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chartsheets/sheet2.xml" ContentType="application/vnd.openxmlformats-officedocument.spreadsheetml.chart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robinreid\Documents\Decision Tool Updates\For New AgManager\Ready to Post\"/>
    </mc:Choice>
  </mc:AlternateContent>
  <bookViews>
    <workbookView xWindow="0" yWindow="0" windowWidth="28800" windowHeight="11835"/>
  </bookViews>
  <sheets>
    <sheet name="Intro" sheetId="6" r:id="rId1"/>
    <sheet name="Sell" sheetId="4" r:id="rId2"/>
    <sheet name="Selling price figure" sheetId="2" r:id="rId3"/>
    <sheet name="Buy" sheetId="1" r:id="rId4"/>
    <sheet name="Purchase price figure" sheetId="3" r:id="rId5"/>
  </sheets>
  <externalReferences>
    <externalReference r:id="rId6"/>
  </externalReferences>
  <definedNames>
    <definedName name="__123Graph_A" hidden="1">Sell!$K$20:$K$26</definedName>
    <definedName name="__123Graph_X" hidden="1">Sell!$B$20:$B$26</definedName>
    <definedName name="_1__123Graph_APURCHASE_PRICE" hidden="1">Buy!$K$20:$K$26</definedName>
    <definedName name="_2__123Graph_ASELLING_PRICE" hidden="1">Sell!$K$20:$K$26</definedName>
    <definedName name="_3__123Graph_XPURCHASE_PRICE" hidden="1">Buy!$B$20:$B$26</definedName>
    <definedName name="_4__123Graph_XSELLING_PRICE" hidden="1">Sell!$B$20:$B$26</definedName>
    <definedName name="_BUY1">Buy!$A$17:$N$28</definedName>
    <definedName name="_Regression_Int" localSheetId="3" hidden="1">1</definedName>
    <definedName name="BUY">Buy!$A$1:$N$16</definedName>
    <definedName name="data">[1]kcd!$B$10:$AZ$1374</definedName>
    <definedName name="INTRO">Buy!$A$47</definedName>
    <definedName name="_xlnm.Print_Area" localSheetId="3">Buy!$A$1:$N$41</definedName>
    <definedName name="_xlnm.Print_Area" localSheetId="0">Intro!$A$1:$M$61</definedName>
    <definedName name="Print_Area_MI" localSheetId="3">Sell!$A$29:$N$41</definedName>
    <definedName name="PRNTBUY1">Buy!$A$1:$N$15</definedName>
    <definedName name="PRNTBUY2">Buy!$A$17:$N$28</definedName>
    <definedName name="PRNTBUY3">Buy!$A$29:$N$41</definedName>
    <definedName name="PRNTSEL1">Sell!$A$2:$N$16</definedName>
    <definedName name="PRNTSEL2">Sell!$A$17:$N$27</definedName>
    <definedName name="PRNTSEL3">Sell!$A$29:$N$41</definedName>
    <definedName name="SELL">Sell!$A$2:$N$16</definedName>
    <definedName name="SELL1">Sell!$A$17:$N$27</definedName>
    <definedName name="Z_7F8F69BA_F1D1_4483_B535_1A9BCCCC12B7_.wvu.PrintArea" localSheetId="0" hidden="1">Intro!$B$2:$L$49</definedName>
    <definedName name="Z_7F8F69BA_F1D1_4483_B535_1A9BCCCC12B7_.wvu.Rows" localSheetId="0" hidden="1">Intro!#REF!</definedName>
  </definedNames>
  <calcPr calcId="152511"/>
</workbook>
</file>

<file path=xl/calcChain.xml><?xml version="1.0" encoding="utf-8"?>
<calcChain xmlns="http://schemas.openxmlformats.org/spreadsheetml/2006/main">
  <c r="B20" i="1" l="1"/>
  <c r="B20" i="4"/>
  <c r="H28" i="4" l="1"/>
  <c r="B21" i="1" l="1"/>
  <c r="H6" i="1"/>
  <c r="H6" i="4"/>
  <c r="X44" i="4"/>
  <c r="H40" i="1" s="1"/>
  <c r="K31" i="1"/>
  <c r="J31" i="1" s="1"/>
  <c r="I31" i="1" s="1"/>
  <c r="H31" i="1" s="1"/>
  <c r="B33" i="1"/>
  <c r="X20" i="1"/>
  <c r="X33" i="1" s="1"/>
  <c r="K18" i="1"/>
  <c r="L18" i="1" s="1"/>
  <c r="M18" i="1" s="1"/>
  <c r="Z20" i="1"/>
  <c r="D39" i="1"/>
  <c r="F39" i="1" s="1"/>
  <c r="E39" i="1"/>
  <c r="D38" i="1"/>
  <c r="F38" i="1" s="1"/>
  <c r="E38" i="1"/>
  <c r="D37" i="1"/>
  <c r="E37" i="1"/>
  <c r="D36" i="1"/>
  <c r="F36" i="1" s="1"/>
  <c r="E36" i="1"/>
  <c r="D35" i="1"/>
  <c r="E35" i="1"/>
  <c r="D34" i="1"/>
  <c r="F34" i="1" s="1"/>
  <c r="E34" i="1"/>
  <c r="D33" i="1"/>
  <c r="E33" i="1"/>
  <c r="F26" i="1"/>
  <c r="F25" i="1"/>
  <c r="F24" i="1"/>
  <c r="F23" i="1"/>
  <c r="F22" i="1"/>
  <c r="F21" i="1"/>
  <c r="F20" i="1"/>
  <c r="B21" i="4"/>
  <c r="Z21" i="4" s="1"/>
  <c r="AA21" i="4" s="1"/>
  <c r="K31" i="4"/>
  <c r="L31" i="4" s="1"/>
  <c r="D34" i="4"/>
  <c r="E34" i="4"/>
  <c r="D35" i="4"/>
  <c r="E35" i="4"/>
  <c r="F35" i="4" s="1"/>
  <c r="D36" i="4"/>
  <c r="E36" i="4"/>
  <c r="D37" i="4"/>
  <c r="E37" i="4"/>
  <c r="D38" i="4"/>
  <c r="E38" i="4"/>
  <c r="D39" i="4"/>
  <c r="E39" i="4"/>
  <c r="E33" i="4"/>
  <c r="D33" i="4"/>
  <c r="K18" i="4"/>
  <c r="F21" i="4"/>
  <c r="F22" i="4"/>
  <c r="F23" i="4"/>
  <c r="F24" i="4"/>
  <c r="F25" i="4"/>
  <c r="F26" i="4"/>
  <c r="F20" i="4"/>
  <c r="X20" i="4"/>
  <c r="X33" i="4" s="1"/>
  <c r="X43" i="4"/>
  <c r="H28" i="1" s="1"/>
  <c r="H40" i="4"/>
  <c r="N5" i="4"/>
  <c r="N5" i="1"/>
  <c r="B33" i="4"/>
  <c r="Y33" i="4" s="1"/>
  <c r="Z33" i="4"/>
  <c r="AA33" i="4" s="1"/>
  <c r="Z20" i="4"/>
  <c r="AA20" i="4" s="1"/>
  <c r="Y20" i="1"/>
  <c r="Y20" i="4"/>
  <c r="Z21" i="1"/>
  <c r="B34" i="1"/>
  <c r="C20" i="4" l="1"/>
  <c r="K33" i="4"/>
  <c r="J31" i="4"/>
  <c r="I31" i="4" s="1"/>
  <c r="H31" i="4" s="1"/>
  <c r="H33" i="4" s="1"/>
  <c r="B22" i="1"/>
  <c r="L20" i="1"/>
  <c r="J18" i="1"/>
  <c r="I18" i="1" s="1"/>
  <c r="I20" i="1" s="1"/>
  <c r="F37" i="1"/>
  <c r="F33" i="1"/>
  <c r="F39" i="4"/>
  <c r="F37" i="4"/>
  <c r="F33" i="4"/>
  <c r="X21" i="4"/>
  <c r="X34" i="4" s="1"/>
  <c r="C34" i="4" s="1"/>
  <c r="F38" i="4"/>
  <c r="F34" i="4"/>
  <c r="F36" i="4"/>
  <c r="K20" i="1"/>
  <c r="C33" i="4"/>
  <c r="Y33" i="1"/>
  <c r="Y34" i="1"/>
  <c r="Z34" i="1"/>
  <c r="F35" i="1"/>
  <c r="J18" i="4"/>
  <c r="K20" i="4"/>
  <c r="L33" i="4"/>
  <c r="M31" i="4"/>
  <c r="N18" i="1"/>
  <c r="N21" i="1" s="1"/>
  <c r="M20" i="1"/>
  <c r="L18" i="4"/>
  <c r="Z33" i="1"/>
  <c r="I33" i="1" s="1"/>
  <c r="X22" i="1"/>
  <c r="X35" i="1" s="1"/>
  <c r="C35" i="1" s="1"/>
  <c r="B23" i="1"/>
  <c r="Z22" i="1"/>
  <c r="B35" i="1"/>
  <c r="Y22" i="1"/>
  <c r="X21" i="1"/>
  <c r="Y21" i="1"/>
  <c r="B22" i="4"/>
  <c r="L31" i="1"/>
  <c r="M31" i="1" s="1"/>
  <c r="N31" i="1" s="1"/>
  <c r="Y21" i="4"/>
  <c r="B34" i="4"/>
  <c r="C33" i="1"/>
  <c r="C20" i="1"/>
  <c r="J33" i="4" l="1"/>
  <c r="I33" i="4"/>
  <c r="H18" i="1"/>
  <c r="H21" i="1" s="1"/>
  <c r="I21" i="1"/>
  <c r="J20" i="1"/>
  <c r="C22" i="1"/>
  <c r="K21" i="4"/>
  <c r="N33" i="1"/>
  <c r="C21" i="4"/>
  <c r="K22" i="1"/>
  <c r="K33" i="1"/>
  <c r="L22" i="1"/>
  <c r="L33" i="1"/>
  <c r="H22" i="1"/>
  <c r="N22" i="1"/>
  <c r="J33" i="1"/>
  <c r="C21" i="1"/>
  <c r="Y34" i="4"/>
  <c r="Z34" i="4"/>
  <c r="AA34" i="4" s="1"/>
  <c r="K34" i="4" s="1"/>
  <c r="M33" i="1"/>
  <c r="Y35" i="1"/>
  <c r="Z35" i="1"/>
  <c r="L35" i="1" s="1"/>
  <c r="N20" i="1"/>
  <c r="X34" i="1"/>
  <c r="J21" i="1"/>
  <c r="K21" i="1"/>
  <c r="L21" i="1"/>
  <c r="Z23" i="1"/>
  <c r="B24" i="1"/>
  <c r="B36" i="1"/>
  <c r="X23" i="1"/>
  <c r="Y23" i="1"/>
  <c r="M33" i="4"/>
  <c r="N31" i="4"/>
  <c r="N33" i="4" s="1"/>
  <c r="Y22" i="4"/>
  <c r="B35" i="4"/>
  <c r="Z22" i="4"/>
  <c r="AA22" i="4" s="1"/>
  <c r="X22" i="4"/>
  <c r="B23" i="4"/>
  <c r="J22" i="1"/>
  <c r="L20" i="4"/>
  <c r="M18" i="4"/>
  <c r="H33" i="1"/>
  <c r="M21" i="1"/>
  <c r="M22" i="1"/>
  <c r="H20" i="1"/>
  <c r="L21" i="4"/>
  <c r="I22" i="1"/>
  <c r="J20" i="4"/>
  <c r="J21" i="4"/>
  <c r="I18" i="4"/>
  <c r="L22" i="4" l="1"/>
  <c r="L34" i="4"/>
  <c r="H35" i="1"/>
  <c r="M35" i="1"/>
  <c r="J23" i="1"/>
  <c r="J22" i="4"/>
  <c r="M22" i="4"/>
  <c r="X36" i="1"/>
  <c r="C36" i="1" s="1"/>
  <c r="C23" i="1"/>
  <c r="C34" i="1"/>
  <c r="J34" i="1"/>
  <c r="L34" i="1"/>
  <c r="I34" i="1"/>
  <c r="M23" i="1"/>
  <c r="Y36" i="1"/>
  <c r="Z36" i="1"/>
  <c r="N36" i="1" s="1"/>
  <c r="Z23" i="4"/>
  <c r="AA23" i="4" s="1"/>
  <c r="X23" i="4"/>
  <c r="B24" i="4"/>
  <c r="B36" i="4"/>
  <c r="Y23" i="4"/>
  <c r="Z35" i="4"/>
  <c r="AA35" i="4" s="1"/>
  <c r="Y35" i="4"/>
  <c r="L23" i="1"/>
  <c r="X24" i="1"/>
  <c r="Z24" i="1"/>
  <c r="B25" i="1"/>
  <c r="B26" i="1" s="1"/>
  <c r="Y24" i="1"/>
  <c r="B37" i="1"/>
  <c r="K35" i="1"/>
  <c r="I34" i="4"/>
  <c r="H34" i="1"/>
  <c r="X35" i="4"/>
  <c r="C35" i="4" s="1"/>
  <c r="C22" i="4"/>
  <c r="N23" i="1"/>
  <c r="H23" i="1"/>
  <c r="N35" i="1"/>
  <c r="H18" i="4"/>
  <c r="I20" i="4"/>
  <c r="I21" i="4"/>
  <c r="I35" i="1"/>
  <c r="K23" i="1"/>
  <c r="M34" i="1"/>
  <c r="K22" i="4"/>
  <c r="K34" i="1"/>
  <c r="I23" i="1"/>
  <c r="J35" i="1"/>
  <c r="H34" i="4"/>
  <c r="J34" i="4"/>
  <c r="N34" i="1"/>
  <c r="I22" i="4"/>
  <c r="M34" i="4"/>
  <c r="M20" i="4"/>
  <c r="N18" i="4"/>
  <c r="M21" i="4"/>
  <c r="N34" i="4"/>
  <c r="H24" i="1" l="1"/>
  <c r="I24" i="1"/>
  <c r="K23" i="4"/>
  <c r="N24" i="1"/>
  <c r="M24" i="1"/>
  <c r="J35" i="4"/>
  <c r="K35" i="4"/>
  <c r="L23" i="4"/>
  <c r="I23" i="4"/>
  <c r="N23" i="4"/>
  <c r="J23" i="4"/>
  <c r="M23" i="4"/>
  <c r="H35" i="4"/>
  <c r="H36" i="1"/>
  <c r="Y25" i="1"/>
  <c r="Z25" i="1"/>
  <c r="X25" i="1"/>
  <c r="B38" i="1"/>
  <c r="L35" i="4"/>
  <c r="X24" i="4"/>
  <c r="Z24" i="4"/>
  <c r="AA24" i="4" s="1"/>
  <c r="Y24" i="4"/>
  <c r="B25" i="4"/>
  <c r="B37" i="4"/>
  <c r="J36" i="1"/>
  <c r="X37" i="1"/>
  <c r="C37" i="1" s="1"/>
  <c r="C24" i="1"/>
  <c r="Y36" i="4"/>
  <c r="Z36" i="4"/>
  <c r="AA36" i="4" s="1"/>
  <c r="N20" i="4"/>
  <c r="N21" i="4"/>
  <c r="N22" i="4"/>
  <c r="N35" i="4"/>
  <c r="Y37" i="1"/>
  <c r="Z37" i="1"/>
  <c r="J24" i="1"/>
  <c r="X36" i="4"/>
  <c r="C36" i="4" s="1"/>
  <c r="C23" i="4"/>
  <c r="L36" i="1"/>
  <c r="M36" i="1"/>
  <c r="I35" i="4"/>
  <c r="I36" i="1"/>
  <c r="H20" i="4"/>
  <c r="H21" i="4"/>
  <c r="H22" i="4"/>
  <c r="K24" i="1"/>
  <c r="K36" i="1"/>
  <c r="L24" i="1"/>
  <c r="M35" i="4"/>
  <c r="H23" i="4"/>
  <c r="L37" i="1" l="1"/>
  <c r="H37" i="1"/>
  <c r="N37" i="1"/>
  <c r="J37" i="1"/>
  <c r="M37" i="1"/>
  <c r="M25" i="1"/>
  <c r="K37" i="1"/>
  <c r="M36" i="4"/>
  <c r="I36" i="4"/>
  <c r="J24" i="4"/>
  <c r="X37" i="4"/>
  <c r="C37" i="4" s="1"/>
  <c r="C24" i="4"/>
  <c r="L36" i="4"/>
  <c r="H24" i="4"/>
  <c r="Z38" i="1"/>
  <c r="Y38" i="1"/>
  <c r="K25" i="1"/>
  <c r="J25" i="1"/>
  <c r="L24" i="4"/>
  <c r="K36" i="4"/>
  <c r="M24" i="4"/>
  <c r="N25" i="1"/>
  <c r="I24" i="4"/>
  <c r="X26" i="1"/>
  <c r="Z26" i="1"/>
  <c r="Y26" i="1"/>
  <c r="B39" i="1"/>
  <c r="I37" i="1"/>
  <c r="J36" i="4"/>
  <c r="Z37" i="4"/>
  <c r="AA37" i="4" s="1"/>
  <c r="Y37" i="4"/>
  <c r="L37" i="4"/>
  <c r="N24" i="4"/>
  <c r="L25" i="1"/>
  <c r="H25" i="1"/>
  <c r="I25" i="1"/>
  <c r="N36" i="4"/>
  <c r="H36" i="4"/>
  <c r="B26" i="4"/>
  <c r="Z25" i="4"/>
  <c r="AA25" i="4" s="1"/>
  <c r="J25" i="4" s="1"/>
  <c r="B38" i="4"/>
  <c r="Y25" i="4"/>
  <c r="X25" i="4"/>
  <c r="K24" i="4"/>
  <c r="X38" i="1"/>
  <c r="C38" i="1" s="1"/>
  <c r="C25" i="1"/>
  <c r="I37" i="4" l="1"/>
  <c r="J38" i="1"/>
  <c r="K26" i="1"/>
  <c r="N38" i="1"/>
  <c r="N25" i="4"/>
  <c r="N37" i="4"/>
  <c r="J37" i="4"/>
  <c r="K25" i="4"/>
  <c r="I25" i="4"/>
  <c r="M25" i="4"/>
  <c r="H25" i="4"/>
  <c r="N26" i="1"/>
  <c r="K37" i="4"/>
  <c r="Y39" i="1"/>
  <c r="Z39" i="1"/>
  <c r="X39" i="1"/>
  <c r="C39" i="1" s="1"/>
  <c r="C26" i="1"/>
  <c r="K38" i="1"/>
  <c r="H38" i="1"/>
  <c r="L26" i="1"/>
  <c r="J26" i="1"/>
  <c r="M26" i="1"/>
  <c r="H26" i="1"/>
  <c r="M38" i="1"/>
  <c r="Y38" i="4"/>
  <c r="Z38" i="4"/>
  <c r="AA38" i="4" s="1"/>
  <c r="I26" i="1"/>
  <c r="I38" i="1"/>
  <c r="C25" i="4"/>
  <c r="X38" i="4"/>
  <c r="C38" i="4" s="1"/>
  <c r="H37" i="4"/>
  <c r="M37" i="4"/>
  <c r="L38" i="1"/>
  <c r="L25" i="4"/>
  <c r="Y26" i="4"/>
  <c r="B39" i="4"/>
  <c r="X26" i="4"/>
  <c r="Z26" i="4"/>
  <c r="AA26" i="4" s="1"/>
  <c r="H39" i="1" l="1"/>
  <c r="N39" i="1"/>
  <c r="N26" i="4"/>
  <c r="J26" i="4"/>
  <c r="L38" i="4"/>
  <c r="L26" i="4"/>
  <c r="N38" i="4"/>
  <c r="I38" i="4"/>
  <c r="M26" i="4"/>
  <c r="I26" i="4"/>
  <c r="K38" i="4"/>
  <c r="J39" i="1"/>
  <c r="K26" i="4"/>
  <c r="M39" i="1"/>
  <c r="X39" i="4"/>
  <c r="C39" i="4" s="1"/>
  <c r="C26" i="4"/>
  <c r="J38" i="4"/>
  <c r="I39" i="1"/>
  <c r="M38" i="4"/>
  <c r="K39" i="1"/>
  <c r="L39" i="1"/>
  <c r="H26" i="4"/>
  <c r="Y39" i="4"/>
  <c r="Z39" i="4"/>
  <c r="AA39" i="4" s="1"/>
  <c r="H38" i="4"/>
  <c r="M39" i="4" l="1"/>
  <c r="L39" i="4"/>
  <c r="J39" i="4"/>
  <c r="K39" i="4"/>
  <c r="I39" i="4"/>
  <c r="H39" i="4"/>
  <c r="N39" i="4"/>
</calcChain>
</file>

<file path=xl/comments1.xml><?xml version="1.0" encoding="utf-8"?>
<comments xmlns="http://schemas.openxmlformats.org/spreadsheetml/2006/main">
  <authors>
    <author>dhuyvetter</author>
    <author>Kevin Dhuyvetter</author>
  </authors>
  <commentList>
    <comment ref="H4" authorId="0" shapeId="0">
      <text>
        <r>
          <rPr>
            <sz val="9"/>
            <color indexed="81"/>
            <rFont val="Tahoma"/>
            <family val="2"/>
          </rPr>
          <t>Enter the expected purchase weight of the calves.</t>
        </r>
      </text>
    </comment>
    <comment ref="H5" authorId="0" shapeId="0">
      <text>
        <r>
          <rPr>
            <sz val="9"/>
            <color indexed="81"/>
            <rFont val="Tahoma"/>
            <family val="2"/>
          </rPr>
          <t>Enter the expected purchase price of the calves ($/cwt).</t>
        </r>
      </text>
    </comment>
    <comment ref="H6" authorId="1" shapeId="0">
      <text>
        <r>
          <rPr>
            <sz val="9"/>
            <color indexed="81"/>
            <rFont val="Tahoma"/>
            <family val="2"/>
          </rPr>
          <t>Enter the date the cattle are expected to be purchased.</t>
        </r>
      </text>
    </comment>
    <comment ref="H7" authorId="0" shapeId="0">
      <text>
        <r>
          <rPr>
            <sz val="9"/>
            <color indexed="81"/>
            <rFont val="Tahoma"/>
            <family val="2"/>
          </rPr>
          <t>Enter the expected pay weight-to-pay weight average daily gain (lbs/day).</t>
        </r>
      </text>
    </comment>
    <comment ref="H8" authorId="0" shapeId="0">
      <text>
        <r>
          <rPr>
            <sz val="9"/>
            <color indexed="81"/>
            <rFont val="Tahoma"/>
            <family val="2"/>
          </rPr>
          <t xml:space="preserve">Enter the expected feeding cost of gain (e.g., feed, yardage, vet, processing) -- do NOT include interest.
</t>
        </r>
      </text>
    </comment>
    <comment ref="N8" authorId="0" shapeId="0">
      <text>
        <r>
          <rPr>
            <sz val="9"/>
            <color indexed="81"/>
            <rFont val="Tahoma"/>
            <family val="2"/>
          </rPr>
          <t>Enter the pounds to use for increments between the weight categories in the Breakeven Selling Price tables (e.g., 25, 50).</t>
        </r>
      </text>
    </comment>
    <comment ref="H9" authorId="0" shapeId="0">
      <text>
        <r>
          <rPr>
            <sz val="9"/>
            <color indexed="81"/>
            <rFont val="Tahoma"/>
            <family val="2"/>
          </rPr>
          <t xml:space="preserve">Enter the interest rate on the feeder and feeding cost of gain (this program charges interest on 100% of the cost of the feeder and 50% of the feeding cost).
</t>
        </r>
      </text>
    </comment>
    <comment ref="N9" authorId="0" shapeId="0">
      <text>
        <r>
          <rPr>
            <sz val="9"/>
            <color indexed="81"/>
            <rFont val="Tahoma"/>
            <family val="2"/>
          </rPr>
          <t>Enter the price ($/cwt) to use for increments between the purchase prices in the Breakeven Selling Price tables (e.g., $0.50, $2.00).</t>
        </r>
      </text>
    </comment>
    <comment ref="H10" authorId="0" shapeId="0">
      <text>
        <r>
          <rPr>
            <sz val="9"/>
            <color indexed="81"/>
            <rFont val="Tahoma"/>
            <family val="2"/>
          </rPr>
          <t xml:space="preserve">Enter an estimate of percent death loss.
</t>
        </r>
      </text>
    </comment>
    <comment ref="N10" authorId="0" shapeId="0">
      <text>
        <r>
          <rPr>
            <sz val="9"/>
            <color indexed="81"/>
            <rFont val="Tahoma"/>
            <family val="2"/>
          </rPr>
          <t>Enter the cost ($/cwt) to use for increments between the purchase prices in the Breakeven Selling Price tables (e.g., $0.50, $2.00).</t>
        </r>
      </text>
    </comment>
    <comment ref="H11" authorId="0" shapeId="0">
      <text>
        <r>
          <rPr>
            <sz val="9"/>
            <color indexed="81"/>
            <rFont val="Tahoma"/>
            <family val="2"/>
          </rPr>
          <t xml:space="preserve">Enter any costs per head that are NOT included in the feeding cost of gain (e.g., trucking).
</t>
        </r>
      </text>
    </comment>
    <comment ref="H12" authorId="0" shapeId="0">
      <text>
        <r>
          <rPr>
            <sz val="9"/>
            <color indexed="81"/>
            <rFont val="Tahoma"/>
            <family val="2"/>
          </rPr>
          <t xml:space="preserve">Enter a desired profit level ($/head) above any costs that have already been entered.
</t>
        </r>
      </text>
    </comment>
    <comment ref="C17" authorId="1" shapeId="0">
      <text>
        <r>
          <rPr>
            <sz val="9"/>
            <color indexed="81"/>
            <rFont val="Tahoma"/>
            <family val="2"/>
          </rPr>
          <t>Calculated values for the expected sale date (based on purchase date and beginning and ending weights).</t>
        </r>
      </text>
    </comment>
    <comment ref="D17" authorId="1" shapeId="0">
      <text>
        <r>
          <rPr>
            <sz val="9"/>
            <color indexed="81"/>
            <rFont val="Tahoma"/>
            <family val="2"/>
          </rPr>
          <t>Enter relevant futures price for the weight and sale date for each row.  Alternatively, an expected cash price can be entered here along with a $0 basis in adjoining column.</t>
        </r>
      </text>
    </comment>
    <comment ref="E17" authorId="1" shapeId="0">
      <text>
        <r>
          <rPr>
            <sz val="9"/>
            <color indexed="81"/>
            <rFont val="Tahoma"/>
            <family val="2"/>
          </rPr>
          <t xml:space="preserve">Enter an expected basis for the weight and sale date for each row (basis = cash - futures).  See </t>
        </r>
        <r>
          <rPr>
            <b/>
            <i/>
            <sz val="9"/>
            <color indexed="81"/>
            <rFont val="Tahoma"/>
            <family val="2"/>
          </rPr>
          <t>www.BeefBasis.com</t>
        </r>
        <r>
          <rPr>
            <sz val="9"/>
            <color indexed="81"/>
            <rFont val="Tahoma"/>
            <family val="2"/>
          </rPr>
          <t xml:space="preserve"> for basis forecast information.</t>
        </r>
      </text>
    </comment>
    <comment ref="F17" authorId="1" shapeId="0">
      <text>
        <r>
          <rPr>
            <sz val="9"/>
            <color indexed="81"/>
            <rFont val="Tahoma"/>
            <family val="2"/>
          </rPr>
          <t>Calculated expected cash price for each weight and date (cash price = futures + basis).</t>
        </r>
      </text>
    </comment>
  </commentList>
</comments>
</file>

<file path=xl/comments2.xml><?xml version="1.0" encoding="utf-8"?>
<comments xmlns="http://schemas.openxmlformats.org/spreadsheetml/2006/main">
  <authors>
    <author>dhuyvetter</author>
    <author>Kevin Dhuyvetter</author>
  </authors>
  <commentList>
    <comment ref="H4" authorId="0" shapeId="0">
      <text>
        <r>
          <rPr>
            <sz val="9"/>
            <color indexed="81"/>
            <rFont val="Tahoma"/>
            <family val="2"/>
          </rPr>
          <t>Enter the expected selling weight of the cattle.</t>
        </r>
      </text>
    </comment>
    <comment ref="H5" authorId="0" shapeId="0">
      <text>
        <r>
          <rPr>
            <sz val="9"/>
            <color indexed="81"/>
            <rFont val="Tahoma"/>
            <family val="2"/>
          </rPr>
          <t>Enter the expected selling price of the cattle ($/cwt).</t>
        </r>
      </text>
    </comment>
    <comment ref="H6" authorId="1" shapeId="0">
      <text>
        <r>
          <rPr>
            <sz val="9"/>
            <color indexed="81"/>
            <rFont val="Tahoma"/>
            <family val="2"/>
          </rPr>
          <t>Enter the date the cattle are expected to be purchased.</t>
        </r>
      </text>
    </comment>
    <comment ref="H7" authorId="0" shapeId="0">
      <text>
        <r>
          <rPr>
            <sz val="9"/>
            <color indexed="81"/>
            <rFont val="Tahoma"/>
            <family val="2"/>
          </rPr>
          <t>Enter the expected pay weight-to-pay weight average daily gain (lbs/day).</t>
        </r>
      </text>
    </comment>
    <comment ref="H8" authorId="0" shapeId="0">
      <text>
        <r>
          <rPr>
            <sz val="9"/>
            <color indexed="81"/>
            <rFont val="Tahoma"/>
            <family val="2"/>
          </rPr>
          <t>Enter the expected feeding cost of gain (e.g., feed, yardage, vet, processing) -- do NOT include interest.</t>
        </r>
      </text>
    </comment>
    <comment ref="N8" authorId="0" shapeId="0">
      <text>
        <r>
          <rPr>
            <sz val="9"/>
            <color indexed="81"/>
            <rFont val="Tahoma"/>
            <family val="2"/>
          </rPr>
          <t>Enter the pounds to use for increments between the weight categories in the Breakeven Selling Price tables (e.g., 25, 50).</t>
        </r>
      </text>
    </comment>
    <comment ref="H9" authorId="0" shapeId="0">
      <text>
        <r>
          <rPr>
            <sz val="9"/>
            <color indexed="81"/>
            <rFont val="Tahoma"/>
            <family val="2"/>
          </rPr>
          <t xml:space="preserve">Enter the interest rate on the feeder and feeding cost of gain (this program charges interest on 100% of the cost of the feeder and 50% of the feeding cost).
</t>
        </r>
      </text>
    </comment>
    <comment ref="N9" authorId="0" shapeId="0">
      <text>
        <r>
          <rPr>
            <sz val="9"/>
            <color indexed="81"/>
            <rFont val="Tahoma"/>
            <family val="2"/>
          </rPr>
          <t>Enter the price ($/cwt) to use for increments between the purchase prices in the Breakeven Selling Price tables (e.g., $0.50, $2.00).</t>
        </r>
      </text>
    </comment>
    <comment ref="H10" authorId="0" shapeId="0">
      <text>
        <r>
          <rPr>
            <sz val="9"/>
            <color indexed="81"/>
            <rFont val="Tahoma"/>
            <family val="2"/>
          </rPr>
          <t xml:space="preserve">Enter an estimate of percent death loss.
</t>
        </r>
      </text>
    </comment>
    <comment ref="N10" authorId="0" shapeId="0">
      <text>
        <r>
          <rPr>
            <sz val="9"/>
            <color indexed="81"/>
            <rFont val="Tahoma"/>
            <family val="2"/>
          </rPr>
          <t>Enter the cost ($/cwt) to use for increments between the purchase prices in the Breakeven Selling Price tables (e.g., $0.50, $2.00).</t>
        </r>
      </text>
    </comment>
    <comment ref="H11" authorId="0" shapeId="0">
      <text>
        <r>
          <rPr>
            <sz val="9"/>
            <color indexed="81"/>
            <rFont val="Tahoma"/>
            <family val="2"/>
          </rPr>
          <t xml:space="preserve">Enter any costs per head that are NOT included in the feeding cost of gain (e.g., trucking).
</t>
        </r>
      </text>
    </comment>
    <comment ref="H12" authorId="0" shapeId="0">
      <text>
        <r>
          <rPr>
            <sz val="9"/>
            <color indexed="81"/>
            <rFont val="Tahoma"/>
            <family val="2"/>
          </rPr>
          <t xml:space="preserve">Enter a desired profit level ($/head) above any costs that have already been entered.
</t>
        </r>
      </text>
    </comment>
    <comment ref="C17" authorId="1" shapeId="0">
      <text>
        <r>
          <rPr>
            <sz val="9"/>
            <color indexed="81"/>
            <rFont val="Tahoma"/>
            <family val="2"/>
          </rPr>
          <t>Calculated values for the expected sale date (based on purchase date and beginning and ending weights).</t>
        </r>
      </text>
    </comment>
    <comment ref="D17" authorId="1" shapeId="0">
      <text>
        <r>
          <rPr>
            <sz val="9"/>
            <color indexed="81"/>
            <rFont val="Tahoma"/>
            <family val="2"/>
          </rPr>
          <t>Enter relevant futures price for the weight and sale date for each row.</t>
        </r>
      </text>
    </comment>
    <comment ref="E17" authorId="1" shapeId="0">
      <text>
        <r>
          <rPr>
            <sz val="9"/>
            <color indexed="81"/>
            <rFont val="Tahoma"/>
            <family val="2"/>
          </rPr>
          <t xml:space="preserve">Enter an expected basis for the weight and sale date for each row (basis = cash - futures).  See </t>
        </r>
        <r>
          <rPr>
            <b/>
            <i/>
            <sz val="9"/>
            <color indexed="81"/>
            <rFont val="Tahoma"/>
            <family val="2"/>
          </rPr>
          <t>www.BeefBasis.com</t>
        </r>
        <r>
          <rPr>
            <sz val="9"/>
            <color indexed="81"/>
            <rFont val="Tahoma"/>
            <family val="2"/>
          </rPr>
          <t xml:space="preserve"> for basis forecast information.</t>
        </r>
      </text>
    </comment>
    <comment ref="F17" authorId="1" shapeId="0">
      <text>
        <r>
          <rPr>
            <sz val="9"/>
            <color indexed="81"/>
            <rFont val="Tahoma"/>
            <family val="2"/>
          </rPr>
          <t>Calculated expected cash price for each weight and date (cash price = futures + basis).</t>
        </r>
      </text>
    </comment>
  </commentList>
</comments>
</file>

<file path=xl/sharedStrings.xml><?xml version="1.0" encoding="utf-8"?>
<sst xmlns="http://schemas.openxmlformats.org/spreadsheetml/2006/main" count="122" uniqueCount="73">
  <si>
    <t>Breakeven Buying Price Worksheet</t>
  </si>
  <si>
    <t>Breakeven Selling Price Worksheet</t>
  </si>
  <si>
    <t>Selling weight after shrink (pay-weight)</t>
  </si>
  <si>
    <t>Purchase weight (lbs)</t>
  </si>
  <si>
    <t>Expected selling price ($/cwt)</t>
  </si>
  <si>
    <t>Purchase price ($/cwt)</t>
  </si>
  <si>
    <t>Average Daily Gain (pay-to-pay)</t>
  </si>
  <si>
    <t>Feeding cost of gain ($/cwt)</t>
  </si>
  <si>
    <t>Interest rate on feeder</t>
  </si>
  <si>
    <t>Percent death loss*</t>
  </si>
  <si>
    <t>Desired profit per head</t>
  </si>
  <si>
    <t>** Do not enter any costs included in feeding cost of gain.</t>
  </si>
  <si>
    <t>Adj.</t>
  </si>
  <si>
    <t>Purchase</t>
  </si>
  <si>
    <t>Selling</t>
  </si>
  <si>
    <t>Weight</t>
  </si>
  <si>
    <t>Days</t>
  </si>
  <si>
    <t>Gain</t>
  </si>
  <si>
    <t>* Enter ONLY if death loss is NOT included in feeding cost of gain, otherwise enter zero.</t>
  </si>
  <si>
    <t>Kansas State University</t>
  </si>
  <si>
    <t>Enter the minimum selling (pay) weight you want to consider.</t>
  </si>
  <si>
    <t>Interest rate on feeder and feeding cost of gain</t>
  </si>
  <si>
    <t>Footnotes for "Buy" sheet because they will not work in that sheet for some reason</t>
  </si>
  <si>
    <t>Purchase date (mm/dd/yy)</t>
  </si>
  <si>
    <t>Costs per head (trucking, vaccines, backgrounding, etc.)**</t>
  </si>
  <si>
    <t>Expected sale date</t>
  </si>
  <si>
    <t>Expected cash price</t>
  </si>
  <si>
    <t>Relevant futures price</t>
  </si>
  <si>
    <t>Expected basis</t>
  </si>
  <si>
    <t>Increments to use in tables below</t>
  </si>
  <si>
    <t>Selling Weight (lbs)</t>
  </si>
  <si>
    <t xml:space="preserve">Purchase Price ($/cwt) </t>
  </si>
  <si>
    <t>Feeding Cost of Gain ($/cwt)</t>
  </si>
  <si>
    <t>Expected basis*</t>
  </si>
  <si>
    <t>www.BeefBasis.com</t>
  </si>
  <si>
    <t>Breakeven Selling Price is below Expected cash price (expect positive returns)</t>
  </si>
  <si>
    <t>Breakeven Selling Price is above Expected cash price (expect negative returns)</t>
  </si>
  <si>
    <t xml:space="preserve">Selling Price ($/cwt) </t>
  </si>
  <si>
    <t>Purchase Weight (lbs)</t>
  </si>
  <si>
    <t>Links to supporting materials:</t>
  </si>
  <si>
    <t>www.agmanager.info/livestock/marketing/</t>
  </si>
  <si>
    <t>Selling Price ($/cwt)</t>
  </si>
  <si>
    <t>Purchase Price ($/cwt)</t>
  </si>
  <si>
    <r>
      <t>Breakeven Selling Price ($/cwt)</t>
    </r>
    <r>
      <rPr>
        <b/>
        <vertAlign val="superscript"/>
        <sz val="11"/>
        <rFont val="Calibri"/>
        <family val="2"/>
      </rPr>
      <t>2</t>
    </r>
  </si>
  <si>
    <r>
      <t>Breakeven Selling Price ($/cwt)</t>
    </r>
    <r>
      <rPr>
        <b/>
        <vertAlign val="superscript"/>
        <sz val="11"/>
        <rFont val="Calibri"/>
        <family val="2"/>
      </rPr>
      <t>1</t>
    </r>
  </si>
  <si>
    <r>
      <t>Weight</t>
    </r>
    <r>
      <rPr>
        <b/>
        <vertAlign val="superscript"/>
        <sz val="11"/>
        <rFont val="Calibri"/>
        <family val="2"/>
      </rPr>
      <t>1</t>
    </r>
  </si>
  <si>
    <r>
      <t>Breakeven Purchase Price ($/cwt)</t>
    </r>
    <r>
      <rPr>
        <b/>
        <vertAlign val="superscript"/>
        <sz val="11"/>
        <rFont val="Calibri"/>
        <family val="2"/>
      </rPr>
      <t>2</t>
    </r>
  </si>
  <si>
    <r>
      <t>Breakeven Purchase Price ($/cwt)</t>
    </r>
    <r>
      <rPr>
        <b/>
        <vertAlign val="superscript"/>
        <sz val="11"/>
        <rFont val="Calibri"/>
        <family val="2"/>
      </rPr>
      <t>1</t>
    </r>
  </si>
  <si>
    <t>(Blue values in shaded cells are inputs to be entered)</t>
  </si>
  <si>
    <t>Glynn T. Tonsor, Ph.D.</t>
  </si>
  <si>
    <t>Agricultural Economist</t>
  </si>
  <si>
    <t>Brian Highfill</t>
  </si>
  <si>
    <t>Breakeven Buying Price is above Expected cash price (expect positive returns)</t>
  </si>
  <si>
    <t>Breakeven Buying Price is below Expected cash price (expect negative returns)</t>
  </si>
  <si>
    <t>Enter the maximum purchase weight you are willing to consider.</t>
  </si>
  <si>
    <t>Graduate Research Assistant</t>
  </si>
  <si>
    <t>KSU-Buy/Sell (Yearling-Fed)</t>
  </si>
  <si>
    <t>An Excel spreadsheet for calculating breakeven cattle prices of yearlings placed on feed</t>
  </si>
  <si>
    <t>Version- 10.13.2015</t>
  </si>
  <si>
    <t>INTRODUCTION</t>
  </si>
  <si>
    <t>A spreadsheet program to calculate the maximum price that can be paid for feeder cattle given an expected fed cattle selling price and cost of gain.  Additionally, this program also calculates the breakeven fed cattle selling price needed given a yearling purchase price and an estimated cost of gain.</t>
  </si>
  <si>
    <t>INSTRUCTIONS FOR THE USER:</t>
  </si>
  <si>
    <r>
      <t xml:space="preserve">Be sure to </t>
    </r>
    <r>
      <rPr>
        <b/>
        <sz val="12"/>
        <rFont val="Calibri"/>
        <family val="2"/>
        <scheme val="minor"/>
      </rPr>
      <t xml:space="preserve">"Enable Content" </t>
    </r>
    <r>
      <rPr>
        <sz val="12"/>
        <rFont val="Calibri"/>
        <family val="2"/>
        <scheme val="minor"/>
      </rPr>
      <t xml:space="preserve">and </t>
    </r>
    <r>
      <rPr>
        <b/>
        <sz val="12"/>
        <rFont val="Calibri"/>
        <family val="2"/>
        <scheme val="minor"/>
      </rPr>
      <t>"Enable Macros"</t>
    </r>
    <r>
      <rPr>
        <sz val="12"/>
        <rFont val="Calibri"/>
        <family val="2"/>
        <scheme val="minor"/>
      </rPr>
      <t xml:space="preserve"> for the spreadsheet to function correctly.</t>
    </r>
  </si>
  <si>
    <r>
      <t xml:space="preserve">In the </t>
    </r>
    <r>
      <rPr>
        <b/>
        <i/>
        <sz val="12"/>
        <rFont val="Calibri"/>
        <family val="2"/>
        <scheme val="minor"/>
      </rPr>
      <t xml:space="preserve">Sell </t>
    </r>
    <r>
      <rPr>
        <sz val="12"/>
        <rFont val="Calibri"/>
        <family val="2"/>
        <scheme val="minor"/>
      </rPr>
      <t xml:space="preserve">and </t>
    </r>
    <r>
      <rPr>
        <b/>
        <i/>
        <sz val="12"/>
        <rFont val="Calibri"/>
        <family val="2"/>
        <scheme val="minor"/>
      </rPr>
      <t>Buy</t>
    </r>
    <r>
      <rPr>
        <sz val="12"/>
        <rFont val="Calibri"/>
        <family val="2"/>
        <scheme val="minor"/>
      </rPr>
      <t xml:space="preserve"> sheets all </t>
    </r>
    <r>
      <rPr>
        <sz val="12"/>
        <color rgb="FF0070C0"/>
        <rFont val="Calibri"/>
        <family val="2"/>
        <scheme val="minor"/>
      </rPr>
      <t>blue</t>
    </r>
    <r>
      <rPr>
        <sz val="12"/>
        <rFont val="Calibri"/>
        <family val="2"/>
        <scheme val="minor"/>
      </rPr>
      <t xml:space="preserve"> numbers are inputs and all black numbers are calculated from these inputs.  The spreadsheet automatically recalculates every time an additional input is entered.  Thus, it is important to wait until all data have been entered and reviewed before interpreting any of the calculated results (i.e., black numbers).</t>
    </r>
  </si>
  <si>
    <t>FOR MORE INFORMATION:</t>
  </si>
  <si>
    <t>Updated and Expanded by:</t>
  </si>
  <si>
    <t>Department of Agricultural Economics</t>
  </si>
  <si>
    <t>gtonsor@k-state.edu</t>
  </si>
  <si>
    <t>785-532-1518</t>
  </si>
  <si>
    <t>Copyright 2016 AgManager.info, K-State Department of Agricultural Economics</t>
  </si>
  <si>
    <t>Originally developed by:</t>
  </si>
  <si>
    <t>Kevin C. Dhuyvetter, Ph.D.</t>
  </si>
  <si>
    <t>Former Extension Agricultural Economist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</si>
</sst>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7" formatCode="&quot;$&quot;#,##0.00_);\(&quot;$&quot;#,##0.00\)"/>
    <numFmt numFmtId="8" formatCode="&quot;$&quot;#,##0.00_);[Red]\(&quot;$&quot;#,##0.00\)"/>
    <numFmt numFmtId="164" formatCode="0.00_)"/>
    <numFmt numFmtId="165" formatCode="0_)"/>
    <numFmt numFmtId="166" formatCode="mm/dd/yy;@"/>
    <numFmt numFmtId="167" formatCode="0.0_);[Red]\(0.0\)"/>
    <numFmt numFmtId="168" formatCode="0.00_);[Red]\(0.00\)"/>
    <numFmt numFmtId="169" formatCode="0.0"/>
  </numFmts>
  <fonts count="41" x14ac:knownFonts="1">
    <font>
      <sz val="12"/>
      <name val="Tms Rmn"/>
    </font>
    <font>
      <sz val="9"/>
      <color indexed="81"/>
      <name val="Tahoma"/>
      <family val="2"/>
    </font>
    <font>
      <b/>
      <i/>
      <sz val="9"/>
      <color indexed="81"/>
      <name val="Tahoma"/>
      <family val="2"/>
    </font>
    <font>
      <u/>
      <sz val="11.4"/>
      <color indexed="12"/>
      <name val="Tms Rmn"/>
    </font>
    <font>
      <b/>
      <vertAlign val="superscript"/>
      <sz val="11"/>
      <name val="Calibri"/>
      <family val="2"/>
    </font>
    <font>
      <b/>
      <sz val="11"/>
      <name val="Calibri"/>
      <family val="2"/>
      <scheme val="minor"/>
    </font>
    <font>
      <b/>
      <sz val="11"/>
      <color indexed="12"/>
      <name val="Calibri"/>
      <family val="2"/>
      <scheme val="minor"/>
    </font>
    <font>
      <b/>
      <i/>
      <sz val="11"/>
      <color indexed="10"/>
      <name val="Calibri"/>
      <family val="2"/>
      <scheme val="minor"/>
    </font>
    <font>
      <b/>
      <sz val="10"/>
      <color indexed="10"/>
      <name val="Calibri"/>
      <family val="2"/>
      <scheme val="minor"/>
    </font>
    <font>
      <b/>
      <sz val="10"/>
      <color indexed="17"/>
      <name val="Calibri"/>
      <family val="2"/>
      <scheme val="minor"/>
    </font>
    <font>
      <b/>
      <sz val="10"/>
      <name val="Calibri"/>
      <family val="2"/>
      <scheme val="minor"/>
    </font>
    <font>
      <b/>
      <u/>
      <sz val="11"/>
      <name val="Calibri"/>
      <family val="2"/>
      <scheme val="minor"/>
    </font>
    <font>
      <b/>
      <vertAlign val="superscript"/>
      <sz val="11"/>
      <name val="Calibri"/>
      <family val="2"/>
      <scheme val="minor"/>
    </font>
    <font>
      <b/>
      <u/>
      <sz val="10"/>
      <color indexed="12"/>
      <name val="Calibri"/>
      <family val="2"/>
      <scheme val="minor"/>
    </font>
    <font>
      <b/>
      <sz val="10"/>
      <color theme="5" tint="-0.499984740745262"/>
      <name val="Calibri"/>
      <family val="2"/>
      <scheme val="minor"/>
    </font>
    <font>
      <b/>
      <sz val="12"/>
      <name val="Calibri"/>
      <family val="2"/>
      <scheme val="minor"/>
    </font>
    <font>
      <sz val="12"/>
      <name val="Calibri"/>
      <family val="2"/>
      <scheme val="minor"/>
    </font>
    <font>
      <sz val="10"/>
      <name val="Arial"/>
      <family val="2"/>
    </font>
    <font>
      <b/>
      <sz val="12"/>
      <color theme="0"/>
      <name val="Arial"/>
      <family val="2"/>
    </font>
    <font>
      <b/>
      <i/>
      <sz val="20"/>
      <color theme="0"/>
      <name val="Calibri"/>
      <family val="2"/>
      <scheme val="minor"/>
    </font>
    <font>
      <sz val="18"/>
      <color theme="0"/>
      <name val="Calibri"/>
      <family val="2"/>
      <scheme val="minor"/>
    </font>
    <font>
      <b/>
      <sz val="12"/>
      <color theme="0"/>
      <name val="Calibri"/>
      <family val="2"/>
      <scheme val="minor"/>
    </font>
    <font>
      <b/>
      <i/>
      <sz val="13"/>
      <color theme="0"/>
      <name val="Calibri"/>
      <family val="2"/>
      <scheme val="minor"/>
    </font>
    <font>
      <i/>
      <sz val="13"/>
      <color theme="0"/>
      <name val="Calibri"/>
      <family val="2"/>
      <scheme val="minor"/>
    </font>
    <font>
      <sz val="13"/>
      <color theme="0"/>
      <name val="Calibri"/>
      <family val="2"/>
      <scheme val="minor"/>
    </font>
    <font>
      <sz val="10"/>
      <color theme="0"/>
      <name val="Calibri"/>
      <family val="2"/>
      <scheme val="minor"/>
    </font>
    <font>
      <b/>
      <sz val="12"/>
      <color indexed="10"/>
      <name val="Arial"/>
      <family val="2"/>
    </font>
    <font>
      <sz val="10"/>
      <color indexed="10"/>
      <name val="Arial"/>
      <family val="2"/>
    </font>
    <font>
      <sz val="10"/>
      <color theme="0"/>
      <name val="Arial"/>
      <family val="2"/>
    </font>
    <font>
      <b/>
      <sz val="9"/>
      <color theme="0"/>
      <name val="Arial"/>
      <family val="2"/>
    </font>
    <font>
      <b/>
      <sz val="11"/>
      <color theme="0"/>
      <name val="Arial"/>
      <family val="2"/>
    </font>
    <font>
      <b/>
      <i/>
      <sz val="12"/>
      <color theme="0"/>
      <name val="Arial"/>
      <family val="2"/>
    </font>
    <font>
      <sz val="9"/>
      <color indexed="52"/>
      <name val="Arial"/>
      <family val="2"/>
    </font>
    <font>
      <b/>
      <sz val="12"/>
      <name val="Arial"/>
      <family val="2"/>
    </font>
    <font>
      <b/>
      <u/>
      <sz val="12"/>
      <name val="Calibri"/>
      <family val="2"/>
      <scheme val="minor"/>
    </font>
    <font>
      <b/>
      <i/>
      <sz val="12"/>
      <name val="Calibri"/>
      <family val="2"/>
      <scheme val="minor"/>
    </font>
    <font>
      <sz val="12"/>
      <color rgb="FF0070C0"/>
      <name val="Calibri"/>
      <family val="2"/>
      <scheme val="minor"/>
    </font>
    <font>
      <u/>
      <sz val="12"/>
      <name val="Calibri"/>
      <family val="2"/>
      <scheme val="minor"/>
    </font>
    <font>
      <u/>
      <sz val="10"/>
      <color indexed="12"/>
      <name val="Arial"/>
      <family val="2"/>
    </font>
    <font>
      <u/>
      <sz val="12"/>
      <color indexed="12"/>
      <name val="Calibri"/>
      <family val="2"/>
      <scheme val="minor"/>
    </font>
    <font>
      <sz val="11"/>
      <name val="Arial"/>
      <family val="2"/>
    </font>
  </fonts>
  <fills count="8">
    <fill>
      <patternFill patternType="none"/>
    </fill>
    <fill>
      <patternFill patternType="gray125"/>
    </fill>
    <fill>
      <patternFill patternType="solid">
        <fgColor indexed="26"/>
        <bgColor indexed="64"/>
      </patternFill>
    </fill>
    <fill>
      <patternFill patternType="solid">
        <fgColor indexed="42"/>
        <bgColor indexed="64"/>
      </patternFill>
    </fill>
    <fill>
      <patternFill patternType="solid">
        <fgColor indexed="9"/>
        <bgColor indexed="64"/>
      </patternFill>
    </fill>
    <fill>
      <patternFill patternType="solid">
        <fgColor theme="5" tint="0.79998168889431442"/>
        <bgColor indexed="64"/>
      </patternFill>
    </fill>
    <fill>
      <patternFill patternType="solid">
        <fgColor rgb="FFFFFFCC"/>
        <bgColor indexed="64"/>
      </patternFill>
    </fill>
    <fill>
      <patternFill patternType="solid">
        <fgColor rgb="FF7030A0"/>
        <bgColor indexed="64"/>
      </patternFill>
    </fill>
  </fills>
  <borders count="41">
    <border>
      <left/>
      <right/>
      <top/>
      <bottom/>
      <diagonal/>
    </border>
    <border>
      <left style="thin">
        <color indexed="22"/>
      </left>
      <right style="thin">
        <color indexed="22"/>
      </right>
      <top style="thin">
        <color indexed="22"/>
      </top>
      <bottom style="thin">
        <color indexed="22"/>
      </bottom>
      <diagonal/>
    </border>
    <border>
      <left/>
      <right/>
      <top style="medium">
        <color indexed="64"/>
      </top>
      <bottom/>
      <diagonal/>
    </border>
    <border>
      <left/>
      <right/>
      <top/>
      <bottom style="medium">
        <color indexed="64"/>
      </bottom>
      <diagonal/>
    </border>
    <border>
      <left/>
      <right/>
      <top style="medium">
        <color indexed="64"/>
      </top>
      <bottom style="thin">
        <color indexed="22"/>
      </bottom>
      <diagonal/>
    </border>
    <border>
      <left/>
      <right/>
      <top/>
      <bottom style="thin">
        <color indexed="22"/>
      </bottom>
      <diagonal/>
    </border>
    <border>
      <left/>
      <right/>
      <top style="thin">
        <color indexed="22"/>
      </top>
      <bottom style="thin">
        <color indexed="22"/>
      </bottom>
      <diagonal/>
    </border>
    <border>
      <left/>
      <right/>
      <top/>
      <bottom style="thin">
        <color indexed="64"/>
      </bottom>
      <diagonal/>
    </border>
    <border>
      <left style="medium">
        <color indexed="64"/>
      </left>
      <right style="thin">
        <color indexed="22"/>
      </right>
      <top style="medium">
        <color indexed="64"/>
      </top>
      <bottom style="thin">
        <color indexed="22"/>
      </bottom>
      <diagonal/>
    </border>
    <border>
      <left style="thin">
        <color indexed="22"/>
      </left>
      <right style="thin">
        <color indexed="22"/>
      </right>
      <top style="medium">
        <color indexed="64"/>
      </top>
      <bottom style="thin">
        <color indexed="22"/>
      </bottom>
      <diagonal/>
    </border>
    <border>
      <left style="thin">
        <color indexed="22"/>
      </left>
      <right style="medium">
        <color indexed="64"/>
      </right>
      <top style="medium">
        <color indexed="64"/>
      </top>
      <bottom style="thin">
        <color indexed="22"/>
      </bottom>
      <diagonal/>
    </border>
    <border>
      <left style="medium">
        <color indexed="64"/>
      </left>
      <right style="thin">
        <color indexed="22"/>
      </right>
      <top style="thin">
        <color indexed="22"/>
      </top>
      <bottom style="thin">
        <color indexed="22"/>
      </bottom>
      <diagonal/>
    </border>
    <border>
      <left style="thin">
        <color indexed="22"/>
      </left>
      <right style="medium">
        <color indexed="64"/>
      </right>
      <top style="thin">
        <color indexed="22"/>
      </top>
      <bottom style="thin">
        <color indexed="22"/>
      </bottom>
      <diagonal/>
    </border>
    <border>
      <left style="medium">
        <color indexed="64"/>
      </left>
      <right style="thin">
        <color indexed="22"/>
      </right>
      <top style="thin">
        <color indexed="22"/>
      </top>
      <bottom style="medium">
        <color indexed="8"/>
      </bottom>
      <diagonal/>
    </border>
    <border>
      <left style="thin">
        <color indexed="22"/>
      </left>
      <right style="thin">
        <color indexed="22"/>
      </right>
      <top style="thin">
        <color indexed="22"/>
      </top>
      <bottom style="medium">
        <color indexed="8"/>
      </bottom>
      <diagonal/>
    </border>
    <border>
      <left style="thin">
        <color indexed="22"/>
      </left>
      <right style="medium">
        <color indexed="64"/>
      </right>
      <top style="thin">
        <color indexed="22"/>
      </top>
      <bottom style="medium">
        <color indexed="8"/>
      </bottom>
      <diagonal/>
    </border>
    <border>
      <left/>
      <right/>
      <top style="thin">
        <color indexed="64"/>
      </top>
      <bottom/>
      <diagonal/>
    </border>
    <border>
      <left style="medium">
        <color indexed="64"/>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medium">
        <color indexed="64"/>
      </left>
      <right style="thin">
        <color theme="0" tint="-0.34998626667073579"/>
      </right>
      <top style="thin">
        <color theme="0" tint="-0.34998626667073579"/>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medium">
        <color indexed="64"/>
      </left>
      <right style="thin">
        <color theme="0" tint="-0.24994659260841701"/>
      </right>
      <top style="medium">
        <color indexed="64"/>
      </top>
      <bottom style="thin">
        <color theme="0" tint="-0.34998626667073579"/>
      </bottom>
      <diagonal/>
    </border>
    <border>
      <left style="thin">
        <color theme="0" tint="-0.24994659260841701"/>
      </left>
      <right style="thin">
        <color theme="0" tint="-0.24994659260841701"/>
      </right>
      <top style="medium">
        <color indexed="64"/>
      </top>
      <bottom style="thin">
        <color theme="0" tint="-0.34998626667073579"/>
      </bottom>
      <diagonal/>
    </border>
    <border>
      <left style="thin">
        <color theme="0" tint="-0.24994659260841701"/>
      </left>
      <right style="medium">
        <color indexed="64"/>
      </right>
      <top style="medium">
        <color indexed="64"/>
      </top>
      <bottom style="thin">
        <color theme="0" tint="-0.34998626667073579"/>
      </bottom>
      <diagonal/>
    </border>
    <border>
      <left style="medium">
        <color indexed="64"/>
      </left>
      <right style="thin">
        <color theme="0" tint="-0.24994659260841701"/>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34998626667073579"/>
      </top>
      <bottom style="thin">
        <color theme="0" tint="-0.34998626667073579"/>
      </bottom>
      <diagonal/>
    </border>
    <border>
      <left style="thin">
        <color theme="0" tint="-0.24994659260841701"/>
      </left>
      <right style="medium">
        <color indexed="64"/>
      </right>
      <top style="thin">
        <color theme="0" tint="-0.34998626667073579"/>
      </top>
      <bottom style="thin">
        <color theme="0" tint="-0.34998626667073579"/>
      </bottom>
      <diagonal/>
    </border>
    <border>
      <left style="medium">
        <color indexed="64"/>
      </left>
      <right style="thin">
        <color theme="0" tint="-0.24994659260841701"/>
      </right>
      <top style="thin">
        <color theme="0" tint="-0.34998626667073579"/>
      </top>
      <bottom style="medium">
        <color indexed="64"/>
      </bottom>
      <diagonal/>
    </border>
    <border>
      <left style="thin">
        <color theme="0" tint="-0.24994659260841701"/>
      </left>
      <right style="thin">
        <color theme="0" tint="-0.24994659260841701"/>
      </right>
      <top style="thin">
        <color theme="0" tint="-0.34998626667073579"/>
      </top>
      <bottom style="medium">
        <color indexed="64"/>
      </bottom>
      <diagonal/>
    </border>
    <border>
      <left style="thin">
        <color theme="0" tint="-0.24994659260841701"/>
      </left>
      <right style="medium">
        <color indexed="64"/>
      </right>
      <top style="thin">
        <color theme="0" tint="-0.34998626667073579"/>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5">
    <xf numFmtId="0" fontId="0" fillId="0" borderId="0"/>
    <xf numFmtId="0" fontId="3" fillId="0" borderId="0" applyNumberFormat="0" applyFill="0" applyBorder="0" applyAlignment="0" applyProtection="0">
      <alignment vertical="top"/>
      <protection locked="0"/>
    </xf>
    <xf numFmtId="0" fontId="17" fillId="0" borderId="0"/>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cellStyleXfs>
  <cellXfs count="175">
    <xf numFmtId="0" fontId="0" fillId="0" borderId="0" xfId="0"/>
    <xf numFmtId="0" fontId="5" fillId="0" borderId="0" xfId="0" applyFont="1" applyAlignment="1" applyProtection="1">
      <alignment horizontal="left"/>
    </xf>
    <xf numFmtId="38" fontId="6" fillId="2" borderId="2" xfId="0" applyNumberFormat="1" applyFont="1" applyFill="1" applyBorder="1" applyProtection="1">
      <protection locked="0"/>
    </xf>
    <xf numFmtId="7" fontId="6" fillId="2" borderId="0" xfId="0" applyNumberFormat="1" applyFont="1" applyFill="1" applyProtection="1">
      <protection locked="0"/>
    </xf>
    <xf numFmtId="0" fontId="7" fillId="0" borderId="0" xfId="0" applyFont="1" applyProtection="1"/>
    <xf numFmtId="166" fontId="6" fillId="2" borderId="0" xfId="0" applyNumberFormat="1" applyFont="1" applyFill="1" applyProtection="1">
      <protection locked="0"/>
    </xf>
    <xf numFmtId="164" fontId="6" fillId="2" borderId="0" xfId="0" applyNumberFormat="1" applyFont="1" applyFill="1" applyProtection="1">
      <protection locked="0"/>
    </xf>
    <xf numFmtId="167" fontId="6" fillId="2" borderId="0" xfId="0" applyNumberFormat="1" applyFont="1" applyFill="1" applyBorder="1" applyAlignment="1" applyProtection="1">
      <alignment horizontal="right"/>
      <protection locked="0"/>
    </xf>
    <xf numFmtId="10" fontId="6" fillId="2" borderId="0" xfId="0" applyNumberFormat="1" applyFont="1" applyFill="1" applyProtection="1">
      <protection locked="0"/>
    </xf>
    <xf numFmtId="7" fontId="6" fillId="2" borderId="0" xfId="0" applyNumberFormat="1" applyFont="1" applyFill="1" applyBorder="1" applyAlignment="1" applyProtection="1">
      <alignment horizontal="right"/>
      <protection locked="0"/>
    </xf>
    <xf numFmtId="7" fontId="6" fillId="2" borderId="3" xfId="0" applyNumberFormat="1" applyFont="1" applyFill="1" applyBorder="1" applyProtection="1">
      <protection locked="0"/>
    </xf>
    <xf numFmtId="3" fontId="6" fillId="2" borderId="0" xfId="0" applyNumberFormat="1" applyFont="1" applyFill="1" applyAlignment="1" applyProtection="1">
      <alignment horizontal="right" indent="2"/>
      <protection locked="0"/>
    </xf>
    <xf numFmtId="0" fontId="6" fillId="0" borderId="0" xfId="0" applyFont="1" applyAlignment="1" applyProtection="1">
      <alignment horizontal="center"/>
    </xf>
    <xf numFmtId="7" fontId="6" fillId="2" borderId="4" xfId="0" applyNumberFormat="1" applyFont="1" applyFill="1" applyBorder="1" applyProtection="1">
      <protection locked="0"/>
    </xf>
    <xf numFmtId="7" fontId="6" fillId="2" borderId="5" xfId="0" applyNumberFormat="1" applyFont="1" applyFill="1" applyBorder="1" applyProtection="1">
      <protection locked="0"/>
    </xf>
    <xf numFmtId="7" fontId="6" fillId="2" borderId="6" xfId="0" applyNumberFormat="1" applyFont="1" applyFill="1" applyBorder="1" applyProtection="1">
      <protection locked="0"/>
    </xf>
    <xf numFmtId="0" fontId="8" fillId="0" borderId="0" xfId="0" applyFont="1" applyProtection="1"/>
    <xf numFmtId="0" fontId="9" fillId="3" borderId="0" xfId="0" applyFont="1" applyFill="1" applyBorder="1" applyProtection="1"/>
    <xf numFmtId="0" fontId="5" fillId="0" borderId="0" xfId="0" applyFont="1" applyProtection="1"/>
    <xf numFmtId="0" fontId="5" fillId="0" borderId="0" xfId="0" applyFont="1" applyProtection="1">
      <protection locked="0"/>
    </xf>
    <xf numFmtId="0" fontId="5" fillId="0" borderId="0" xfId="0" applyFont="1" applyFill="1" applyProtection="1"/>
    <xf numFmtId="0" fontId="5" fillId="0" borderId="2" xfId="0" applyFont="1" applyBorder="1" applyAlignment="1" applyProtection="1">
      <alignment horizontal="left"/>
    </xf>
    <xf numFmtId="0" fontId="5" fillId="0" borderId="2" xfId="0" applyFont="1" applyBorder="1" applyProtection="1"/>
    <xf numFmtId="0" fontId="5" fillId="0" borderId="0" xfId="0" applyFont="1" applyBorder="1" applyProtection="1">
      <protection locked="0"/>
    </xf>
    <xf numFmtId="0" fontId="5" fillId="0" borderId="7" xfId="0" applyFont="1" applyBorder="1" applyProtection="1"/>
    <xf numFmtId="0" fontId="5" fillId="0" borderId="0" xfId="0" applyFont="1" applyBorder="1" applyProtection="1"/>
    <xf numFmtId="0" fontId="5" fillId="0" borderId="3" xfId="0" applyFont="1" applyBorder="1" applyAlignment="1" applyProtection="1">
      <alignment horizontal="left"/>
    </xf>
    <xf numFmtId="0" fontId="5" fillId="0" borderId="3" xfId="0" applyFont="1" applyBorder="1" applyProtection="1"/>
    <xf numFmtId="0" fontId="10" fillId="0" borderId="0" xfId="0" applyFont="1" applyAlignment="1" applyProtection="1">
      <alignment horizontal="left"/>
    </xf>
    <xf numFmtId="0" fontId="5" fillId="0" borderId="0" xfId="0" applyFont="1" applyAlignment="1" applyProtection="1">
      <alignment horizontal="center"/>
    </xf>
    <xf numFmtId="0" fontId="5" fillId="0" borderId="0" xfId="0" applyFont="1" applyAlignment="1" applyProtection="1">
      <alignment horizontal="center"/>
      <protection locked="0"/>
    </xf>
    <xf numFmtId="0" fontId="11" fillId="0" borderId="0" xfId="0" applyFont="1" applyProtection="1"/>
    <xf numFmtId="0" fontId="11" fillId="0" borderId="0" xfId="0" applyFont="1" applyAlignment="1" applyProtection="1">
      <alignment horizontal="right"/>
    </xf>
    <xf numFmtId="7" fontId="5" fillId="0" borderId="0" xfId="0" applyNumberFormat="1" applyFont="1" applyProtection="1"/>
    <xf numFmtId="7" fontId="5" fillId="0" borderId="0" xfId="0" applyNumberFormat="1" applyFont="1" applyProtection="1">
      <protection locked="0"/>
    </xf>
    <xf numFmtId="0" fontId="5" fillId="0" borderId="0" xfId="0" applyFont="1" applyAlignment="1" applyProtection="1">
      <alignment horizontal="right"/>
    </xf>
    <xf numFmtId="0" fontId="11" fillId="0" borderId="0" xfId="0" applyFont="1" applyAlignment="1" applyProtection="1">
      <alignment horizontal="center"/>
    </xf>
    <xf numFmtId="168" fontId="5" fillId="0" borderId="8" xfId="0" applyNumberFormat="1" applyFont="1" applyBorder="1" applyAlignment="1" applyProtection="1">
      <alignment horizontal="right"/>
    </xf>
    <xf numFmtId="168" fontId="5" fillId="0" borderId="9" xfId="0" applyNumberFormat="1" applyFont="1" applyBorder="1" applyAlignment="1" applyProtection="1">
      <alignment horizontal="right"/>
    </xf>
    <xf numFmtId="168" fontId="5" fillId="0" borderId="10" xfId="0" applyNumberFormat="1" applyFont="1" applyBorder="1" applyAlignment="1" applyProtection="1">
      <alignment horizontal="right"/>
    </xf>
    <xf numFmtId="164" fontId="5" fillId="0" borderId="0" xfId="0" applyNumberFormat="1" applyFont="1" applyBorder="1" applyProtection="1"/>
    <xf numFmtId="166" fontId="5" fillId="0" borderId="0" xfId="0" applyNumberFormat="1" applyFont="1" applyBorder="1" applyAlignment="1" applyProtection="1">
      <alignment horizontal="center"/>
    </xf>
    <xf numFmtId="8" fontId="5" fillId="0" borderId="4" xfId="0" applyNumberFormat="1" applyFont="1" applyBorder="1" applyAlignment="1" applyProtection="1">
      <alignment horizontal="right"/>
    </xf>
    <xf numFmtId="164" fontId="5" fillId="0" borderId="0" xfId="0" applyNumberFormat="1" applyFont="1" applyBorder="1" applyProtection="1">
      <protection locked="0"/>
    </xf>
    <xf numFmtId="165" fontId="5" fillId="0" borderId="0" xfId="0" applyNumberFormat="1" applyFont="1" applyProtection="1"/>
    <xf numFmtId="3" fontId="5" fillId="0" borderId="0" xfId="0" applyNumberFormat="1" applyFont="1" applyProtection="1"/>
    <xf numFmtId="3" fontId="5" fillId="0" borderId="0" xfId="0" applyNumberFormat="1" applyFont="1" applyAlignment="1" applyProtection="1">
      <alignment horizontal="right" indent="2"/>
    </xf>
    <xf numFmtId="168" fontId="5" fillId="0" borderId="11" xfId="0" applyNumberFormat="1" applyFont="1" applyBorder="1" applyAlignment="1" applyProtection="1">
      <alignment horizontal="right"/>
    </xf>
    <xf numFmtId="168" fontId="5" fillId="0" borderId="1" xfId="0" applyNumberFormat="1" applyFont="1" applyBorder="1" applyAlignment="1" applyProtection="1">
      <alignment horizontal="right"/>
    </xf>
    <xf numFmtId="168" fontId="5" fillId="0" borderId="12" xfId="0" applyNumberFormat="1" applyFont="1" applyBorder="1" applyAlignment="1" applyProtection="1">
      <alignment horizontal="right"/>
    </xf>
    <xf numFmtId="166" fontId="5" fillId="0" borderId="6" xfId="0" applyNumberFormat="1" applyFont="1" applyBorder="1" applyAlignment="1" applyProtection="1">
      <alignment horizontal="center"/>
    </xf>
    <xf numFmtId="8" fontId="5" fillId="0" borderId="5" xfId="0" applyNumberFormat="1" applyFont="1" applyBorder="1" applyAlignment="1" applyProtection="1">
      <alignment horizontal="right"/>
    </xf>
    <xf numFmtId="8" fontId="5" fillId="0" borderId="6" xfId="0" applyNumberFormat="1" applyFont="1" applyBorder="1" applyAlignment="1" applyProtection="1">
      <alignment horizontal="right"/>
    </xf>
    <xf numFmtId="168" fontId="5" fillId="0" borderId="13" xfId="0" applyNumberFormat="1" applyFont="1" applyBorder="1" applyAlignment="1" applyProtection="1">
      <alignment horizontal="right"/>
    </xf>
    <xf numFmtId="168" fontId="5" fillId="0" borderId="14" xfId="0" applyNumberFormat="1" applyFont="1" applyBorder="1" applyAlignment="1" applyProtection="1">
      <alignment horizontal="right"/>
    </xf>
    <xf numFmtId="168" fontId="5" fillId="0" borderId="15" xfId="0" applyNumberFormat="1" applyFont="1" applyBorder="1" applyAlignment="1" applyProtection="1">
      <alignment horizontal="right"/>
    </xf>
    <xf numFmtId="166" fontId="5" fillId="0" borderId="3" xfId="0" applyNumberFormat="1" applyFont="1" applyBorder="1" applyAlignment="1" applyProtection="1">
      <alignment horizontal="center"/>
    </xf>
    <xf numFmtId="8" fontId="5" fillId="0" borderId="3" xfId="0" applyNumberFormat="1" applyFont="1" applyBorder="1" applyAlignment="1" applyProtection="1">
      <alignment horizontal="right"/>
    </xf>
    <xf numFmtId="0" fontId="10" fillId="0" borderId="0" xfId="0" applyFont="1" applyProtection="1"/>
    <xf numFmtId="0" fontId="12" fillId="0" borderId="0" xfId="0" applyFont="1" applyProtection="1"/>
    <xf numFmtId="0" fontId="10" fillId="0" borderId="0" xfId="0" applyFont="1" applyBorder="1" applyAlignment="1" applyProtection="1">
      <alignment horizontal="left"/>
    </xf>
    <xf numFmtId="7" fontId="10" fillId="0" borderId="0" xfId="0" applyNumberFormat="1" applyFont="1" applyAlignment="1" applyProtection="1">
      <alignment horizontal="left"/>
    </xf>
    <xf numFmtId="0" fontId="10" fillId="0" borderId="0" xfId="0" applyFont="1" applyProtection="1">
      <protection locked="0"/>
    </xf>
    <xf numFmtId="0" fontId="10" fillId="0" borderId="0" xfId="0" quotePrefix="1" applyFont="1" applyAlignment="1" applyProtection="1">
      <alignment horizontal="left"/>
    </xf>
    <xf numFmtId="0" fontId="13" fillId="0" borderId="0" xfId="1" applyFont="1" applyAlignment="1" applyProtection="1">
      <alignment horizontal="left" indent="1"/>
    </xf>
    <xf numFmtId="0" fontId="5" fillId="0" borderId="0" xfId="0" applyFont="1" applyBorder="1" applyAlignment="1" applyProtection="1">
      <alignment horizontal="center"/>
    </xf>
    <xf numFmtId="0" fontId="5" fillId="0" borderId="0" xfId="0" applyFont="1" applyBorder="1" applyAlignment="1" applyProtection="1">
      <alignment horizontal="center"/>
      <protection locked="0"/>
    </xf>
    <xf numFmtId="0" fontId="5" fillId="0" borderId="0" xfId="0" applyFont="1" applyBorder="1" applyAlignment="1" applyProtection="1">
      <alignment horizontal="left"/>
    </xf>
    <xf numFmtId="7" fontId="5" fillId="0" borderId="0" xfId="0" applyNumberFormat="1" applyFont="1" applyBorder="1" applyAlignment="1" applyProtection="1">
      <alignment horizontal="left"/>
    </xf>
    <xf numFmtId="0" fontId="5" fillId="0" borderId="0" xfId="0" applyNumberFormat="1" applyFont="1" applyFill="1" applyBorder="1" applyProtection="1">
      <protection locked="0"/>
    </xf>
    <xf numFmtId="0" fontId="7" fillId="0" borderId="0" xfId="0" applyFont="1" applyProtection="1">
      <protection locked="0"/>
    </xf>
    <xf numFmtId="167" fontId="6" fillId="2" borderId="16" xfId="0" applyNumberFormat="1" applyFont="1" applyFill="1" applyBorder="1" applyAlignment="1" applyProtection="1">
      <alignment horizontal="right"/>
      <protection locked="0"/>
    </xf>
    <xf numFmtId="3" fontId="5" fillId="0" borderId="3" xfId="0" applyNumberFormat="1" applyFont="1" applyBorder="1" applyAlignment="1" applyProtection="1">
      <alignment horizontal="right" indent="2"/>
    </xf>
    <xf numFmtId="0" fontId="5" fillId="0" borderId="3" xfId="0" applyFont="1" applyBorder="1" applyAlignment="1" applyProtection="1">
      <alignment horizontal="center"/>
    </xf>
    <xf numFmtId="0" fontId="14" fillId="5" borderId="3" xfId="0" applyFont="1" applyFill="1" applyBorder="1" applyProtection="1"/>
    <xf numFmtId="3" fontId="5" fillId="0" borderId="0" xfId="0" applyNumberFormat="1" applyFont="1" applyAlignment="1" applyProtection="1">
      <alignment horizontal="left" indent="2"/>
    </xf>
    <xf numFmtId="7" fontId="5" fillId="0" borderId="0" xfId="0" applyNumberFormat="1" applyFont="1" applyAlignment="1" applyProtection="1">
      <alignment horizontal="left"/>
    </xf>
    <xf numFmtId="0" fontId="10" fillId="0" borderId="0" xfId="0" applyNumberFormat="1" applyFont="1" applyAlignment="1" applyProtection="1">
      <alignment horizontal="left"/>
    </xf>
    <xf numFmtId="0" fontId="15" fillId="0" borderId="0" xfId="0" applyFont="1" applyAlignment="1" applyProtection="1">
      <alignment horizontal="left"/>
    </xf>
    <xf numFmtId="169" fontId="5" fillId="0" borderId="0" xfId="0" applyNumberFormat="1" applyFont="1" applyProtection="1"/>
    <xf numFmtId="0" fontId="5" fillId="6" borderId="0" xfId="0" applyFont="1" applyFill="1" applyAlignment="1" applyProtection="1">
      <alignment horizontal="centerContinuous"/>
    </xf>
    <xf numFmtId="166" fontId="6" fillId="6" borderId="0" xfId="0" applyNumberFormat="1" applyFont="1" applyFill="1" applyAlignment="1" applyProtection="1">
      <alignment horizontal="centerContinuous"/>
    </xf>
    <xf numFmtId="7" fontId="5" fillId="4" borderId="4" xfId="0" applyNumberFormat="1" applyFont="1" applyFill="1" applyBorder="1" applyProtection="1"/>
    <xf numFmtId="7" fontId="5" fillId="4" borderId="5" xfId="0" applyNumberFormat="1" applyFont="1" applyFill="1" applyBorder="1" applyProtection="1"/>
    <xf numFmtId="7" fontId="5" fillId="4" borderId="6" xfId="0" applyNumberFormat="1" applyFont="1" applyFill="1" applyBorder="1" applyProtection="1"/>
    <xf numFmtId="7" fontId="5" fillId="4" borderId="3" xfId="0" applyNumberFormat="1" applyFont="1" applyFill="1" applyBorder="1" applyProtection="1"/>
    <xf numFmtId="168" fontId="5" fillId="0" borderId="17" xfId="0" applyNumberFormat="1" applyFont="1" applyBorder="1" applyAlignment="1" applyProtection="1">
      <alignment horizontal="right"/>
    </xf>
    <xf numFmtId="168" fontId="5" fillId="0" borderId="18" xfId="0" applyNumberFormat="1" applyFont="1" applyBorder="1" applyAlignment="1" applyProtection="1">
      <alignment horizontal="right"/>
    </xf>
    <xf numFmtId="168" fontId="5" fillId="0" borderId="19" xfId="0" applyNumberFormat="1" applyFont="1" applyBorder="1" applyAlignment="1" applyProtection="1">
      <alignment horizontal="right"/>
    </xf>
    <xf numFmtId="168" fontId="5" fillId="0" borderId="20" xfId="0" applyNumberFormat="1" applyFont="1" applyBorder="1" applyAlignment="1" applyProtection="1">
      <alignment horizontal="right"/>
    </xf>
    <xf numFmtId="168" fontId="5" fillId="0" borderId="21" xfId="0" applyNumberFormat="1" applyFont="1" applyBorder="1" applyAlignment="1" applyProtection="1">
      <alignment horizontal="right"/>
    </xf>
    <xf numFmtId="168" fontId="5" fillId="0" borderId="22" xfId="0" applyNumberFormat="1" applyFont="1" applyBorder="1" applyAlignment="1" applyProtection="1">
      <alignment horizontal="right"/>
    </xf>
    <xf numFmtId="168" fontId="5" fillId="0" borderId="23" xfId="0" applyNumberFormat="1" applyFont="1" applyBorder="1" applyAlignment="1" applyProtection="1">
      <alignment horizontal="right"/>
    </xf>
    <xf numFmtId="168" fontId="5" fillId="0" borderId="24" xfId="0" applyNumberFormat="1" applyFont="1" applyBorder="1" applyAlignment="1" applyProtection="1">
      <alignment horizontal="right"/>
    </xf>
    <xf numFmtId="168" fontId="5" fillId="0" borderId="25" xfId="0" applyNumberFormat="1" applyFont="1" applyBorder="1" applyAlignment="1" applyProtection="1">
      <alignment horizontal="right"/>
    </xf>
    <xf numFmtId="168" fontId="5" fillId="0" borderId="26" xfId="0" applyNumberFormat="1" applyFont="1" applyBorder="1" applyAlignment="1" applyProtection="1">
      <alignment horizontal="right"/>
    </xf>
    <xf numFmtId="168" fontId="5" fillId="0" borderId="27" xfId="0" applyNumberFormat="1" applyFont="1" applyBorder="1" applyAlignment="1" applyProtection="1">
      <alignment horizontal="right"/>
    </xf>
    <xf numFmtId="168" fontId="5" fillId="0" borderId="28" xfId="0" applyNumberFormat="1" applyFont="1" applyBorder="1" applyAlignment="1" applyProtection="1">
      <alignment horizontal="right"/>
    </xf>
    <xf numFmtId="168" fontId="5" fillId="0" borderId="29" xfId="0" applyNumberFormat="1" applyFont="1" applyBorder="1" applyAlignment="1" applyProtection="1">
      <alignment horizontal="right"/>
    </xf>
    <xf numFmtId="168" fontId="5" fillId="0" borderId="30" xfId="0" applyNumberFormat="1" applyFont="1" applyBorder="1" applyAlignment="1" applyProtection="1">
      <alignment horizontal="right"/>
    </xf>
    <xf numFmtId="168" fontId="5" fillId="0" borderId="31" xfId="0" applyNumberFormat="1" applyFont="1" applyBorder="1" applyAlignment="1" applyProtection="1">
      <alignment horizontal="right"/>
    </xf>
    <xf numFmtId="168" fontId="5" fillId="0" borderId="32" xfId="0" applyNumberFormat="1" applyFont="1" applyBorder="1" applyAlignment="1" applyProtection="1">
      <alignment horizontal="right"/>
    </xf>
    <xf numFmtId="168" fontId="5" fillId="0" borderId="33" xfId="0" applyNumberFormat="1" applyFont="1" applyBorder="1" applyAlignment="1" applyProtection="1">
      <alignment horizontal="right"/>
    </xf>
    <xf numFmtId="168" fontId="5" fillId="0" borderId="34" xfId="0" applyNumberFormat="1" applyFont="1" applyBorder="1" applyAlignment="1" applyProtection="1">
      <alignment horizontal="right"/>
    </xf>
    <xf numFmtId="0" fontId="17" fillId="0" borderId="0" xfId="2" applyProtection="1"/>
    <xf numFmtId="0" fontId="18" fillId="7" borderId="35" xfId="2" applyFont="1" applyFill="1" applyBorder="1" applyProtection="1"/>
    <xf numFmtId="0" fontId="18" fillId="7" borderId="2" xfId="2" applyFont="1" applyFill="1" applyBorder="1" applyProtection="1"/>
    <xf numFmtId="0" fontId="18" fillId="7" borderId="36" xfId="2" applyFont="1" applyFill="1" applyBorder="1" applyProtection="1"/>
    <xf numFmtId="0" fontId="19" fillId="7" borderId="37" xfId="2" applyFont="1" applyFill="1" applyBorder="1" applyAlignment="1" applyProtection="1"/>
    <xf numFmtId="0" fontId="20" fillId="7" borderId="0" xfId="2" applyFont="1" applyFill="1" applyAlignment="1" applyProtection="1"/>
    <xf numFmtId="0" fontId="21" fillId="7" borderId="0" xfId="2" applyFont="1" applyFill="1" applyBorder="1" applyProtection="1"/>
    <xf numFmtId="0" fontId="18" fillId="7" borderId="0" xfId="2" applyFont="1" applyFill="1" applyBorder="1" applyProtection="1"/>
    <xf numFmtId="0" fontId="18" fillId="7" borderId="38" xfId="2" applyFont="1" applyFill="1" applyBorder="1" applyProtection="1"/>
    <xf numFmtId="0" fontId="21" fillId="7" borderId="37" xfId="2" applyFont="1" applyFill="1" applyBorder="1" applyProtection="1"/>
    <xf numFmtId="0" fontId="22" fillId="7" borderId="0" xfId="2" applyFont="1" applyFill="1" applyBorder="1" applyAlignment="1" applyProtection="1">
      <alignment horizontal="left"/>
    </xf>
    <xf numFmtId="0" fontId="23" fillId="7" borderId="0" xfId="2" applyFont="1" applyFill="1" applyAlignment="1" applyProtection="1">
      <alignment horizontal="left"/>
    </xf>
    <xf numFmtId="0" fontId="24" fillId="7" borderId="0" xfId="2" applyFont="1" applyFill="1" applyAlignment="1" applyProtection="1"/>
    <xf numFmtId="0" fontId="18" fillId="7" borderId="37" xfId="2" applyFont="1" applyFill="1" applyBorder="1" applyAlignment="1" applyProtection="1">
      <alignment horizontal="center"/>
    </xf>
    <xf numFmtId="0" fontId="28" fillId="7" borderId="0" xfId="2" applyFont="1" applyFill="1" applyAlignment="1" applyProtection="1">
      <alignment wrapText="1"/>
    </xf>
    <xf numFmtId="0" fontId="29" fillId="7" borderId="0" xfId="2" applyFont="1" applyFill="1" applyBorder="1" applyProtection="1"/>
    <xf numFmtId="0" fontId="30" fillId="7" borderId="38" xfId="2" applyFont="1" applyFill="1" applyBorder="1" applyProtection="1"/>
    <xf numFmtId="0" fontId="18" fillId="7" borderId="39" xfId="2" applyFont="1" applyFill="1" applyBorder="1" applyProtection="1"/>
    <xf numFmtId="0" fontId="18" fillId="7" borderId="3" xfId="2" applyFont="1" applyFill="1" applyBorder="1" applyProtection="1"/>
    <xf numFmtId="0" fontId="29" fillId="7" borderId="3" xfId="2" applyFont="1" applyFill="1" applyBorder="1" applyProtection="1"/>
    <xf numFmtId="0" fontId="31" fillId="7" borderId="40" xfId="2" applyFont="1" applyFill="1" applyBorder="1" applyAlignment="1" applyProtection="1">
      <alignment horizontal="right"/>
    </xf>
    <xf numFmtId="0" fontId="33" fillId="0" borderId="0" xfId="2" applyFont="1" applyProtection="1"/>
    <xf numFmtId="0" fontId="33" fillId="0" borderId="0" xfId="2" applyFont="1" applyFill="1" applyBorder="1" applyProtection="1"/>
    <xf numFmtId="0" fontId="34" fillId="0" borderId="0" xfId="2" applyFont="1" applyAlignment="1" applyProtection="1"/>
    <xf numFmtId="0" fontId="16" fillId="0" borderId="0" xfId="2" applyFont="1" applyAlignment="1" applyProtection="1"/>
    <xf numFmtId="0" fontId="16" fillId="0" borderId="0" xfId="2" applyFont="1" applyProtection="1"/>
    <xf numFmtId="0" fontId="15" fillId="0" borderId="0" xfId="2" applyFont="1" applyProtection="1"/>
    <xf numFmtId="0" fontId="15" fillId="0" borderId="0" xfId="2" applyFont="1" applyFill="1" applyProtection="1"/>
    <xf numFmtId="0" fontId="16" fillId="0" borderId="0" xfId="2" applyFont="1" applyFill="1" applyProtection="1"/>
    <xf numFmtId="0" fontId="16" fillId="0" borderId="0" xfId="2" applyFont="1" applyAlignment="1" applyProtection="1">
      <alignment wrapText="1"/>
    </xf>
    <xf numFmtId="0" fontId="34" fillId="0" borderId="0" xfId="2" applyFont="1" applyProtection="1"/>
    <xf numFmtId="0" fontId="37" fillId="0" borderId="0" xfId="2" applyFont="1" applyProtection="1"/>
    <xf numFmtId="0" fontId="39" fillId="0" borderId="0" xfId="3" applyFont="1" applyAlignment="1" applyProtection="1"/>
    <xf numFmtId="0" fontId="39" fillId="0" borderId="0" xfId="3" applyFont="1" applyFill="1" applyAlignment="1" applyProtection="1"/>
    <xf numFmtId="0" fontId="16" fillId="0" borderId="0" xfId="2" applyFont="1" applyAlignment="1" applyProtection="1">
      <alignment horizontal="center"/>
    </xf>
    <xf numFmtId="0" fontId="40" fillId="0" borderId="0" xfId="2" applyFont="1" applyProtection="1"/>
    <xf numFmtId="0" fontId="16" fillId="0" borderId="0" xfId="4" applyFont="1" applyFill="1" applyAlignment="1" applyProtection="1"/>
    <xf numFmtId="0" fontId="16" fillId="0" borderId="0" xfId="2" applyFont="1" applyFill="1" applyAlignment="1" applyProtection="1"/>
    <xf numFmtId="0" fontId="39" fillId="0" borderId="0" xfId="4" applyFont="1" applyAlignment="1" applyProtection="1"/>
    <xf numFmtId="0" fontId="16" fillId="0" borderId="0" xfId="2" applyFont="1" applyAlignment="1" applyProtection="1"/>
    <xf numFmtId="0" fontId="39" fillId="0" borderId="0" xfId="4" applyFont="1" applyAlignment="1" applyProtection="1"/>
    <xf numFmtId="0" fontId="16" fillId="0" borderId="0" xfId="2" applyFont="1" applyAlignment="1" applyProtection="1">
      <alignment vertical="center" wrapText="1"/>
    </xf>
    <xf numFmtId="0" fontId="17" fillId="0" borderId="0" xfId="2" applyAlignment="1" applyProtection="1"/>
    <xf numFmtId="0" fontId="15" fillId="0" borderId="0" xfId="2" applyFont="1" applyAlignment="1" applyProtection="1">
      <alignment horizontal="left" wrapText="1"/>
    </xf>
    <xf numFmtId="0" fontId="34" fillId="0" borderId="0" xfId="2" applyFont="1" applyAlignment="1" applyProtection="1"/>
    <xf numFmtId="0" fontId="16" fillId="0" borderId="0" xfId="2" applyFont="1" applyAlignment="1" applyProtection="1"/>
    <xf numFmtId="0" fontId="16" fillId="0" borderId="0" xfId="2" applyFont="1" applyAlignment="1" applyProtection="1">
      <alignment horizontal="left" vertical="center" wrapText="1"/>
    </xf>
    <xf numFmtId="0" fontId="15" fillId="0" borderId="0" xfId="2" applyFont="1" applyAlignment="1" applyProtection="1">
      <alignment horizontal="left" vertical="center" wrapText="1"/>
    </xf>
    <xf numFmtId="0" fontId="16" fillId="0" borderId="0" xfId="2" applyFont="1" applyAlignment="1" applyProtection="1">
      <alignment horizontal="left" wrapText="1"/>
    </xf>
    <xf numFmtId="0" fontId="38" fillId="0" borderId="0" xfId="4" applyAlignment="1" applyProtection="1"/>
    <xf numFmtId="0" fontId="39" fillId="0" borderId="0" xfId="3" applyFont="1" applyAlignment="1" applyProtection="1"/>
    <xf numFmtId="0" fontId="39" fillId="0" borderId="0" xfId="4" applyFont="1" applyAlignment="1" applyProtection="1"/>
    <xf numFmtId="0" fontId="21" fillId="7" borderId="37" xfId="2" applyFont="1" applyFill="1" applyBorder="1" applyAlignment="1" applyProtection="1">
      <alignment horizontal="left" wrapText="1"/>
    </xf>
    <xf numFmtId="0" fontId="25" fillId="7" borderId="0" xfId="2" applyFont="1" applyFill="1" applyAlignment="1" applyProtection="1">
      <alignment wrapText="1"/>
    </xf>
    <xf numFmtId="0" fontId="25" fillId="7" borderId="37" xfId="2" applyFont="1" applyFill="1" applyBorder="1" applyAlignment="1" applyProtection="1">
      <alignment wrapText="1"/>
    </xf>
    <xf numFmtId="0" fontId="26" fillId="0" borderId="0" xfId="2" applyFont="1" applyAlignment="1" applyProtection="1">
      <alignment wrapText="1"/>
    </xf>
    <xf numFmtId="0" fontId="27" fillId="0" borderId="0" xfId="2" applyFont="1" applyAlignment="1" applyProtection="1">
      <alignment wrapText="1"/>
    </xf>
    <xf numFmtId="0" fontId="31" fillId="7" borderId="3" xfId="2" applyFont="1" applyFill="1" applyBorder="1" applyAlignment="1" applyProtection="1">
      <alignment horizontal="right"/>
    </xf>
    <xf numFmtId="0" fontId="28" fillId="7" borderId="3" xfId="2" applyFont="1" applyFill="1" applyBorder="1" applyAlignment="1" applyProtection="1">
      <alignment horizontal="right"/>
    </xf>
    <xf numFmtId="14" fontId="31" fillId="7" borderId="3" xfId="2" applyNumberFormat="1" applyFont="1" applyFill="1" applyBorder="1" applyAlignment="1" applyProtection="1">
      <alignment horizontal="left"/>
    </xf>
    <xf numFmtId="0" fontId="28" fillId="7" borderId="3" xfId="2" applyFont="1" applyFill="1" applyBorder="1" applyAlignment="1" applyProtection="1">
      <alignment horizontal="left"/>
    </xf>
    <xf numFmtId="0" fontId="32" fillId="0" borderId="0" xfId="2" applyFont="1" applyProtection="1"/>
    <xf numFmtId="0" fontId="16" fillId="0" borderId="0" xfId="2" applyFont="1" applyAlignment="1" applyProtection="1">
      <alignment horizontal="left" vertical="top" wrapText="1"/>
    </xf>
    <xf numFmtId="0" fontId="5" fillId="0" borderId="0" xfId="0" applyFont="1" applyBorder="1" applyAlignment="1" applyProtection="1">
      <alignment horizontal="center" wrapText="1"/>
    </xf>
    <xf numFmtId="0" fontId="15" fillId="0" borderId="0" xfId="0" applyFont="1" applyBorder="1" applyAlignment="1" applyProtection="1">
      <alignment wrapText="1"/>
    </xf>
    <xf numFmtId="0" fontId="15" fillId="0" borderId="3" xfId="0" applyFont="1" applyBorder="1" applyAlignment="1" applyProtection="1">
      <alignment wrapText="1"/>
    </xf>
    <xf numFmtId="0" fontId="5" fillId="0" borderId="0" xfId="0" applyFont="1" applyAlignment="1" applyProtection="1">
      <alignment horizontal="center" wrapText="1"/>
    </xf>
    <xf numFmtId="0" fontId="15" fillId="0" borderId="0" xfId="0" applyFont="1" applyAlignment="1" applyProtection="1">
      <alignment wrapText="1"/>
    </xf>
    <xf numFmtId="0" fontId="11" fillId="0" borderId="0" xfId="0" applyFont="1" applyAlignment="1" applyProtection="1">
      <alignment horizontal="center"/>
    </xf>
    <xf numFmtId="0" fontId="5" fillId="0" borderId="0" xfId="0" applyFont="1" applyAlignment="1" applyProtection="1">
      <alignment horizontal="center"/>
    </xf>
    <xf numFmtId="0" fontId="5" fillId="0" borderId="0" xfId="0" applyFont="1" applyBorder="1" applyAlignment="1" applyProtection="1">
      <alignment horizontal="center"/>
    </xf>
  </cellXfs>
  <cellStyles count="5">
    <cellStyle name="Hyperlink" xfId="1" builtinId="8"/>
    <cellStyle name="Hyperlink 2" xfId="3"/>
    <cellStyle name="Hyperlink_K-State Vegetative Buffer" xfId="4"/>
    <cellStyle name="Normal" xfId="0" builtinId="0"/>
    <cellStyle name="Normal 2" xfId="2"/>
  </cellStyles>
  <dxfs count="56">
    <dxf>
      <font>
        <color theme="5" tint="-0.499984740745262"/>
      </font>
      <fill>
        <patternFill>
          <bgColor theme="5" tint="0.79998168889431442"/>
        </patternFill>
      </fill>
    </dxf>
    <dxf>
      <font>
        <color rgb="FF008000"/>
      </font>
      <fill>
        <patternFill>
          <bgColor rgb="FFCCFFCC"/>
        </patternFill>
      </fill>
    </dxf>
    <dxf>
      <font>
        <color theme="5" tint="-0.499984740745262"/>
      </font>
      <fill>
        <patternFill>
          <bgColor theme="5" tint="0.79998168889431442"/>
        </patternFill>
      </fill>
    </dxf>
    <dxf>
      <font>
        <color rgb="FF008000"/>
      </font>
      <fill>
        <patternFill patternType="solid">
          <fgColor auto="1"/>
          <bgColor rgb="FFCCFFCC"/>
        </patternFill>
      </fill>
    </dxf>
    <dxf>
      <font>
        <color theme="5" tint="-0.499984740745262"/>
      </font>
      <fill>
        <patternFill>
          <bgColor theme="5" tint="0.79998168889431442"/>
        </patternFill>
      </fill>
    </dxf>
    <dxf>
      <font>
        <color rgb="FF008000"/>
      </font>
      <fill>
        <patternFill patternType="solid">
          <fgColor auto="1"/>
          <bgColor rgb="FFCCFFCC"/>
        </patternFill>
      </fill>
    </dxf>
    <dxf>
      <font>
        <color theme="5" tint="-0.499984740745262"/>
      </font>
      <fill>
        <patternFill>
          <bgColor theme="5" tint="0.79998168889431442"/>
        </patternFill>
      </fill>
    </dxf>
    <dxf>
      <font>
        <color rgb="FF008000"/>
      </font>
      <fill>
        <patternFill patternType="solid">
          <fgColor auto="1"/>
          <bgColor rgb="FFCCFFCC"/>
        </patternFill>
      </fill>
    </dxf>
    <dxf>
      <font>
        <color theme="5" tint="-0.499984740745262"/>
      </font>
      <fill>
        <patternFill>
          <bgColor theme="5" tint="0.79998168889431442"/>
        </patternFill>
      </fill>
    </dxf>
    <dxf>
      <font>
        <color rgb="FF008000"/>
      </font>
      <fill>
        <patternFill patternType="solid">
          <fgColor auto="1"/>
          <bgColor rgb="FFCCFFCC"/>
        </patternFill>
      </fill>
    </dxf>
    <dxf>
      <font>
        <color theme="5" tint="-0.499984740745262"/>
      </font>
      <fill>
        <patternFill>
          <bgColor theme="5" tint="0.79998168889431442"/>
        </patternFill>
      </fill>
    </dxf>
    <dxf>
      <font>
        <color rgb="FF008000"/>
      </font>
      <fill>
        <patternFill patternType="solid">
          <fgColor auto="1"/>
          <bgColor rgb="FFCCFFCC"/>
        </patternFill>
      </fill>
    </dxf>
    <dxf>
      <font>
        <color theme="5" tint="-0.499984740745262"/>
      </font>
      <fill>
        <patternFill>
          <bgColor theme="5" tint="0.79998168889431442"/>
        </patternFill>
      </fill>
    </dxf>
    <dxf>
      <font>
        <color rgb="FF008000"/>
      </font>
      <fill>
        <patternFill>
          <bgColor rgb="FFCCFFCC"/>
        </patternFill>
      </fill>
    </dxf>
    <dxf>
      <font>
        <color theme="5" tint="-0.499984740745262"/>
      </font>
      <fill>
        <patternFill>
          <bgColor theme="5" tint="0.79998168889431442"/>
        </patternFill>
      </fill>
    </dxf>
    <dxf>
      <font>
        <color rgb="FF008000"/>
      </font>
      <fill>
        <patternFill>
          <bgColor rgb="FFCCFFCC"/>
        </patternFill>
      </fill>
    </dxf>
    <dxf>
      <font>
        <color theme="5" tint="-0.499984740745262"/>
      </font>
      <fill>
        <patternFill>
          <bgColor theme="5" tint="0.79998168889431442"/>
        </patternFill>
      </fill>
    </dxf>
    <dxf>
      <font>
        <color rgb="FF008000"/>
      </font>
      <fill>
        <patternFill>
          <bgColor rgb="FFCCFFCC"/>
        </patternFill>
      </fill>
    </dxf>
    <dxf>
      <font>
        <color theme="5" tint="-0.499984740745262"/>
      </font>
      <fill>
        <patternFill>
          <bgColor theme="5" tint="0.79998168889431442"/>
        </patternFill>
      </fill>
    </dxf>
    <dxf>
      <font>
        <color rgb="FF008000"/>
      </font>
      <fill>
        <patternFill>
          <bgColor rgb="FFCCFFCC"/>
        </patternFill>
      </fill>
    </dxf>
    <dxf>
      <font>
        <color theme="5" tint="-0.499984740745262"/>
      </font>
      <fill>
        <patternFill>
          <bgColor theme="5" tint="0.79998168889431442"/>
        </patternFill>
      </fill>
    </dxf>
    <dxf>
      <font>
        <color rgb="FF008000"/>
      </font>
      <fill>
        <patternFill patternType="solid">
          <bgColor rgb="FFCCFFCC"/>
        </patternFill>
      </fill>
    </dxf>
    <dxf>
      <font>
        <color theme="5" tint="-0.499984740745262"/>
      </font>
      <fill>
        <patternFill>
          <bgColor theme="5" tint="0.79998168889431442"/>
        </patternFill>
      </fill>
    </dxf>
    <dxf>
      <font>
        <color rgb="FF008000"/>
      </font>
      <fill>
        <patternFill patternType="solid">
          <bgColor rgb="FFCCFFCC"/>
        </patternFill>
      </fill>
    </dxf>
    <dxf>
      <font>
        <color theme="5" tint="-0.499984740745262"/>
      </font>
      <fill>
        <patternFill>
          <bgColor theme="5" tint="0.79998168889431442"/>
        </patternFill>
      </fill>
    </dxf>
    <dxf>
      <font>
        <color rgb="FF008000"/>
      </font>
      <fill>
        <patternFill patternType="solid">
          <fgColor auto="1"/>
          <bgColor rgb="FFCCFFCC"/>
        </patternFill>
      </fill>
    </dxf>
    <dxf>
      <font>
        <color theme="5" tint="-0.499984740745262"/>
      </font>
      <fill>
        <patternFill>
          <bgColor theme="5" tint="0.79998168889431442"/>
        </patternFill>
      </fill>
    </dxf>
    <dxf>
      <font>
        <color rgb="FF008000"/>
      </font>
      <fill>
        <patternFill>
          <bgColor rgb="FFCCFFCC"/>
        </patternFill>
      </fill>
    </dxf>
    <dxf>
      <font>
        <b/>
        <i val="0"/>
        <color theme="5" tint="-0.499984740745262"/>
      </font>
      <fill>
        <patternFill>
          <bgColor theme="5" tint="0.79998168889431442"/>
        </patternFill>
      </fill>
    </dxf>
    <dxf>
      <font>
        <b/>
        <i val="0"/>
        <condense val="0"/>
        <extend val="0"/>
        <color indexed="17"/>
      </font>
      <fill>
        <patternFill>
          <bgColor indexed="42"/>
        </patternFill>
      </fill>
    </dxf>
    <dxf>
      <font>
        <b/>
        <i val="0"/>
        <color theme="5" tint="-0.499984740745262"/>
      </font>
      <fill>
        <patternFill>
          <bgColor theme="5" tint="0.79998168889431442"/>
        </patternFill>
      </fill>
    </dxf>
    <dxf>
      <font>
        <b/>
        <i val="0"/>
        <condense val="0"/>
        <extend val="0"/>
        <color indexed="17"/>
      </font>
      <fill>
        <patternFill>
          <bgColor indexed="42"/>
        </patternFill>
      </fill>
    </dxf>
    <dxf>
      <font>
        <b/>
        <i val="0"/>
        <color theme="5" tint="-0.499984740745262"/>
      </font>
      <fill>
        <patternFill>
          <bgColor theme="5" tint="0.79998168889431442"/>
        </patternFill>
      </fill>
    </dxf>
    <dxf>
      <font>
        <b/>
        <i val="0"/>
        <condense val="0"/>
        <extend val="0"/>
        <color indexed="17"/>
      </font>
      <fill>
        <patternFill>
          <bgColor indexed="42"/>
        </patternFill>
      </fill>
    </dxf>
    <dxf>
      <font>
        <b/>
        <i val="0"/>
        <color theme="5" tint="-0.499984740745262"/>
      </font>
      <fill>
        <patternFill>
          <bgColor theme="5" tint="0.79998168889431442"/>
        </patternFill>
      </fill>
    </dxf>
    <dxf>
      <font>
        <b/>
        <i val="0"/>
        <condense val="0"/>
        <extend val="0"/>
        <color indexed="17"/>
      </font>
      <fill>
        <patternFill>
          <bgColor indexed="42"/>
        </patternFill>
      </fill>
    </dxf>
    <dxf>
      <font>
        <b/>
        <i val="0"/>
        <color theme="5" tint="-0.499984740745262"/>
      </font>
      <fill>
        <patternFill>
          <bgColor theme="5" tint="0.79998168889431442"/>
        </patternFill>
      </fill>
    </dxf>
    <dxf>
      <font>
        <b/>
        <i val="0"/>
        <condense val="0"/>
        <extend val="0"/>
        <color indexed="17"/>
      </font>
      <fill>
        <patternFill>
          <bgColor indexed="42"/>
        </patternFill>
      </fill>
    </dxf>
    <dxf>
      <font>
        <b/>
        <i val="0"/>
        <color theme="5" tint="-0.499984740745262"/>
      </font>
      <fill>
        <patternFill>
          <bgColor theme="5" tint="0.79998168889431442"/>
        </patternFill>
      </fill>
    </dxf>
    <dxf>
      <font>
        <b/>
        <i val="0"/>
        <condense val="0"/>
        <extend val="0"/>
        <color indexed="17"/>
      </font>
      <fill>
        <patternFill>
          <bgColor indexed="42"/>
        </patternFill>
      </fill>
    </dxf>
    <dxf>
      <font>
        <b/>
        <i val="0"/>
        <color theme="5" tint="-0.499984740745262"/>
      </font>
      <fill>
        <patternFill>
          <bgColor theme="5" tint="0.79998168889431442"/>
        </patternFill>
      </fill>
    </dxf>
    <dxf>
      <font>
        <b/>
        <i val="0"/>
        <condense val="0"/>
        <extend val="0"/>
        <color indexed="17"/>
      </font>
      <fill>
        <patternFill>
          <bgColor indexed="42"/>
        </patternFill>
      </fill>
    </dxf>
    <dxf>
      <font>
        <b/>
        <i val="0"/>
        <color theme="5" tint="-0.499984740745262"/>
      </font>
      <fill>
        <patternFill>
          <bgColor theme="5" tint="0.79998168889431442"/>
        </patternFill>
      </fill>
    </dxf>
    <dxf>
      <font>
        <b/>
        <i val="0"/>
        <condense val="0"/>
        <extend val="0"/>
        <color indexed="17"/>
      </font>
      <fill>
        <patternFill>
          <bgColor indexed="42"/>
        </patternFill>
      </fill>
    </dxf>
    <dxf>
      <font>
        <b/>
        <i val="0"/>
        <color theme="5" tint="-0.499984740745262"/>
      </font>
      <fill>
        <patternFill>
          <bgColor theme="5" tint="0.79998168889431442"/>
        </patternFill>
      </fill>
    </dxf>
    <dxf>
      <font>
        <b/>
        <i val="0"/>
        <condense val="0"/>
        <extend val="0"/>
        <color indexed="17"/>
      </font>
      <fill>
        <patternFill>
          <bgColor indexed="42"/>
        </patternFill>
      </fill>
    </dxf>
    <dxf>
      <font>
        <b/>
        <i val="0"/>
        <color theme="5" tint="-0.499984740745262"/>
      </font>
      <fill>
        <patternFill>
          <bgColor theme="5" tint="0.79998168889431442"/>
        </patternFill>
      </fill>
    </dxf>
    <dxf>
      <font>
        <b/>
        <i val="0"/>
        <condense val="0"/>
        <extend val="0"/>
        <color indexed="17"/>
      </font>
      <fill>
        <patternFill>
          <bgColor indexed="42"/>
        </patternFill>
      </fill>
    </dxf>
    <dxf>
      <font>
        <b/>
        <i val="0"/>
        <color theme="5" tint="-0.499984740745262"/>
      </font>
      <fill>
        <patternFill>
          <bgColor theme="5" tint="0.79998168889431442"/>
        </patternFill>
      </fill>
    </dxf>
    <dxf>
      <font>
        <b/>
        <i val="0"/>
        <condense val="0"/>
        <extend val="0"/>
        <color indexed="17"/>
      </font>
      <fill>
        <patternFill>
          <bgColor indexed="42"/>
        </patternFill>
      </fill>
    </dxf>
    <dxf>
      <font>
        <b/>
        <i val="0"/>
        <color theme="5" tint="-0.499984740745262"/>
      </font>
      <fill>
        <patternFill>
          <bgColor theme="5" tint="0.79998168889431442"/>
        </patternFill>
      </fill>
    </dxf>
    <dxf>
      <font>
        <b/>
        <i val="0"/>
        <condense val="0"/>
        <extend val="0"/>
        <color indexed="17"/>
      </font>
      <fill>
        <patternFill>
          <bgColor indexed="42"/>
        </patternFill>
      </fill>
    </dxf>
    <dxf>
      <font>
        <b/>
        <i val="0"/>
        <color theme="5" tint="-0.499984740745262"/>
      </font>
      <fill>
        <patternFill>
          <bgColor theme="5" tint="0.79998168889431442"/>
        </patternFill>
      </fill>
    </dxf>
    <dxf>
      <font>
        <b/>
        <i val="0"/>
        <condense val="0"/>
        <extend val="0"/>
        <color indexed="17"/>
      </font>
      <fill>
        <patternFill>
          <bgColor indexed="42"/>
        </patternFill>
      </fill>
    </dxf>
    <dxf>
      <font>
        <b/>
        <i val="0"/>
        <color theme="5" tint="-0.499984740745262"/>
      </font>
      <fill>
        <patternFill>
          <bgColor theme="5" tint="0.79998168889431442"/>
        </patternFill>
      </fill>
    </dxf>
    <dxf>
      <font>
        <b/>
        <i val="0"/>
        <color rgb="FF008000"/>
      </font>
      <fill>
        <patternFill>
          <bgColor indexed="42"/>
        </patternFill>
      </fill>
    </dxf>
  </dxfs>
  <tableStyles count="0" defaultTableStyle="TableStyleMedium2" defaultPivotStyle="PivotStyleLight16"/>
  <colors>
    <mruColors>
      <color rgb="FF008000"/>
      <color rgb="FFCCFFCC"/>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chartsheet" Target="chartsheets/sheet2.xml"/><Relationship Id="rId10" Type="http://schemas.openxmlformats.org/officeDocument/2006/relationships/calcChain" Target="calcChain.xml"/><Relationship Id="rId4" Type="http://schemas.openxmlformats.org/officeDocument/2006/relationships/worksheet" Target="worksheets/sheet3.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title>
      <c:tx>
        <c:rich>
          <a:bodyPr/>
          <a:lstStyle/>
          <a:p>
            <a:pPr>
              <a:defRPr sz="1400" b="1" i="0" u="none" strike="noStrike" baseline="0">
                <a:solidFill>
                  <a:srgbClr val="000000"/>
                </a:solidFill>
                <a:latin typeface="Arial"/>
                <a:ea typeface="Arial"/>
                <a:cs typeface="Arial"/>
              </a:defRPr>
            </a:pPr>
            <a:r>
              <a:rPr lang="en-US"/>
              <a:t>Breakeven Yearling Selling Price</a:t>
            </a:r>
          </a:p>
        </c:rich>
      </c:tx>
      <c:layout>
        <c:manualLayout>
          <c:xMode val="edge"/>
          <c:yMode val="edge"/>
          <c:x val="0.37402882490311201"/>
          <c:y val="1.9575916646782789E-2"/>
        </c:manualLayout>
      </c:layout>
      <c:overlay val="0"/>
      <c:spPr>
        <a:noFill/>
        <a:ln w="25400">
          <a:noFill/>
        </a:ln>
      </c:spPr>
    </c:title>
    <c:autoTitleDeleted val="0"/>
    <c:plotArea>
      <c:layout>
        <c:manualLayout>
          <c:layoutTarget val="inner"/>
          <c:xMode val="edge"/>
          <c:yMode val="edge"/>
          <c:x val="0.11542730299667037"/>
          <c:y val="0.13539967373572595"/>
          <c:w val="0.83240843507214202"/>
          <c:h val="0.73572593800978792"/>
        </c:manualLayout>
      </c:layout>
      <c:barChart>
        <c:barDir val="col"/>
        <c:grouping val="clustered"/>
        <c:varyColors val="0"/>
        <c:ser>
          <c:idx val="0"/>
          <c:order val="0"/>
          <c:spPr>
            <a:solidFill>
              <a:srgbClr val="008000"/>
            </a:solidFill>
            <a:ln w="12700">
              <a:solidFill>
                <a:srgbClr val="000000"/>
              </a:solidFill>
              <a:prstDash val="solid"/>
            </a:ln>
          </c:spPr>
          <c:invertIfNegative val="0"/>
          <c:dLbls>
            <c:numFmt formatCode="&quot;$&quot;#,##0.00"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Sell!$B$20:$B$26</c:f>
              <c:numCache>
                <c:formatCode>#,##0</c:formatCode>
                <c:ptCount val="7"/>
                <c:pt idx="0">
                  <c:v>600</c:v>
                </c:pt>
                <c:pt idx="1">
                  <c:v>625</c:v>
                </c:pt>
                <c:pt idx="2">
                  <c:v>650</c:v>
                </c:pt>
                <c:pt idx="3">
                  <c:v>675</c:v>
                </c:pt>
                <c:pt idx="4">
                  <c:v>700</c:v>
                </c:pt>
                <c:pt idx="5">
                  <c:v>725</c:v>
                </c:pt>
                <c:pt idx="6">
                  <c:v>750</c:v>
                </c:pt>
              </c:numCache>
            </c:numRef>
          </c:cat>
          <c:val>
            <c:numRef>
              <c:f>Sell!$K$20:$K$26</c:f>
              <c:numCache>
                <c:formatCode>0.00_);[Red]\(0.00\)</c:formatCode>
                <c:ptCount val="7"/>
                <c:pt idx="0">
                  <c:v>196.5834319546463</c:v>
                </c:pt>
                <c:pt idx="1">
                  <c:v>192.53985241839572</c:v>
                </c:pt>
                <c:pt idx="2">
                  <c:v>188.81460787771672</c:v>
                </c:pt>
                <c:pt idx="3">
                  <c:v>185.37232777754591</c:v>
                </c:pt>
                <c:pt idx="4">
                  <c:v>182.18269449925722</c:v>
                </c:pt>
                <c:pt idx="5">
                  <c:v>179.21957216472507</c:v>
                </c:pt>
                <c:pt idx="6">
                  <c:v>176.46030967957375</c:v>
                </c:pt>
              </c:numCache>
            </c:numRef>
          </c:val>
        </c:ser>
        <c:dLbls>
          <c:showLegendKey val="0"/>
          <c:showVal val="0"/>
          <c:showCatName val="0"/>
          <c:showSerName val="0"/>
          <c:showPercent val="0"/>
          <c:showBubbleSize val="0"/>
        </c:dLbls>
        <c:gapWidth val="150"/>
        <c:axId val="437064808"/>
        <c:axId val="437066376"/>
      </c:barChart>
      <c:catAx>
        <c:axId val="437064808"/>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Yearling Selling Weight</a:t>
                </a:r>
              </a:p>
            </c:rich>
          </c:tx>
          <c:layout>
            <c:manualLayout>
              <c:xMode val="edge"/>
              <c:yMode val="edge"/>
              <c:x val="0.46836846280082156"/>
              <c:y val="0.93311588324186745"/>
            </c:manualLayout>
          </c:layout>
          <c:overlay val="0"/>
          <c:spPr>
            <a:noFill/>
            <a:ln w="25400">
              <a:noFill/>
            </a:ln>
          </c:spPr>
        </c:title>
        <c:numFmt formatCode="#,##0" sourceLinked="1"/>
        <c:majorTickMark val="in"/>
        <c:minorTickMark val="none"/>
        <c:tickLblPos val="low"/>
        <c:spPr>
          <a:ln w="3175">
            <a:solidFill>
              <a:srgbClr val="000000"/>
            </a:solidFill>
            <a:prstDash val="solid"/>
          </a:ln>
        </c:spPr>
        <c:txPr>
          <a:bodyPr rot="0" vert="horz"/>
          <a:lstStyle/>
          <a:p>
            <a:pPr>
              <a:defRPr sz="1100" b="1" i="0" u="none" strike="noStrike" baseline="0">
                <a:solidFill>
                  <a:srgbClr val="000000"/>
                </a:solidFill>
                <a:latin typeface="Arial"/>
                <a:ea typeface="Arial"/>
                <a:cs typeface="Arial"/>
              </a:defRPr>
            </a:pPr>
            <a:endParaRPr lang="en-US"/>
          </a:p>
        </c:txPr>
        <c:crossAx val="437066376"/>
        <c:crosses val="autoZero"/>
        <c:auto val="1"/>
        <c:lblAlgn val="ctr"/>
        <c:lblOffset val="100"/>
        <c:tickLblSkip val="1"/>
        <c:tickMarkSkip val="1"/>
        <c:noMultiLvlLbl val="0"/>
      </c:catAx>
      <c:valAx>
        <c:axId val="437066376"/>
        <c:scaling>
          <c:orientation val="minMax"/>
          <c:max val="200"/>
          <c:min val="150"/>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$/Cwt.</a:t>
                </a:r>
              </a:p>
            </c:rich>
          </c:tx>
          <c:layout>
            <c:manualLayout>
              <c:xMode val="edge"/>
              <c:yMode val="edge"/>
              <c:x val="1.3318560217216556E-2"/>
              <c:y val="0.45840133619661177"/>
            </c:manualLayout>
          </c:layout>
          <c:overlay val="0"/>
          <c:spPr>
            <a:noFill/>
            <a:ln w="25400">
              <a:noFill/>
            </a:ln>
          </c:spPr>
        </c:title>
        <c:numFmt formatCode="0_);[Red]\(0\)" sourceLinked="0"/>
        <c:majorTickMark val="out"/>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a:ea typeface="Arial"/>
                <a:cs typeface="Arial"/>
              </a:defRPr>
            </a:pPr>
            <a:endParaRPr lang="en-US"/>
          </a:p>
        </c:txPr>
        <c:crossAx val="437064808"/>
        <c:crosses val="autoZero"/>
        <c:crossBetween val="between"/>
      </c:valAx>
      <c:spPr>
        <a:noFill/>
        <a:ln w="25400">
          <a:solidFill>
            <a:srgbClr val="000000"/>
          </a:solidFill>
          <a:prstDash val="solid"/>
        </a:ln>
      </c:spPr>
    </c:plotArea>
    <c:plotVisOnly val="0"/>
    <c:dispBlanksAs val="gap"/>
    <c:showDLblsOverMax val="0"/>
  </c:chart>
  <c:spPr>
    <a:noFill/>
    <a:ln w="31750">
      <a:solidFill>
        <a:srgbClr val="000000"/>
      </a:solidFill>
    </a:ln>
  </c:spPr>
  <c:txPr>
    <a:bodyPr/>
    <a:lstStyle/>
    <a:p>
      <a:pPr>
        <a:defRPr sz="100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title>
      <c:tx>
        <c:rich>
          <a:bodyPr/>
          <a:lstStyle/>
          <a:p>
            <a:pPr>
              <a:defRPr sz="1400" b="1" i="0" u="none" strike="noStrike" baseline="0">
                <a:solidFill>
                  <a:srgbClr val="000000"/>
                </a:solidFill>
                <a:latin typeface="Arial"/>
                <a:ea typeface="Arial"/>
                <a:cs typeface="Arial"/>
              </a:defRPr>
            </a:pPr>
            <a:r>
              <a:rPr lang="en-US"/>
              <a:t>Breakeven Calf Purchase Price</a:t>
            </a:r>
          </a:p>
        </c:rich>
      </c:tx>
      <c:layout>
        <c:manualLayout>
          <c:xMode val="edge"/>
          <c:yMode val="edge"/>
          <c:x val="0.35960043279747289"/>
          <c:y val="1.9575916646782789E-2"/>
        </c:manualLayout>
      </c:layout>
      <c:overlay val="0"/>
      <c:spPr>
        <a:noFill/>
        <a:ln w="25400">
          <a:noFill/>
        </a:ln>
      </c:spPr>
    </c:title>
    <c:autoTitleDeleted val="0"/>
    <c:plotArea>
      <c:layout>
        <c:manualLayout>
          <c:layoutTarget val="inner"/>
          <c:xMode val="edge"/>
          <c:yMode val="edge"/>
          <c:x val="0.11542730299667037"/>
          <c:y val="0.13539967373572595"/>
          <c:w val="0.83351831298557155"/>
          <c:h val="0.73572593800978792"/>
        </c:manualLayout>
      </c:layout>
      <c:barChart>
        <c:barDir val="col"/>
        <c:grouping val="clustered"/>
        <c:varyColors val="0"/>
        <c:ser>
          <c:idx val="0"/>
          <c:order val="0"/>
          <c:spPr>
            <a:solidFill>
              <a:srgbClr val="FF0000"/>
            </a:solidFill>
            <a:ln w="12700">
              <a:solidFill>
                <a:srgbClr val="000000"/>
              </a:solidFill>
              <a:prstDash val="solid"/>
            </a:ln>
          </c:spPr>
          <c:invertIfNegative val="0"/>
          <c:dLbls>
            <c:numFmt formatCode="&quot;$&quot;#,##0.00"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Buy!$B$20:$B$26</c:f>
              <c:numCache>
                <c:formatCode>#,##0</c:formatCode>
                <c:ptCount val="7"/>
                <c:pt idx="0">
                  <c:v>600</c:v>
                </c:pt>
                <c:pt idx="1">
                  <c:v>575</c:v>
                </c:pt>
                <c:pt idx="2">
                  <c:v>550</c:v>
                </c:pt>
                <c:pt idx="3">
                  <c:v>525</c:v>
                </c:pt>
                <c:pt idx="4">
                  <c:v>500</c:v>
                </c:pt>
                <c:pt idx="5">
                  <c:v>475</c:v>
                </c:pt>
                <c:pt idx="6">
                  <c:v>450</c:v>
                </c:pt>
              </c:numCache>
            </c:numRef>
          </c:cat>
          <c:val>
            <c:numRef>
              <c:f>Buy!$K$20:$K$26</c:f>
              <c:numCache>
                <c:formatCode>0.00_);[Red]\(0.00\)</c:formatCode>
                <c:ptCount val="7"/>
                <c:pt idx="0">
                  <c:v>186.27518844517959</c:v>
                </c:pt>
                <c:pt idx="1">
                  <c:v>190.25308625944808</c:v>
                </c:pt>
                <c:pt idx="2">
                  <c:v>194.60304757898939</c:v>
                </c:pt>
                <c:pt idx="3">
                  <c:v>199.37815247037784</c:v>
                </c:pt>
                <c:pt idx="4">
                  <c:v>204.64209767332915</c:v>
                </c:pt>
                <c:pt idx="5">
                  <c:v>210.47199045447834</c:v>
                </c:pt>
                <c:pt idx="6">
                  <c:v>216.96207374585404</c:v>
                </c:pt>
              </c:numCache>
            </c:numRef>
          </c:val>
        </c:ser>
        <c:dLbls>
          <c:showLegendKey val="0"/>
          <c:showVal val="0"/>
          <c:showCatName val="0"/>
          <c:showSerName val="0"/>
          <c:showPercent val="0"/>
          <c:showBubbleSize val="0"/>
        </c:dLbls>
        <c:gapWidth val="150"/>
        <c:axId val="127239560"/>
        <c:axId val="127237600"/>
      </c:barChart>
      <c:catAx>
        <c:axId val="127239560"/>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Calf Purchase Weight</a:t>
                </a:r>
              </a:p>
            </c:rich>
          </c:tx>
          <c:layout>
            <c:manualLayout>
              <c:xMode val="edge"/>
              <c:yMode val="edge"/>
              <c:x val="0.45615984998325665"/>
              <c:y val="0.93311588324186745"/>
            </c:manualLayout>
          </c:layout>
          <c:overlay val="0"/>
          <c:spPr>
            <a:noFill/>
            <a:ln w="25400">
              <a:noFill/>
            </a:ln>
          </c:spPr>
        </c:title>
        <c:numFmt formatCode="#,##0" sourceLinked="1"/>
        <c:majorTickMark val="in"/>
        <c:minorTickMark val="none"/>
        <c:tickLblPos val="low"/>
        <c:spPr>
          <a:ln w="3175">
            <a:solidFill>
              <a:srgbClr val="000000"/>
            </a:solidFill>
            <a:prstDash val="solid"/>
          </a:ln>
        </c:spPr>
        <c:txPr>
          <a:bodyPr rot="0" vert="horz"/>
          <a:lstStyle/>
          <a:p>
            <a:pPr>
              <a:defRPr sz="1100" b="1" i="0" u="none" strike="noStrike" baseline="0">
                <a:solidFill>
                  <a:srgbClr val="000000"/>
                </a:solidFill>
                <a:latin typeface="Arial"/>
                <a:ea typeface="Arial"/>
                <a:cs typeface="Arial"/>
              </a:defRPr>
            </a:pPr>
            <a:endParaRPr lang="en-US"/>
          </a:p>
        </c:txPr>
        <c:crossAx val="127237600"/>
        <c:crosses val="autoZero"/>
        <c:auto val="1"/>
        <c:lblAlgn val="ctr"/>
        <c:lblOffset val="100"/>
        <c:tickLblSkip val="1"/>
        <c:tickMarkSkip val="1"/>
        <c:noMultiLvlLbl val="0"/>
      </c:catAx>
      <c:valAx>
        <c:axId val="12723760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$/Cwt.</a:t>
                </a:r>
              </a:p>
            </c:rich>
          </c:tx>
          <c:layout>
            <c:manualLayout>
              <c:xMode val="edge"/>
              <c:yMode val="edge"/>
              <c:x val="1.3318560217216556E-2"/>
              <c:y val="0.45840133619661177"/>
            </c:manualLayout>
          </c:layout>
          <c:overlay val="0"/>
          <c:spPr>
            <a:noFill/>
            <a:ln w="25400">
              <a:noFill/>
            </a:ln>
          </c:spPr>
        </c:title>
        <c:numFmt formatCode="0_);[Red]\(0\)" sourceLinked="0"/>
        <c:majorTickMark val="out"/>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a:ea typeface="Arial"/>
                <a:cs typeface="Arial"/>
              </a:defRPr>
            </a:pPr>
            <a:endParaRPr lang="en-US"/>
          </a:p>
        </c:txPr>
        <c:crossAx val="127239560"/>
        <c:crosses val="autoZero"/>
        <c:crossBetween val="between"/>
      </c:valAx>
      <c:spPr>
        <a:noFill/>
        <a:ln w="25400">
          <a:solidFill>
            <a:srgbClr val="000000"/>
          </a:solidFill>
          <a:prstDash val="solid"/>
        </a:ln>
      </c:spPr>
    </c:plotArea>
    <c:plotVisOnly val="0"/>
    <c:dispBlanksAs val="gap"/>
    <c:showDLblsOverMax val="0"/>
  </c:chart>
  <c:spPr>
    <a:noFill/>
    <a:ln w="31750">
      <a:solidFill>
        <a:srgbClr val="000000"/>
      </a:solid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sheetPr codeName="Chart3"/>
  <sheetViews>
    <sheetView zoomScale="90" workbookViewId="0"/>
  </sheetViews>
  <sheetProtection algorithmName="SHA-512" hashValue="WkDn7GuqRTBrn2Zb2WjX/n1HEYiD2HFde2sgAiYPuMj9wxL8UsfO60M8gwQtdGKwtvKTP6h/2FruUHpkgFko+A==" saltValue="RH3wArDEIpIK46oh5GBCfw==" spinCount="100000" content="1" objects="1"/>
  <pageMargins left="0.75" right="0.75" top="1" bottom="1" header="0.5" footer="0.5"/>
  <headerFooter alignWithMargins="0"/>
  <drawing r:id="rId1"/>
</chartsheet>
</file>

<file path=xl/chartsheets/sheet2.xml><?xml version="1.0" encoding="utf-8"?>
<chartsheet xmlns="http://schemas.openxmlformats.org/spreadsheetml/2006/main" xmlns:r="http://schemas.openxmlformats.org/officeDocument/2006/relationships">
  <sheetPr codeName="Chart5"/>
  <sheetViews>
    <sheetView zoomScale="90" workbookViewId="0"/>
  </sheetViews>
  <sheetProtection algorithmName="SHA-512" hashValue="L41C4AbY7ihwepR6vR8INiRF4CHYK3qRm6+TzKOKq2MxyoGAiWWCz5nE7UOP4i4hPPFn1dYyAvAlAfi+RozjEQ==" saltValue="Edm1IJVmrmDAYVsTKlICRg==" spinCount="100000" content="1" objects="1"/>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3" Type="http://schemas.openxmlformats.org/officeDocument/2006/relationships/hyperlink" Target="http://www.ageconomics.k-state.edu/" TargetMode="External"/><Relationship Id="rId2" Type="http://schemas.openxmlformats.org/officeDocument/2006/relationships/image" Target="../media/image1.png"/><Relationship Id="rId1" Type="http://schemas.openxmlformats.org/officeDocument/2006/relationships/hyperlink" Target="http://www.AgManager.info" TargetMode="External"/><Relationship Id="rId5" Type="http://schemas.openxmlformats.org/officeDocument/2006/relationships/image" Target="../media/image3.jpeg"/><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http://www.agmanager.info/"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http://www.agmanager.info/" TargetMode="Externa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11</xdr:col>
      <xdr:colOff>414129</xdr:colOff>
      <xdr:row>1</xdr:row>
      <xdr:rowOff>51766</xdr:rowOff>
    </xdr:from>
    <xdr:to>
      <xdr:col>11</xdr:col>
      <xdr:colOff>1491735</xdr:colOff>
      <xdr:row>5</xdr:row>
      <xdr:rowOff>140315</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38729" y="185116"/>
          <a:ext cx="1077606" cy="945799"/>
        </a:xfrm>
        <a:prstGeom prst="rect">
          <a:avLst/>
        </a:prstGeom>
      </xdr:spPr>
    </xdr:pic>
    <xdr:clientData/>
  </xdr:twoCellAnchor>
  <xdr:twoCellAnchor editAs="oneCell">
    <xdr:from>
      <xdr:col>9</xdr:col>
      <xdr:colOff>414130</xdr:colOff>
      <xdr:row>22</xdr:row>
      <xdr:rowOff>103532</xdr:rowOff>
    </xdr:from>
    <xdr:to>
      <xdr:col>11</xdr:col>
      <xdr:colOff>1532282</xdr:colOff>
      <xdr:row>25</xdr:row>
      <xdr:rowOff>124238</xdr:rowOff>
    </xdr:to>
    <xdr:pic>
      <xdr:nvPicPr>
        <xdr:cNvPr id="3" name="Picture 2">
          <a:hlinkClick xmlns:r="http://schemas.openxmlformats.org/officeDocument/2006/relationships" r:id="rId3"/>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519530" y="3761132"/>
          <a:ext cx="2337352" cy="506481"/>
        </a:xfrm>
        <a:prstGeom prst="rect">
          <a:avLst/>
        </a:prstGeom>
      </xdr:spPr>
    </xdr:pic>
    <xdr:clientData/>
  </xdr:twoCellAnchor>
  <xdr:twoCellAnchor editAs="oneCell">
    <xdr:from>
      <xdr:col>0</xdr:col>
      <xdr:colOff>176007</xdr:colOff>
      <xdr:row>56</xdr:row>
      <xdr:rowOff>115534</xdr:rowOff>
    </xdr:from>
    <xdr:to>
      <xdr:col>5</xdr:col>
      <xdr:colOff>352012</xdr:colOff>
      <xdr:row>60</xdr:row>
      <xdr:rowOff>82826</xdr:rowOff>
    </xdr:to>
    <xdr:pic>
      <xdr:nvPicPr>
        <xdr:cNvPr id="4" name="Picture 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6007" y="10107259"/>
          <a:ext cx="2843005" cy="614991"/>
        </a:xfrm>
        <a:prstGeom prst="rect">
          <a:avLst/>
        </a:prstGeom>
      </xdr:spPr>
    </xdr:pic>
    <xdr:clientData/>
  </xdr:twoCellAnchor>
  <xdr:twoCellAnchor editAs="oneCell">
    <xdr:from>
      <xdr:col>0</xdr:col>
      <xdr:colOff>238124</xdr:colOff>
      <xdr:row>8</xdr:row>
      <xdr:rowOff>20706</xdr:rowOff>
    </xdr:from>
    <xdr:to>
      <xdr:col>12</xdr:col>
      <xdr:colOff>2467</xdr:colOff>
      <xdr:row>25</xdr:row>
      <xdr:rowOff>144945</xdr:rowOff>
    </xdr:to>
    <xdr:pic>
      <xdr:nvPicPr>
        <xdr:cNvPr id="5" name="Picture 4"/>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18499" b="24578"/>
        <a:stretch/>
      </xdr:blipFill>
      <xdr:spPr>
        <a:xfrm>
          <a:off x="238124" y="1449456"/>
          <a:ext cx="7641518" cy="2838864"/>
        </a:xfrm>
        <a:prstGeom prst="rect">
          <a:avLst/>
        </a:prstGeom>
        <a:ln>
          <a:solidFill>
            <a:sysClr val="windowText" lastClr="000000"/>
          </a:solidFill>
        </a:ln>
      </xdr:spPr>
    </xdr:pic>
    <xdr:clientData/>
  </xdr:twoCellAnchor>
  <xdr:twoCellAnchor editAs="oneCell">
    <xdr:from>
      <xdr:col>9</xdr:col>
      <xdr:colOff>424483</xdr:colOff>
      <xdr:row>22</xdr:row>
      <xdr:rowOff>103533</xdr:rowOff>
    </xdr:from>
    <xdr:to>
      <xdr:col>11</xdr:col>
      <xdr:colOff>1542635</xdr:colOff>
      <xdr:row>25</xdr:row>
      <xdr:rowOff>124239</xdr:rowOff>
    </xdr:to>
    <xdr:pic>
      <xdr:nvPicPr>
        <xdr:cNvPr id="6" name="Picture 5">
          <a:hlinkClick xmlns:r="http://schemas.openxmlformats.org/officeDocument/2006/relationships" r:id="rId3"/>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529883" y="3761133"/>
          <a:ext cx="2337352" cy="506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47625</xdr:colOff>
      <xdr:row>39</xdr:row>
      <xdr:rowOff>85725</xdr:rowOff>
    </xdr:from>
    <xdr:to>
      <xdr:col>2</xdr:col>
      <xdr:colOff>409575</xdr:colOff>
      <xdr:row>42</xdr:row>
      <xdr:rowOff>123825</xdr:rowOff>
    </xdr:to>
    <xdr:pic>
      <xdr:nvPicPr>
        <xdr:cNvPr id="1047" name="Picture 22" descr="AgManagerLogo_Print">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2450" y="7381875"/>
          <a:ext cx="1095375" cy="609600"/>
        </a:xfrm>
        <a:prstGeom prst="rect">
          <a:avLst/>
        </a:prstGeom>
        <a:noFill/>
        <a:ln w="9525">
          <a:solidFill>
            <a:srgbClr xmlns:mc="http://schemas.openxmlformats.org/markup-compatibility/2006" xmlns:a14="http://schemas.microsoft.com/office/drawing/2010/main" val="000000" mc:Ignorable="a14" a14:legacySpreadsheetColorIndex="8"/>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absoluteAnchor>
    <xdr:pos x="0" y="0"/>
    <xdr:ext cx="8657167"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1</xdr:col>
      <xdr:colOff>47625</xdr:colOff>
      <xdr:row>39</xdr:row>
      <xdr:rowOff>85725</xdr:rowOff>
    </xdr:from>
    <xdr:to>
      <xdr:col>2</xdr:col>
      <xdr:colOff>409575</xdr:colOff>
      <xdr:row>42</xdr:row>
      <xdr:rowOff>123825</xdr:rowOff>
    </xdr:to>
    <xdr:pic>
      <xdr:nvPicPr>
        <xdr:cNvPr id="2068" name="Picture 20" descr="AgManagerLogo_Print">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2450" y="7381875"/>
          <a:ext cx="1095375" cy="609600"/>
        </a:xfrm>
        <a:prstGeom prst="rect">
          <a:avLst/>
        </a:prstGeom>
        <a:noFill/>
        <a:ln w="9525">
          <a:solidFill>
            <a:srgbClr xmlns:mc="http://schemas.openxmlformats.org/markup-compatibility/2006" xmlns:a14="http://schemas.microsoft.com/office/drawing/2010/main" val="000000" mc:Ignorable="a14" a14:legacySpreadsheetColorIndex="8"/>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absoluteAnchor>
    <xdr:pos x="0" y="0"/>
    <xdr:ext cx="8657167"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agmanager.info/Documents%20and%20Settings/CraigSmith/My%20Documents/WRAPS/Decision%20Tools/Vegetative%20Buffer/Final/SoilRental(kc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cd"/>
      <sheetName val="County averages"/>
      <sheetName val="Sheet2"/>
      <sheetName val="Sheet3"/>
    </sheetNames>
    <sheetDataSet>
      <sheetData sheetId="0">
        <row r="10">
          <cell r="B10" t="str">
            <v>Allen</v>
          </cell>
          <cell r="C10">
            <v>20001</v>
          </cell>
          <cell r="D10" t="str">
            <v>na</v>
          </cell>
          <cell r="G10">
            <v>43.49</v>
          </cell>
          <cell r="H10">
            <v>48.14</v>
          </cell>
        </row>
        <row r="11">
          <cell r="B11" t="str">
            <v>Allen</v>
          </cell>
          <cell r="C11">
            <v>20001</v>
          </cell>
          <cell r="D11">
            <v>15</v>
          </cell>
          <cell r="I11">
            <v>34</v>
          </cell>
          <cell r="J11">
            <v>8763</v>
          </cell>
          <cell r="K11">
            <v>8849</v>
          </cell>
          <cell r="L11">
            <v>8851</v>
          </cell>
          <cell r="M11">
            <v>8875</v>
          </cell>
          <cell r="N11">
            <v>8877</v>
          </cell>
          <cell r="O11">
            <v>8885</v>
          </cell>
          <cell r="P11">
            <v>8921</v>
          </cell>
          <cell r="Q11">
            <v>8922</v>
          </cell>
          <cell r="R11">
            <v>8627</v>
          </cell>
          <cell r="S11">
            <v>8647</v>
          </cell>
          <cell r="T11">
            <v>8671</v>
          </cell>
          <cell r="U11">
            <v>8673</v>
          </cell>
          <cell r="V11">
            <v>8737</v>
          </cell>
          <cell r="W11">
            <v>8745</v>
          </cell>
          <cell r="X11">
            <v>8753</v>
          </cell>
        </row>
        <row r="12">
          <cell r="B12" t="str">
            <v>Allen</v>
          </cell>
          <cell r="C12">
            <v>20001</v>
          </cell>
          <cell r="D12">
            <v>2</v>
          </cell>
          <cell r="I12">
            <v>39</v>
          </cell>
          <cell r="J12">
            <v>8843</v>
          </cell>
          <cell r="K12">
            <v>8735</v>
          </cell>
        </row>
        <row r="13">
          <cell r="B13" t="str">
            <v>Allen</v>
          </cell>
          <cell r="C13">
            <v>20001</v>
          </cell>
          <cell r="D13">
            <v>6</v>
          </cell>
          <cell r="I13">
            <v>43</v>
          </cell>
          <cell r="J13">
            <v>8990</v>
          </cell>
          <cell r="K13">
            <v>8991</v>
          </cell>
          <cell r="L13">
            <v>8992</v>
          </cell>
          <cell r="M13">
            <v>8623</v>
          </cell>
          <cell r="N13">
            <v>8624</v>
          </cell>
          <cell r="O13">
            <v>8733</v>
          </cell>
        </row>
        <row r="14">
          <cell r="B14" t="str">
            <v>Allen</v>
          </cell>
          <cell r="C14">
            <v>20001</v>
          </cell>
          <cell r="D14">
            <v>9</v>
          </cell>
          <cell r="I14">
            <v>48</v>
          </cell>
          <cell r="J14">
            <v>8775</v>
          </cell>
          <cell r="K14">
            <v>8911</v>
          </cell>
          <cell r="L14">
            <v>8912</v>
          </cell>
          <cell r="M14">
            <v>8961</v>
          </cell>
          <cell r="N14">
            <v>8962</v>
          </cell>
          <cell r="O14">
            <v>8203</v>
          </cell>
          <cell r="P14">
            <v>8621</v>
          </cell>
          <cell r="Q14">
            <v>8643</v>
          </cell>
          <cell r="R14">
            <v>8683</v>
          </cell>
        </row>
        <row r="15">
          <cell r="B15" t="str">
            <v>Allen</v>
          </cell>
          <cell r="C15">
            <v>20001</v>
          </cell>
          <cell r="D15">
            <v>4</v>
          </cell>
          <cell r="I15">
            <v>52</v>
          </cell>
          <cell r="J15">
            <v>8201</v>
          </cell>
          <cell r="K15">
            <v>8300</v>
          </cell>
          <cell r="L15">
            <v>8679</v>
          </cell>
          <cell r="M15">
            <v>8701</v>
          </cell>
        </row>
        <row r="16">
          <cell r="B16" t="str">
            <v>Allen</v>
          </cell>
          <cell r="C16">
            <v>20001</v>
          </cell>
          <cell r="D16">
            <v>3</v>
          </cell>
          <cell r="I16">
            <v>55</v>
          </cell>
          <cell r="J16">
            <v>8863</v>
          </cell>
          <cell r="K16">
            <v>8150</v>
          </cell>
          <cell r="L16">
            <v>8160</v>
          </cell>
        </row>
        <row r="17">
          <cell r="B17" t="str">
            <v>Allen</v>
          </cell>
          <cell r="C17">
            <v>20001</v>
          </cell>
          <cell r="D17">
            <v>2</v>
          </cell>
          <cell r="I17">
            <v>66</v>
          </cell>
          <cell r="J17">
            <v>8302</v>
          </cell>
          <cell r="K17">
            <v>8501</v>
          </cell>
        </row>
        <row r="18">
          <cell r="B18" t="str">
            <v>Allen</v>
          </cell>
          <cell r="C18">
            <v>20001</v>
          </cell>
          <cell r="D18" t="str">
            <v>na</v>
          </cell>
        </row>
        <row r="19">
          <cell r="B19" t="str">
            <v>Allen</v>
          </cell>
          <cell r="C19">
            <v>20001</v>
          </cell>
          <cell r="D19" t="str">
            <v>na</v>
          </cell>
        </row>
        <row r="20">
          <cell r="B20" t="str">
            <v>Allen</v>
          </cell>
          <cell r="C20">
            <v>20001</v>
          </cell>
          <cell r="D20" t="str">
            <v>na</v>
          </cell>
        </row>
        <row r="21">
          <cell r="B21" t="str">
            <v>Allen</v>
          </cell>
          <cell r="C21">
            <v>20001</v>
          </cell>
          <cell r="D21" t="str">
            <v>na</v>
          </cell>
          <cell r="I21">
            <v>52</v>
          </cell>
          <cell r="J21" t="str">
            <v>MPLSEA</v>
          </cell>
        </row>
        <row r="22">
          <cell r="B22" t="str">
            <v>Allen</v>
          </cell>
          <cell r="C22">
            <v>20001</v>
          </cell>
          <cell r="D22">
            <v>41</v>
          </cell>
          <cell r="E22">
            <v>43.487804878048777</v>
          </cell>
          <cell r="F22">
            <v>48.142857142857146</v>
          </cell>
          <cell r="I22">
            <v>56</v>
          </cell>
          <cell r="J22" t="str">
            <v>MPLPER</v>
          </cell>
        </row>
        <row r="23">
          <cell r="B23" t="str">
            <v>Anderson</v>
          </cell>
          <cell r="C23">
            <v>20003</v>
          </cell>
          <cell r="D23" t="str">
            <v>na</v>
          </cell>
          <cell r="G23">
            <v>44.98</v>
          </cell>
          <cell r="H23">
            <v>48.43</v>
          </cell>
        </row>
        <row r="24">
          <cell r="B24" t="str">
            <v>Anderson</v>
          </cell>
          <cell r="C24">
            <v>20003</v>
          </cell>
          <cell r="D24">
            <v>18</v>
          </cell>
          <cell r="I24">
            <v>34</v>
          </cell>
          <cell r="J24">
            <v>8647</v>
          </cell>
          <cell r="K24">
            <v>8651</v>
          </cell>
          <cell r="L24">
            <v>8661</v>
          </cell>
          <cell r="M24">
            <v>8663</v>
          </cell>
          <cell r="N24">
            <v>8671</v>
          </cell>
          <cell r="O24">
            <v>8673</v>
          </cell>
          <cell r="P24">
            <v>8737</v>
          </cell>
          <cell r="Q24">
            <v>8741</v>
          </cell>
          <cell r="R24">
            <v>8745</v>
          </cell>
          <cell r="S24">
            <v>8749</v>
          </cell>
          <cell r="T24">
            <v>8753</v>
          </cell>
          <cell r="U24">
            <v>8763</v>
          </cell>
          <cell r="V24">
            <v>8767</v>
          </cell>
          <cell r="W24">
            <v>8789</v>
          </cell>
          <cell r="X24">
            <v>8791</v>
          </cell>
          <cell r="Y24">
            <v>8849</v>
          </cell>
          <cell r="Z24">
            <v>8909</v>
          </cell>
          <cell r="AA24">
            <v>8755</v>
          </cell>
        </row>
        <row r="25">
          <cell r="B25" t="str">
            <v>Anderson</v>
          </cell>
          <cell r="C25">
            <v>20003</v>
          </cell>
          <cell r="D25">
            <v>3</v>
          </cell>
          <cell r="I25">
            <v>39</v>
          </cell>
          <cell r="J25">
            <v>8739</v>
          </cell>
          <cell r="K25">
            <v>8757</v>
          </cell>
          <cell r="L25">
            <v>8915</v>
          </cell>
        </row>
        <row r="26">
          <cell r="B26" t="str">
            <v>Anderson</v>
          </cell>
          <cell r="C26">
            <v>20003</v>
          </cell>
          <cell r="D26">
            <v>7</v>
          </cell>
          <cell r="I26">
            <v>43</v>
          </cell>
          <cell r="J26">
            <v>8731</v>
          </cell>
          <cell r="K26">
            <v>8733</v>
          </cell>
          <cell r="L26">
            <v>8735</v>
          </cell>
          <cell r="M26">
            <v>8743</v>
          </cell>
          <cell r="N26">
            <v>8779</v>
          </cell>
          <cell r="O26">
            <v>8913</v>
          </cell>
          <cell r="P26">
            <v>8965</v>
          </cell>
        </row>
        <row r="27">
          <cell r="B27" t="str">
            <v>Anderson</v>
          </cell>
          <cell r="C27">
            <v>20003</v>
          </cell>
          <cell r="D27">
            <v>12</v>
          </cell>
          <cell r="I27">
            <v>48</v>
          </cell>
          <cell r="J27">
            <v>8520</v>
          </cell>
          <cell r="K27">
            <v>8643</v>
          </cell>
          <cell r="L27">
            <v>8687</v>
          </cell>
          <cell r="M27">
            <v>8695</v>
          </cell>
          <cell r="N27">
            <v>8729</v>
          </cell>
          <cell r="O27">
            <v>8775</v>
          </cell>
          <cell r="P27">
            <v>8780</v>
          </cell>
          <cell r="Q27">
            <v>8911</v>
          </cell>
          <cell r="R27">
            <v>8912</v>
          </cell>
          <cell r="S27">
            <v>8962</v>
          </cell>
          <cell r="T27">
            <v>8201</v>
          </cell>
          <cell r="U27">
            <v>8203</v>
          </cell>
        </row>
        <row r="28">
          <cell r="B28" t="str">
            <v>Anderson</v>
          </cell>
          <cell r="C28">
            <v>20003</v>
          </cell>
          <cell r="D28">
            <v>4</v>
          </cell>
          <cell r="I28">
            <v>52</v>
          </cell>
          <cell r="J28">
            <v>8645</v>
          </cell>
          <cell r="K28">
            <v>8679</v>
          </cell>
          <cell r="L28">
            <v>8961</v>
          </cell>
          <cell r="M28">
            <v>7677</v>
          </cell>
        </row>
        <row r="29">
          <cell r="B29" t="str">
            <v>Anderson</v>
          </cell>
          <cell r="C29">
            <v>20003</v>
          </cell>
          <cell r="D29">
            <v>5</v>
          </cell>
          <cell r="I29">
            <v>57</v>
          </cell>
          <cell r="J29">
            <v>8301</v>
          </cell>
          <cell r="K29">
            <v>8847</v>
          </cell>
          <cell r="L29">
            <v>8151</v>
          </cell>
          <cell r="M29">
            <v>8160</v>
          </cell>
          <cell r="N29">
            <v>8300</v>
          </cell>
        </row>
        <row r="30">
          <cell r="B30" t="str">
            <v>Anderson</v>
          </cell>
          <cell r="C30">
            <v>20003</v>
          </cell>
          <cell r="D30">
            <v>5</v>
          </cell>
          <cell r="I30">
            <v>66</v>
          </cell>
          <cell r="J30">
            <v>8302</v>
          </cell>
          <cell r="K30">
            <v>8501</v>
          </cell>
          <cell r="L30">
            <v>8795</v>
          </cell>
          <cell r="M30">
            <v>8797</v>
          </cell>
          <cell r="N30">
            <v>7676</v>
          </cell>
        </row>
        <row r="31">
          <cell r="B31" t="str">
            <v>Anderson</v>
          </cell>
          <cell r="C31">
            <v>20003</v>
          </cell>
          <cell r="D31" t="str">
            <v>na</v>
          </cell>
        </row>
        <row r="32">
          <cell r="B32" t="str">
            <v>Anderson</v>
          </cell>
          <cell r="C32">
            <v>20003</v>
          </cell>
          <cell r="D32" t="str">
            <v>na</v>
          </cell>
        </row>
        <row r="33">
          <cell r="B33" t="str">
            <v>Anderson</v>
          </cell>
          <cell r="C33">
            <v>20003</v>
          </cell>
          <cell r="D33" t="str">
            <v>na</v>
          </cell>
        </row>
        <row r="34">
          <cell r="B34" t="str">
            <v>Anderson</v>
          </cell>
          <cell r="C34">
            <v>20003</v>
          </cell>
          <cell r="D34" t="str">
            <v>na</v>
          </cell>
          <cell r="I34">
            <v>54</v>
          </cell>
          <cell r="J34" t="str">
            <v>MPLSEA</v>
          </cell>
        </row>
        <row r="35">
          <cell r="B35" t="str">
            <v>Anderson</v>
          </cell>
          <cell r="C35">
            <v>20003</v>
          </cell>
          <cell r="D35">
            <v>54</v>
          </cell>
          <cell r="E35">
            <v>44.981481481481481</v>
          </cell>
          <cell r="F35">
            <v>48.428571428571431</v>
          </cell>
          <cell r="I35">
            <v>60</v>
          </cell>
          <cell r="J35" t="str">
            <v>MPLPER</v>
          </cell>
        </row>
        <row r="36">
          <cell r="B36" t="str">
            <v>Atchison</v>
          </cell>
          <cell r="C36">
            <v>20005</v>
          </cell>
          <cell r="D36" t="str">
            <v>na</v>
          </cell>
          <cell r="G36">
            <v>58.63</v>
          </cell>
          <cell r="H36">
            <v>66</v>
          </cell>
        </row>
        <row r="37">
          <cell r="B37" t="str">
            <v>Atchison</v>
          </cell>
          <cell r="C37">
            <v>20005</v>
          </cell>
          <cell r="D37">
            <v>13</v>
          </cell>
          <cell r="I37">
            <v>45</v>
          </cell>
          <cell r="J37">
            <v>7215</v>
          </cell>
          <cell r="K37">
            <v>7216</v>
          </cell>
          <cell r="L37">
            <v>7594</v>
          </cell>
          <cell r="M37">
            <v>7655</v>
          </cell>
          <cell r="N37">
            <v>7658</v>
          </cell>
          <cell r="O37">
            <v>7912</v>
          </cell>
          <cell r="P37">
            <v>7950</v>
          </cell>
          <cell r="Q37">
            <v>7951</v>
          </cell>
          <cell r="R37">
            <v>7959</v>
          </cell>
          <cell r="S37">
            <v>7970</v>
          </cell>
          <cell r="T37">
            <v>7971</v>
          </cell>
          <cell r="U37">
            <v>4752</v>
          </cell>
          <cell r="V37">
            <v>4834</v>
          </cell>
        </row>
        <row r="38">
          <cell r="B38" t="str">
            <v>Atchison</v>
          </cell>
          <cell r="C38">
            <v>20005</v>
          </cell>
          <cell r="D38">
            <v>8</v>
          </cell>
          <cell r="I38">
            <v>51</v>
          </cell>
          <cell r="J38">
            <v>7254</v>
          </cell>
          <cell r="K38">
            <v>7510</v>
          </cell>
          <cell r="L38">
            <v>7586</v>
          </cell>
          <cell r="M38">
            <v>7587</v>
          </cell>
          <cell r="N38">
            <v>7710</v>
          </cell>
          <cell r="O38">
            <v>7765</v>
          </cell>
          <cell r="P38">
            <v>7911</v>
          </cell>
          <cell r="Q38">
            <v>7953</v>
          </cell>
        </row>
        <row r="39">
          <cell r="B39" t="str">
            <v>Atchison</v>
          </cell>
          <cell r="C39">
            <v>20005</v>
          </cell>
          <cell r="D39">
            <v>14</v>
          </cell>
          <cell r="I39">
            <v>57</v>
          </cell>
          <cell r="J39">
            <v>7051</v>
          </cell>
          <cell r="K39">
            <v>7325</v>
          </cell>
          <cell r="L39">
            <v>7470</v>
          </cell>
          <cell r="M39">
            <v>7502</v>
          </cell>
          <cell r="N39">
            <v>7589</v>
          </cell>
          <cell r="O39">
            <v>7590</v>
          </cell>
          <cell r="P39">
            <v>7591</v>
          </cell>
          <cell r="Q39">
            <v>7684</v>
          </cell>
          <cell r="R39">
            <v>7760</v>
          </cell>
          <cell r="S39">
            <v>7761</v>
          </cell>
          <cell r="T39">
            <v>7790</v>
          </cell>
          <cell r="U39">
            <v>7910</v>
          </cell>
          <cell r="V39">
            <v>7954</v>
          </cell>
          <cell r="W39">
            <v>7585</v>
          </cell>
        </row>
        <row r="40">
          <cell r="B40" t="str">
            <v>Atchison</v>
          </cell>
          <cell r="C40">
            <v>20005</v>
          </cell>
          <cell r="D40">
            <v>10</v>
          </cell>
          <cell r="I40">
            <v>63</v>
          </cell>
          <cell r="J40">
            <v>7091</v>
          </cell>
          <cell r="K40">
            <v>7206</v>
          </cell>
          <cell r="L40">
            <v>7207</v>
          </cell>
          <cell r="M40">
            <v>7253</v>
          </cell>
          <cell r="N40">
            <v>7255</v>
          </cell>
          <cell r="O40">
            <v>7285</v>
          </cell>
          <cell r="P40">
            <v>7302</v>
          </cell>
          <cell r="Q40">
            <v>7541</v>
          </cell>
          <cell r="R40">
            <v>7743</v>
          </cell>
          <cell r="S40">
            <v>7955</v>
          </cell>
        </row>
        <row r="41">
          <cell r="B41" t="str">
            <v>Atchison</v>
          </cell>
          <cell r="C41">
            <v>20005</v>
          </cell>
          <cell r="D41">
            <v>7</v>
          </cell>
          <cell r="I41">
            <v>69</v>
          </cell>
          <cell r="J41">
            <v>7060</v>
          </cell>
          <cell r="K41">
            <v>7090</v>
          </cell>
          <cell r="L41">
            <v>7252</v>
          </cell>
          <cell r="M41">
            <v>7540</v>
          </cell>
          <cell r="N41">
            <v>7681</v>
          </cell>
          <cell r="O41">
            <v>7683</v>
          </cell>
          <cell r="P41">
            <v>7741</v>
          </cell>
        </row>
        <row r="42">
          <cell r="B42" t="str">
            <v>Atchison</v>
          </cell>
          <cell r="C42">
            <v>20005</v>
          </cell>
          <cell r="D42">
            <v>3</v>
          </cell>
          <cell r="I42">
            <v>75</v>
          </cell>
          <cell r="J42">
            <v>7052</v>
          </cell>
          <cell r="K42">
            <v>4020</v>
          </cell>
          <cell r="L42">
            <v>4350</v>
          </cell>
        </row>
        <row r="43">
          <cell r="B43" t="str">
            <v>Atchison</v>
          </cell>
          <cell r="C43">
            <v>20005</v>
          </cell>
          <cell r="D43">
            <v>3</v>
          </cell>
          <cell r="I43">
            <v>81</v>
          </cell>
          <cell r="J43">
            <v>7050</v>
          </cell>
          <cell r="K43">
            <v>7170</v>
          </cell>
          <cell r="L43">
            <v>7750</v>
          </cell>
        </row>
        <row r="44">
          <cell r="B44" t="str">
            <v>Atchison</v>
          </cell>
          <cell r="C44">
            <v>20005</v>
          </cell>
          <cell r="D44">
            <v>1</v>
          </cell>
          <cell r="I44">
            <v>87</v>
          </cell>
          <cell r="J44">
            <v>7851</v>
          </cell>
        </row>
        <row r="45">
          <cell r="B45" t="str">
            <v>Atchison</v>
          </cell>
          <cell r="C45">
            <v>20005</v>
          </cell>
          <cell r="D45" t="str">
            <v>na</v>
          </cell>
        </row>
        <row r="46">
          <cell r="B46" t="str">
            <v>Atchison</v>
          </cell>
          <cell r="C46">
            <v>20005</v>
          </cell>
          <cell r="D46" t="str">
            <v>na</v>
          </cell>
        </row>
        <row r="47">
          <cell r="B47" t="str">
            <v>Atchison</v>
          </cell>
          <cell r="C47">
            <v>20005</v>
          </cell>
          <cell r="D47" t="str">
            <v>na</v>
          </cell>
          <cell r="I47">
            <v>62</v>
          </cell>
          <cell r="J47" t="str">
            <v>MPLSEA</v>
          </cell>
        </row>
        <row r="48">
          <cell r="B48" t="str">
            <v>Atchison</v>
          </cell>
          <cell r="C48">
            <v>20005</v>
          </cell>
          <cell r="D48">
            <v>59</v>
          </cell>
          <cell r="E48">
            <v>58.627118644067799</v>
          </cell>
          <cell r="F48">
            <v>66</v>
          </cell>
          <cell r="I48">
            <v>66</v>
          </cell>
          <cell r="J48" t="str">
            <v>MPLPER</v>
          </cell>
        </row>
        <row r="49">
          <cell r="B49" t="str">
            <v>Barber</v>
          </cell>
          <cell r="C49">
            <v>20007</v>
          </cell>
          <cell r="D49" t="str">
            <v>na</v>
          </cell>
          <cell r="G49">
            <v>31.1</v>
          </cell>
          <cell r="H49">
            <v>33.5</v>
          </cell>
        </row>
        <row r="50">
          <cell r="B50" t="str">
            <v>Barber</v>
          </cell>
          <cell r="C50">
            <v>20007</v>
          </cell>
          <cell r="D50">
            <v>14</v>
          </cell>
          <cell r="I50">
            <v>23</v>
          </cell>
          <cell r="J50">
            <v>5320</v>
          </cell>
          <cell r="K50">
            <v>5433</v>
          </cell>
          <cell r="L50">
            <v>5443</v>
          </cell>
          <cell r="M50">
            <v>5444</v>
          </cell>
          <cell r="N50">
            <v>5451</v>
          </cell>
          <cell r="O50">
            <v>5458</v>
          </cell>
          <cell r="P50">
            <v>5972</v>
          </cell>
          <cell r="Q50">
            <v>6057</v>
          </cell>
          <cell r="R50">
            <v>6059</v>
          </cell>
          <cell r="S50">
            <v>6330</v>
          </cell>
          <cell r="T50">
            <v>6440</v>
          </cell>
          <cell r="U50">
            <v>6441</v>
          </cell>
          <cell r="V50">
            <v>6444</v>
          </cell>
          <cell r="W50">
            <v>5457</v>
          </cell>
        </row>
        <row r="51">
          <cell r="B51" t="str">
            <v>Barber</v>
          </cell>
          <cell r="C51">
            <v>20007</v>
          </cell>
          <cell r="D51">
            <v>17</v>
          </cell>
          <cell r="I51">
            <v>26</v>
          </cell>
          <cell r="J51">
            <v>5312</v>
          </cell>
          <cell r="K51">
            <v>5314</v>
          </cell>
          <cell r="L51">
            <v>5316</v>
          </cell>
          <cell r="M51">
            <v>5420</v>
          </cell>
          <cell r="N51">
            <v>5423</v>
          </cell>
          <cell r="O51">
            <v>5424</v>
          </cell>
          <cell r="P51">
            <v>5439</v>
          </cell>
          <cell r="Q51">
            <v>5561</v>
          </cell>
          <cell r="R51">
            <v>5740</v>
          </cell>
          <cell r="S51">
            <v>5872</v>
          </cell>
          <cell r="T51">
            <v>5873</v>
          </cell>
          <cell r="U51">
            <v>5875</v>
          </cell>
          <cell r="V51">
            <v>5878</v>
          </cell>
          <cell r="W51">
            <v>5929</v>
          </cell>
          <cell r="X51">
            <v>5935</v>
          </cell>
          <cell r="Y51">
            <v>5941</v>
          </cell>
          <cell r="Z51">
            <v>6234</v>
          </cell>
        </row>
        <row r="52">
          <cell r="B52" t="str">
            <v>Barber</v>
          </cell>
          <cell r="C52">
            <v>20007</v>
          </cell>
          <cell r="D52">
            <v>18</v>
          </cell>
          <cell r="I52">
            <v>29</v>
          </cell>
          <cell r="J52">
            <v>5310</v>
          </cell>
          <cell r="K52">
            <v>5336</v>
          </cell>
          <cell r="L52">
            <v>5350</v>
          </cell>
          <cell r="M52">
            <v>5360</v>
          </cell>
          <cell r="N52">
            <v>5419</v>
          </cell>
          <cell r="O52">
            <v>5422</v>
          </cell>
          <cell r="P52">
            <v>5436</v>
          </cell>
          <cell r="Q52">
            <v>5492</v>
          </cell>
          <cell r="R52">
            <v>5496</v>
          </cell>
          <cell r="S52">
            <v>5670</v>
          </cell>
          <cell r="T52">
            <v>5671</v>
          </cell>
          <cell r="U52">
            <v>5672</v>
          </cell>
          <cell r="V52">
            <v>5853</v>
          </cell>
          <cell r="W52">
            <v>5854</v>
          </cell>
          <cell r="X52">
            <v>5855</v>
          </cell>
          <cell r="Y52">
            <v>5859</v>
          </cell>
          <cell r="Z52">
            <v>5928</v>
          </cell>
          <cell r="AA52">
            <v>6060</v>
          </cell>
        </row>
        <row r="53">
          <cell r="B53" t="str">
            <v>Barber</v>
          </cell>
          <cell r="C53">
            <v>20007</v>
          </cell>
          <cell r="D53">
            <v>11</v>
          </cell>
          <cell r="I53">
            <v>32</v>
          </cell>
          <cell r="J53">
            <v>5332</v>
          </cell>
          <cell r="K53">
            <v>5340</v>
          </cell>
          <cell r="L53">
            <v>5495</v>
          </cell>
          <cell r="M53">
            <v>5850</v>
          </cell>
          <cell r="N53">
            <v>5857</v>
          </cell>
          <cell r="O53">
            <v>5858</v>
          </cell>
          <cell r="P53">
            <v>5863</v>
          </cell>
          <cell r="Q53">
            <v>5918</v>
          </cell>
          <cell r="R53">
            <v>5919</v>
          </cell>
          <cell r="S53">
            <v>6224</v>
          </cell>
          <cell r="T53">
            <v>6409</v>
          </cell>
        </row>
        <row r="54">
          <cell r="B54" t="str">
            <v>Barber</v>
          </cell>
          <cell r="C54">
            <v>20007</v>
          </cell>
          <cell r="D54">
            <v>5</v>
          </cell>
          <cell r="I54">
            <v>35</v>
          </cell>
          <cell r="J54">
            <v>5690</v>
          </cell>
          <cell r="K54">
            <v>6053</v>
          </cell>
          <cell r="L54">
            <v>6240</v>
          </cell>
          <cell r="M54">
            <v>6324</v>
          </cell>
          <cell r="N54">
            <v>6408</v>
          </cell>
        </row>
        <row r="55">
          <cell r="B55" t="str">
            <v>Barber</v>
          </cell>
          <cell r="C55">
            <v>20007</v>
          </cell>
          <cell r="D55">
            <v>9</v>
          </cell>
          <cell r="I55">
            <v>38</v>
          </cell>
          <cell r="J55">
            <v>5910</v>
          </cell>
          <cell r="K55">
            <v>5948</v>
          </cell>
          <cell r="L55">
            <v>5957</v>
          </cell>
          <cell r="M55">
            <v>5958</v>
          </cell>
          <cell r="N55">
            <v>6322</v>
          </cell>
          <cell r="O55">
            <v>6323</v>
          </cell>
          <cell r="P55">
            <v>6342</v>
          </cell>
          <cell r="Q55">
            <v>6376</v>
          </cell>
          <cell r="R55">
            <v>6380</v>
          </cell>
        </row>
        <row r="56">
          <cell r="B56" t="str">
            <v>Barber</v>
          </cell>
          <cell r="C56">
            <v>20007</v>
          </cell>
          <cell r="D56">
            <v>7</v>
          </cell>
          <cell r="I56">
            <v>41</v>
          </cell>
          <cell r="J56">
            <v>5890</v>
          </cell>
          <cell r="K56">
            <v>5891</v>
          </cell>
          <cell r="L56">
            <v>5909</v>
          </cell>
          <cell r="M56">
            <v>5949</v>
          </cell>
          <cell r="N56">
            <v>6340</v>
          </cell>
          <cell r="O56">
            <v>6341</v>
          </cell>
          <cell r="P56">
            <v>6378</v>
          </cell>
        </row>
        <row r="57">
          <cell r="B57" t="str">
            <v>Barber</v>
          </cell>
          <cell r="C57">
            <v>20007</v>
          </cell>
          <cell r="D57">
            <v>6</v>
          </cell>
          <cell r="I57">
            <v>44</v>
          </cell>
          <cell r="J57">
            <v>5889</v>
          </cell>
          <cell r="K57">
            <v>5892</v>
          </cell>
          <cell r="L57">
            <v>5893</v>
          </cell>
          <cell r="M57">
            <v>5894</v>
          </cell>
          <cell r="N57">
            <v>5897</v>
          </cell>
          <cell r="O57">
            <v>5956</v>
          </cell>
        </row>
        <row r="58">
          <cell r="B58" t="str">
            <v>Barber</v>
          </cell>
          <cell r="C58">
            <v>20007</v>
          </cell>
          <cell r="D58" t="str">
            <v>na</v>
          </cell>
        </row>
        <row r="59">
          <cell r="B59" t="str">
            <v>Barber</v>
          </cell>
          <cell r="C59">
            <v>20007</v>
          </cell>
          <cell r="D59" t="str">
            <v>na</v>
          </cell>
        </row>
        <row r="60">
          <cell r="B60" t="str">
            <v>Barber</v>
          </cell>
          <cell r="C60">
            <v>20007</v>
          </cell>
          <cell r="D60" t="str">
            <v>na</v>
          </cell>
          <cell r="I60">
            <v>34</v>
          </cell>
          <cell r="J60" t="str">
            <v>MPLSEA</v>
          </cell>
        </row>
        <row r="61">
          <cell r="B61" t="str">
            <v>Barber</v>
          </cell>
          <cell r="C61">
            <v>20007</v>
          </cell>
          <cell r="D61">
            <v>87</v>
          </cell>
          <cell r="E61">
            <v>31.103448275862068</v>
          </cell>
          <cell r="F61">
            <v>33.5</v>
          </cell>
          <cell r="I61">
            <v>42</v>
          </cell>
          <cell r="J61" t="str">
            <v>MPLPER</v>
          </cell>
        </row>
        <row r="62">
          <cell r="B62" t="str">
            <v>Barton</v>
          </cell>
          <cell r="C62">
            <v>20009</v>
          </cell>
          <cell r="D62" t="str">
            <v>na</v>
          </cell>
          <cell r="G62">
            <v>34</v>
          </cell>
          <cell r="H62">
            <v>33.44</v>
          </cell>
        </row>
        <row r="63">
          <cell r="B63" t="str">
            <v>Barton</v>
          </cell>
          <cell r="C63">
            <v>20009</v>
          </cell>
          <cell r="D63">
            <v>5</v>
          </cell>
          <cell r="I63">
            <v>23</v>
          </cell>
          <cell r="J63">
            <v>5710</v>
          </cell>
          <cell r="K63">
            <v>5752</v>
          </cell>
          <cell r="L63">
            <v>5632</v>
          </cell>
          <cell r="M63">
            <v>2715</v>
          </cell>
          <cell r="N63">
            <v>3396</v>
          </cell>
        </row>
        <row r="64">
          <cell r="B64" t="str">
            <v>Barton</v>
          </cell>
          <cell r="C64">
            <v>20009</v>
          </cell>
          <cell r="D64">
            <v>4</v>
          </cell>
          <cell r="I64">
            <v>26</v>
          </cell>
          <cell r="J64">
            <v>5884</v>
          </cell>
          <cell r="K64">
            <v>5941</v>
          </cell>
          <cell r="L64">
            <v>5971</v>
          </cell>
          <cell r="M64">
            <v>2726</v>
          </cell>
        </row>
        <row r="65">
          <cell r="B65" t="str">
            <v>Barton</v>
          </cell>
          <cell r="C65">
            <v>20009</v>
          </cell>
          <cell r="D65">
            <v>5</v>
          </cell>
          <cell r="I65">
            <v>29</v>
          </cell>
          <cell r="J65">
            <v>5742</v>
          </cell>
          <cell r="K65">
            <v>5929</v>
          </cell>
          <cell r="L65">
            <v>2234</v>
          </cell>
          <cell r="M65">
            <v>2951</v>
          </cell>
          <cell r="N65">
            <v>2953</v>
          </cell>
        </row>
        <row r="66">
          <cell r="B66" t="str">
            <v>Barton</v>
          </cell>
          <cell r="C66">
            <v>20009</v>
          </cell>
          <cell r="D66">
            <v>8</v>
          </cell>
          <cell r="I66">
            <v>32</v>
          </cell>
          <cell r="J66">
            <v>5670</v>
          </cell>
          <cell r="K66">
            <v>5861</v>
          </cell>
          <cell r="L66">
            <v>5863</v>
          </cell>
          <cell r="M66">
            <v>5928</v>
          </cell>
          <cell r="N66">
            <v>6224</v>
          </cell>
          <cell r="O66">
            <v>5831</v>
          </cell>
          <cell r="P66">
            <v>2728</v>
          </cell>
          <cell r="Q66">
            <v>2817</v>
          </cell>
        </row>
        <row r="67">
          <cell r="B67" t="str">
            <v>Barton</v>
          </cell>
          <cell r="C67">
            <v>20009</v>
          </cell>
          <cell r="D67">
            <v>3</v>
          </cell>
          <cell r="I67">
            <v>33</v>
          </cell>
          <cell r="J67">
            <v>3844</v>
          </cell>
          <cell r="K67">
            <v>2519</v>
          </cell>
          <cell r="L67">
            <v>2633</v>
          </cell>
        </row>
        <row r="68">
          <cell r="B68" t="str">
            <v>Barton</v>
          </cell>
          <cell r="C68">
            <v>20009</v>
          </cell>
          <cell r="D68">
            <v>1</v>
          </cell>
          <cell r="I68">
            <v>35</v>
          </cell>
          <cell r="J68">
            <v>3390</v>
          </cell>
        </row>
        <row r="69">
          <cell r="B69" t="str">
            <v>Barton</v>
          </cell>
          <cell r="C69">
            <v>20009</v>
          </cell>
          <cell r="D69">
            <v>7</v>
          </cell>
          <cell r="I69">
            <v>38</v>
          </cell>
          <cell r="J69">
            <v>5550</v>
          </cell>
          <cell r="K69">
            <v>5944</v>
          </cell>
          <cell r="L69">
            <v>6330</v>
          </cell>
          <cell r="M69">
            <v>5935</v>
          </cell>
          <cell r="N69">
            <v>5970</v>
          </cell>
          <cell r="O69">
            <v>2635</v>
          </cell>
          <cell r="P69">
            <v>2613</v>
          </cell>
        </row>
        <row r="70">
          <cell r="B70" t="str">
            <v>Barton</v>
          </cell>
          <cell r="C70">
            <v>20009</v>
          </cell>
          <cell r="D70">
            <v>6</v>
          </cell>
          <cell r="I70">
            <v>41</v>
          </cell>
          <cell r="J70">
            <v>3824</v>
          </cell>
          <cell r="K70">
            <v>3843</v>
          </cell>
          <cell r="L70">
            <v>5324</v>
          </cell>
          <cell r="M70">
            <v>5745</v>
          </cell>
          <cell r="N70">
            <v>2612</v>
          </cell>
          <cell r="O70">
            <v>2698</v>
          </cell>
        </row>
        <row r="71">
          <cell r="B71" t="str">
            <v>Barton</v>
          </cell>
          <cell r="C71">
            <v>20009</v>
          </cell>
          <cell r="D71">
            <v>6</v>
          </cell>
          <cell r="I71">
            <v>44</v>
          </cell>
          <cell r="J71">
            <v>3755</v>
          </cell>
          <cell r="K71">
            <v>5355</v>
          </cell>
          <cell r="L71">
            <v>5886</v>
          </cell>
          <cell r="M71">
            <v>2236</v>
          </cell>
          <cell r="N71">
            <v>2310</v>
          </cell>
          <cell r="O71">
            <v>2375</v>
          </cell>
        </row>
        <row r="72">
          <cell r="B72" t="str">
            <v>Barton</v>
          </cell>
          <cell r="C72">
            <v>20009</v>
          </cell>
          <cell r="D72" t="str">
            <v>na</v>
          </cell>
        </row>
        <row r="73">
          <cell r="B73" t="str">
            <v>Barton</v>
          </cell>
          <cell r="C73">
            <v>20009</v>
          </cell>
          <cell r="D73" t="str">
            <v>na</v>
          </cell>
          <cell r="I73">
            <v>40</v>
          </cell>
          <cell r="J73" t="str">
            <v>MPLSEA</v>
          </cell>
        </row>
        <row r="74">
          <cell r="B74" t="str">
            <v>Barton</v>
          </cell>
          <cell r="C74">
            <v>20009</v>
          </cell>
          <cell r="D74">
            <v>45</v>
          </cell>
          <cell r="E74">
            <v>34</v>
          </cell>
          <cell r="F74">
            <v>33.444444444444443</v>
          </cell>
          <cell r="I74">
            <v>48</v>
          </cell>
          <cell r="J74" t="str">
            <v>MPLPER</v>
          </cell>
        </row>
        <row r="75">
          <cell r="B75" t="str">
            <v>Bourbon</v>
          </cell>
          <cell r="C75">
            <v>20011</v>
          </cell>
          <cell r="D75" t="str">
            <v>na</v>
          </cell>
          <cell r="G75">
            <v>43.88</v>
          </cell>
          <cell r="H75">
            <v>49.43</v>
          </cell>
        </row>
        <row r="76">
          <cell r="B76" t="str">
            <v>Bourbon</v>
          </cell>
          <cell r="C76">
            <v>20011</v>
          </cell>
          <cell r="D76">
            <v>13</v>
          </cell>
          <cell r="I76">
            <v>34</v>
          </cell>
          <cell r="J76">
            <v>8300</v>
          </cell>
          <cell r="K76">
            <v>8647</v>
          </cell>
          <cell r="L76">
            <v>8657</v>
          </cell>
          <cell r="M76">
            <v>8663</v>
          </cell>
          <cell r="N76">
            <v>8673</v>
          </cell>
          <cell r="O76">
            <v>8735</v>
          </cell>
          <cell r="P76">
            <v>8749</v>
          </cell>
          <cell r="Q76">
            <v>8755</v>
          </cell>
          <cell r="R76">
            <v>8771</v>
          </cell>
          <cell r="S76">
            <v>8875</v>
          </cell>
          <cell r="T76">
            <v>8885</v>
          </cell>
          <cell r="U76">
            <v>9211</v>
          </cell>
          <cell r="V76">
            <v>9990</v>
          </cell>
        </row>
        <row r="77">
          <cell r="B77" t="str">
            <v>Bourbon</v>
          </cell>
          <cell r="C77">
            <v>20011</v>
          </cell>
          <cell r="D77">
            <v>3</v>
          </cell>
          <cell r="I77">
            <v>42</v>
          </cell>
          <cell r="J77">
            <v>8843</v>
          </cell>
          <cell r="K77">
            <v>8912</v>
          </cell>
          <cell r="L77">
            <v>8992</v>
          </cell>
        </row>
        <row r="78">
          <cell r="B78" t="str">
            <v>Bourbon</v>
          </cell>
          <cell r="C78">
            <v>20011</v>
          </cell>
          <cell r="D78">
            <v>6</v>
          </cell>
          <cell r="I78">
            <v>46</v>
          </cell>
          <cell r="J78">
            <v>8301</v>
          </cell>
          <cell r="K78">
            <v>8623</v>
          </cell>
          <cell r="L78">
            <v>8624</v>
          </cell>
          <cell r="M78">
            <v>8643</v>
          </cell>
          <cell r="N78">
            <v>8990</v>
          </cell>
          <cell r="O78">
            <v>8991</v>
          </cell>
        </row>
        <row r="79">
          <cell r="B79" t="str">
            <v>Bourbon</v>
          </cell>
          <cell r="C79">
            <v>20011</v>
          </cell>
          <cell r="D79">
            <v>5</v>
          </cell>
          <cell r="I79">
            <v>50</v>
          </cell>
          <cell r="J79">
            <v>8621</v>
          </cell>
          <cell r="K79">
            <v>8683</v>
          </cell>
          <cell r="L79">
            <v>8775</v>
          </cell>
          <cell r="M79">
            <v>8911</v>
          </cell>
          <cell r="N79">
            <v>8929</v>
          </cell>
        </row>
        <row r="80">
          <cell r="B80" t="str">
            <v>Bourbon</v>
          </cell>
          <cell r="C80">
            <v>20011</v>
          </cell>
          <cell r="D80">
            <v>4</v>
          </cell>
          <cell r="I80">
            <v>54</v>
          </cell>
          <cell r="J80">
            <v>8160</v>
          </cell>
          <cell r="K80">
            <v>8203</v>
          </cell>
          <cell r="L80">
            <v>8679</v>
          </cell>
          <cell r="M80">
            <v>8863</v>
          </cell>
        </row>
        <row r="81">
          <cell r="B81" t="str">
            <v>Bourbon</v>
          </cell>
          <cell r="C81">
            <v>20011</v>
          </cell>
          <cell r="D81">
            <v>1</v>
          </cell>
          <cell r="I81">
            <v>58</v>
          </cell>
          <cell r="J81">
            <v>8151</v>
          </cell>
        </row>
        <row r="82">
          <cell r="B82" t="str">
            <v>Bourbon</v>
          </cell>
          <cell r="C82">
            <v>20011</v>
          </cell>
          <cell r="D82">
            <v>2</v>
          </cell>
          <cell r="I82">
            <v>62</v>
          </cell>
          <cell r="J82">
            <v>8302</v>
          </cell>
          <cell r="K82">
            <v>8501</v>
          </cell>
        </row>
        <row r="83">
          <cell r="B83" t="str">
            <v>Bourbon</v>
          </cell>
          <cell r="C83">
            <v>20011</v>
          </cell>
          <cell r="D83" t="str">
            <v>na</v>
          </cell>
        </row>
        <row r="84">
          <cell r="B84" t="str">
            <v>Bourbon</v>
          </cell>
          <cell r="C84">
            <v>20011</v>
          </cell>
          <cell r="D84" t="str">
            <v>na</v>
          </cell>
        </row>
        <row r="85">
          <cell r="B85" t="str">
            <v>Bourbon</v>
          </cell>
          <cell r="C85">
            <v>20011</v>
          </cell>
          <cell r="D85" t="str">
            <v>na</v>
          </cell>
        </row>
        <row r="86">
          <cell r="B86" t="str">
            <v>Bourbon</v>
          </cell>
          <cell r="C86">
            <v>20011</v>
          </cell>
          <cell r="D86" t="str">
            <v>na</v>
          </cell>
          <cell r="I86">
            <v>52</v>
          </cell>
          <cell r="J86" t="str">
            <v>MPLSEA</v>
          </cell>
        </row>
        <row r="87">
          <cell r="B87" t="str">
            <v>Bourbon</v>
          </cell>
          <cell r="C87">
            <v>20011</v>
          </cell>
          <cell r="D87">
            <v>34</v>
          </cell>
          <cell r="E87">
            <v>43.882352941176471</v>
          </cell>
          <cell r="F87">
            <v>49.428571428571431</v>
          </cell>
          <cell r="I87">
            <v>56</v>
          </cell>
          <cell r="J87" t="str">
            <v>MPLPER</v>
          </cell>
        </row>
        <row r="88">
          <cell r="B88" t="str">
            <v>Brown</v>
          </cell>
          <cell r="C88">
            <v>20013</v>
          </cell>
          <cell r="D88" t="str">
            <v>na</v>
          </cell>
          <cell r="G88">
            <v>82.39</v>
          </cell>
          <cell r="H88">
            <v>83.12</v>
          </cell>
        </row>
        <row r="89">
          <cell r="B89" t="str">
            <v>Brown</v>
          </cell>
          <cell r="C89">
            <v>20013</v>
          </cell>
          <cell r="D89">
            <v>4</v>
          </cell>
          <cell r="I89">
            <v>55</v>
          </cell>
          <cell r="J89">
            <v>7225</v>
          </cell>
          <cell r="K89">
            <v>7587</v>
          </cell>
          <cell r="L89">
            <v>7982</v>
          </cell>
          <cell r="M89">
            <v>4725</v>
          </cell>
        </row>
        <row r="90">
          <cell r="B90" t="str">
            <v>Brown</v>
          </cell>
          <cell r="C90">
            <v>20013</v>
          </cell>
          <cell r="D90">
            <v>6</v>
          </cell>
          <cell r="I90">
            <v>61</v>
          </cell>
          <cell r="J90">
            <v>7471</v>
          </cell>
          <cell r="K90">
            <v>7504</v>
          </cell>
          <cell r="L90">
            <v>7515</v>
          </cell>
          <cell r="M90">
            <v>7981</v>
          </cell>
          <cell r="N90">
            <v>4832</v>
          </cell>
          <cell r="O90">
            <v>4834</v>
          </cell>
        </row>
        <row r="91">
          <cell r="B91" t="str">
            <v>Brown</v>
          </cell>
          <cell r="C91">
            <v>20013</v>
          </cell>
          <cell r="D91">
            <v>8</v>
          </cell>
          <cell r="I91">
            <v>70</v>
          </cell>
          <cell r="J91">
            <v>7304</v>
          </cell>
          <cell r="K91">
            <v>7415</v>
          </cell>
          <cell r="L91">
            <v>7470</v>
          </cell>
          <cell r="M91">
            <v>7473</v>
          </cell>
          <cell r="N91">
            <v>7502</v>
          </cell>
          <cell r="O91">
            <v>7510</v>
          </cell>
          <cell r="P91">
            <v>7220</v>
          </cell>
          <cell r="Q91">
            <v>7500</v>
          </cell>
        </row>
        <row r="92">
          <cell r="B92" t="str">
            <v>Brown</v>
          </cell>
          <cell r="C92">
            <v>20013</v>
          </cell>
          <cell r="D92">
            <v>4</v>
          </cell>
          <cell r="I92">
            <v>80</v>
          </cell>
          <cell r="J92">
            <v>7303</v>
          </cell>
          <cell r="K92">
            <v>7688</v>
          </cell>
          <cell r="L92">
            <v>7436</v>
          </cell>
          <cell r="M92">
            <v>7585</v>
          </cell>
        </row>
        <row r="93">
          <cell r="B93" t="str">
            <v>Brown</v>
          </cell>
          <cell r="C93">
            <v>20013</v>
          </cell>
          <cell r="D93">
            <v>6</v>
          </cell>
          <cell r="I93">
            <v>90</v>
          </cell>
          <cell r="J93">
            <v>7091</v>
          </cell>
          <cell r="K93">
            <v>7207</v>
          </cell>
          <cell r="L93">
            <v>7301</v>
          </cell>
          <cell r="M93">
            <v>7681</v>
          </cell>
          <cell r="N93">
            <v>7683</v>
          </cell>
          <cell r="O93">
            <v>7920</v>
          </cell>
        </row>
        <row r="94">
          <cell r="B94" t="str">
            <v>Brown</v>
          </cell>
          <cell r="C94">
            <v>20013</v>
          </cell>
          <cell r="D94">
            <v>9</v>
          </cell>
          <cell r="I94">
            <v>97</v>
          </cell>
          <cell r="J94">
            <v>7061</v>
          </cell>
          <cell r="K94">
            <v>7206</v>
          </cell>
          <cell r="L94">
            <v>7255</v>
          </cell>
          <cell r="M94">
            <v>7293</v>
          </cell>
          <cell r="N94">
            <v>7750</v>
          </cell>
          <cell r="O94">
            <v>7966</v>
          </cell>
          <cell r="P94">
            <v>4350</v>
          </cell>
          <cell r="Q94">
            <v>7051</v>
          </cell>
          <cell r="R94">
            <v>7060</v>
          </cell>
        </row>
        <row r="95">
          <cell r="B95" t="str">
            <v>Brown</v>
          </cell>
          <cell r="C95">
            <v>20013</v>
          </cell>
          <cell r="D95">
            <v>3</v>
          </cell>
          <cell r="I95">
            <v>102</v>
          </cell>
          <cell r="J95">
            <v>7171</v>
          </cell>
          <cell r="K95">
            <v>7205</v>
          </cell>
          <cell r="L95">
            <v>7455</v>
          </cell>
        </row>
        <row r="96">
          <cell r="B96" t="str">
            <v>Brown</v>
          </cell>
          <cell r="C96">
            <v>20013</v>
          </cell>
          <cell r="D96">
            <v>4</v>
          </cell>
          <cell r="I96">
            <v>110</v>
          </cell>
          <cell r="J96">
            <v>7290</v>
          </cell>
          <cell r="K96">
            <v>7851</v>
          </cell>
          <cell r="L96">
            <v>7965</v>
          </cell>
          <cell r="M96">
            <v>7050</v>
          </cell>
        </row>
        <row r="97">
          <cell r="B97" t="str">
            <v>Brown</v>
          </cell>
          <cell r="C97">
            <v>20013</v>
          </cell>
          <cell r="D97" t="str">
            <v>na</v>
          </cell>
        </row>
        <row r="98">
          <cell r="B98" t="str">
            <v>Brown</v>
          </cell>
          <cell r="C98">
            <v>20013</v>
          </cell>
          <cell r="D98" t="str">
            <v>na</v>
          </cell>
        </row>
        <row r="99">
          <cell r="B99" t="str">
            <v>Brown</v>
          </cell>
          <cell r="C99">
            <v>20013</v>
          </cell>
          <cell r="D99" t="str">
            <v>na</v>
          </cell>
          <cell r="I99">
            <v>62</v>
          </cell>
          <cell r="J99" t="str">
            <v>MPLSEA</v>
          </cell>
        </row>
        <row r="100">
          <cell r="B100" t="str">
            <v>Brown</v>
          </cell>
          <cell r="C100">
            <v>20013</v>
          </cell>
          <cell r="D100">
            <v>44</v>
          </cell>
          <cell r="E100">
            <v>82.38636363636364</v>
          </cell>
          <cell r="F100">
            <v>83.125</v>
          </cell>
          <cell r="I100">
            <v>66</v>
          </cell>
          <cell r="J100" t="str">
            <v>MPLPER</v>
          </cell>
        </row>
        <row r="101">
          <cell r="B101" t="str">
            <v>Butler</v>
          </cell>
          <cell r="C101">
            <v>20015</v>
          </cell>
          <cell r="D101" t="str">
            <v>na</v>
          </cell>
          <cell r="G101">
            <v>39.950000000000003</v>
          </cell>
          <cell r="H101">
            <v>43.38</v>
          </cell>
        </row>
        <row r="102">
          <cell r="B102" t="str">
            <v>Butler</v>
          </cell>
          <cell r="C102">
            <v>20015</v>
          </cell>
          <cell r="D102">
            <v>11</v>
          </cell>
          <cell r="I102">
            <v>27</v>
          </cell>
          <cell r="J102">
            <v>4535</v>
          </cell>
          <cell r="K102">
            <v>4580</v>
          </cell>
          <cell r="L102">
            <v>4620</v>
          </cell>
          <cell r="M102">
            <v>4645</v>
          </cell>
          <cell r="N102">
            <v>4655</v>
          </cell>
          <cell r="O102">
            <v>4660</v>
          </cell>
          <cell r="P102">
            <v>4750</v>
          </cell>
          <cell r="Q102">
            <v>4751</v>
          </cell>
          <cell r="R102">
            <v>8859</v>
          </cell>
          <cell r="S102">
            <v>4590</v>
          </cell>
          <cell r="T102">
            <v>4747</v>
          </cell>
        </row>
        <row r="103">
          <cell r="B103" t="str">
            <v>Butler</v>
          </cell>
          <cell r="C103">
            <v>20015</v>
          </cell>
          <cell r="D103">
            <v>8</v>
          </cell>
          <cell r="I103">
            <v>30</v>
          </cell>
          <cell r="J103">
            <v>3911</v>
          </cell>
          <cell r="K103">
            <v>4051</v>
          </cell>
          <cell r="L103">
            <v>4600</v>
          </cell>
          <cell r="M103">
            <v>4674</v>
          </cell>
          <cell r="N103">
            <v>4741</v>
          </cell>
          <cell r="O103">
            <v>4746</v>
          </cell>
          <cell r="P103">
            <v>4780</v>
          </cell>
          <cell r="Q103">
            <v>8303</v>
          </cell>
        </row>
        <row r="104">
          <cell r="B104" t="str">
            <v>Butler</v>
          </cell>
          <cell r="C104">
            <v>20015</v>
          </cell>
          <cell r="D104">
            <v>5</v>
          </cell>
          <cell r="I104">
            <v>35</v>
          </cell>
          <cell r="J104">
            <v>3844</v>
          </cell>
          <cell r="K104">
            <v>4673</v>
          </cell>
          <cell r="L104">
            <v>4742</v>
          </cell>
          <cell r="M104">
            <v>4744</v>
          </cell>
          <cell r="N104">
            <v>6403</v>
          </cell>
        </row>
        <row r="105">
          <cell r="B105" t="str">
            <v>Butler</v>
          </cell>
          <cell r="C105">
            <v>20015</v>
          </cell>
          <cell r="D105">
            <v>11</v>
          </cell>
          <cell r="I105">
            <v>40</v>
          </cell>
          <cell r="J105">
            <v>3843</v>
          </cell>
          <cell r="K105">
            <v>3857</v>
          </cell>
          <cell r="L105">
            <v>3858</v>
          </cell>
          <cell r="M105">
            <v>4671</v>
          </cell>
          <cell r="N105">
            <v>4740</v>
          </cell>
          <cell r="O105">
            <v>4783</v>
          </cell>
          <cell r="P105">
            <v>4784</v>
          </cell>
          <cell r="Q105">
            <v>6051</v>
          </cell>
          <cell r="R105">
            <v>7302</v>
          </cell>
          <cell r="S105">
            <v>8203</v>
          </cell>
          <cell r="T105">
            <v>8300</v>
          </cell>
        </row>
        <row r="106">
          <cell r="B106" t="str">
            <v>Butler</v>
          </cell>
          <cell r="C106">
            <v>20015</v>
          </cell>
          <cell r="D106">
            <v>10</v>
          </cell>
          <cell r="I106">
            <v>45</v>
          </cell>
          <cell r="J106">
            <v>3491</v>
          </cell>
          <cell r="K106">
            <v>3561</v>
          </cell>
          <cell r="L106">
            <v>3842</v>
          </cell>
          <cell r="M106">
            <v>3890</v>
          </cell>
          <cell r="N106">
            <v>4020</v>
          </cell>
          <cell r="O106">
            <v>4052</v>
          </cell>
          <cell r="P106">
            <v>4670</v>
          </cell>
          <cell r="Q106">
            <v>5978</v>
          </cell>
          <cell r="R106">
            <v>6402</v>
          </cell>
          <cell r="S106">
            <v>7301</v>
          </cell>
        </row>
        <row r="107">
          <cell r="B107" t="str">
            <v>Butler</v>
          </cell>
          <cell r="C107">
            <v>20015</v>
          </cell>
          <cell r="D107">
            <v>3</v>
          </cell>
          <cell r="I107">
            <v>50</v>
          </cell>
          <cell r="J107">
            <v>3725</v>
          </cell>
          <cell r="K107">
            <v>4781</v>
          </cell>
          <cell r="L107">
            <v>6244</v>
          </cell>
        </row>
        <row r="108">
          <cell r="B108" t="str">
            <v>Butler</v>
          </cell>
          <cell r="C108">
            <v>20015</v>
          </cell>
          <cell r="D108">
            <v>1</v>
          </cell>
          <cell r="I108">
            <v>55</v>
          </cell>
          <cell r="J108">
            <v>7170</v>
          </cell>
        </row>
        <row r="109">
          <cell r="B109" t="str">
            <v>Butler</v>
          </cell>
          <cell r="C109">
            <v>20015</v>
          </cell>
          <cell r="D109">
            <v>6</v>
          </cell>
          <cell r="I109">
            <v>65</v>
          </cell>
          <cell r="J109">
            <v>5976</v>
          </cell>
          <cell r="K109">
            <v>5977</v>
          </cell>
          <cell r="L109">
            <v>6220</v>
          </cell>
          <cell r="M109">
            <v>6400</v>
          </cell>
          <cell r="N109">
            <v>6401</v>
          </cell>
          <cell r="O109">
            <v>8302</v>
          </cell>
        </row>
        <row r="110">
          <cell r="B110" t="str">
            <v>Butler</v>
          </cell>
          <cell r="C110">
            <v>20015</v>
          </cell>
          <cell r="D110" t="str">
            <v>na</v>
          </cell>
        </row>
        <row r="111">
          <cell r="B111" t="str">
            <v>Butler</v>
          </cell>
          <cell r="C111">
            <v>20015</v>
          </cell>
          <cell r="D111" t="str">
            <v>na</v>
          </cell>
        </row>
        <row r="112">
          <cell r="B112" t="str">
            <v>Butler</v>
          </cell>
          <cell r="C112">
            <v>20015</v>
          </cell>
          <cell r="D112" t="str">
            <v>na</v>
          </cell>
          <cell r="I112">
            <v>48</v>
          </cell>
          <cell r="J112" t="str">
            <v>MPLSEA</v>
          </cell>
        </row>
        <row r="113">
          <cell r="B113" t="str">
            <v>Butler</v>
          </cell>
          <cell r="C113">
            <v>20015</v>
          </cell>
          <cell r="D113">
            <v>55</v>
          </cell>
          <cell r="E113">
            <v>39.945454545454545</v>
          </cell>
          <cell r="F113">
            <v>43.375</v>
          </cell>
          <cell r="I113">
            <v>54</v>
          </cell>
          <cell r="J113" t="str">
            <v>MPLPER</v>
          </cell>
        </row>
        <row r="114">
          <cell r="B114" t="str">
            <v>Chase</v>
          </cell>
          <cell r="C114">
            <v>20017</v>
          </cell>
          <cell r="D114" t="str">
            <v>na</v>
          </cell>
          <cell r="G114">
            <v>37.24</v>
          </cell>
          <cell r="H114">
            <v>42</v>
          </cell>
        </row>
        <row r="115">
          <cell r="B115" t="str">
            <v>Chase</v>
          </cell>
          <cell r="C115">
            <v>20017</v>
          </cell>
          <cell r="D115">
            <v>15</v>
          </cell>
          <cell r="I115">
            <v>30</v>
          </cell>
          <cell r="J115">
            <v>3617</v>
          </cell>
          <cell r="K115">
            <v>4545</v>
          </cell>
          <cell r="L115">
            <v>4580</v>
          </cell>
          <cell r="M115">
            <v>4590</v>
          </cell>
          <cell r="N115">
            <v>4645</v>
          </cell>
          <cell r="O115">
            <v>4650</v>
          </cell>
          <cell r="P115">
            <v>4655</v>
          </cell>
          <cell r="Q115">
            <v>4665</v>
          </cell>
          <cell r="R115">
            <v>4743</v>
          </cell>
          <cell r="S115">
            <v>4747</v>
          </cell>
          <cell r="T115">
            <v>4780</v>
          </cell>
          <cell r="U115">
            <v>7315</v>
          </cell>
          <cell r="V115">
            <v>8861</v>
          </cell>
          <cell r="W115">
            <v>4746</v>
          </cell>
          <cell r="X115">
            <v>8992</v>
          </cell>
        </row>
        <row r="116">
          <cell r="B116" t="str">
            <v>Chase</v>
          </cell>
          <cell r="C116">
            <v>20017</v>
          </cell>
          <cell r="D116">
            <v>7</v>
          </cell>
          <cell r="I116">
            <v>34</v>
          </cell>
          <cell r="J116">
            <v>3892</v>
          </cell>
          <cell r="K116">
            <v>4051</v>
          </cell>
          <cell r="L116">
            <v>4600</v>
          </cell>
          <cell r="M116">
            <v>4605</v>
          </cell>
          <cell r="N116">
            <v>4674</v>
          </cell>
          <cell r="O116">
            <v>8203</v>
          </cell>
          <cell r="P116">
            <v>8857</v>
          </cell>
        </row>
        <row r="117">
          <cell r="B117" t="str">
            <v>Chase</v>
          </cell>
          <cell r="C117">
            <v>20017</v>
          </cell>
          <cell r="D117">
            <v>6</v>
          </cell>
          <cell r="I117">
            <v>38</v>
          </cell>
          <cell r="J117">
            <v>4672</v>
          </cell>
          <cell r="K117">
            <v>4783</v>
          </cell>
          <cell r="L117">
            <v>4784</v>
          </cell>
          <cell r="M117">
            <v>7303</v>
          </cell>
          <cell r="N117">
            <v>8993</v>
          </cell>
          <cell r="O117">
            <v>4742</v>
          </cell>
        </row>
        <row r="118">
          <cell r="B118" t="str">
            <v>Chase</v>
          </cell>
          <cell r="C118">
            <v>20017</v>
          </cell>
          <cell r="D118">
            <v>6</v>
          </cell>
          <cell r="I118">
            <v>42</v>
          </cell>
          <cell r="J118">
            <v>3891</v>
          </cell>
          <cell r="K118">
            <v>3922</v>
          </cell>
          <cell r="L118">
            <v>4673</v>
          </cell>
          <cell r="M118">
            <v>4740</v>
          </cell>
          <cell r="N118">
            <v>4744</v>
          </cell>
          <cell r="O118">
            <v>7302</v>
          </cell>
        </row>
        <row r="119">
          <cell r="B119" t="str">
            <v>Chase</v>
          </cell>
          <cell r="C119">
            <v>20017</v>
          </cell>
          <cell r="D119">
            <v>3</v>
          </cell>
          <cell r="I119">
            <v>46</v>
          </cell>
          <cell r="J119">
            <v>4671</v>
          </cell>
          <cell r="K119">
            <v>7175</v>
          </cell>
          <cell r="L119">
            <v>3890</v>
          </cell>
        </row>
        <row r="120">
          <cell r="B120" t="str">
            <v>Chase</v>
          </cell>
          <cell r="C120">
            <v>20017</v>
          </cell>
          <cell r="D120">
            <v>3</v>
          </cell>
          <cell r="I120">
            <v>50</v>
          </cell>
          <cell r="J120">
            <v>4020</v>
          </cell>
          <cell r="K120">
            <v>4052</v>
          </cell>
          <cell r="L120">
            <v>7174</v>
          </cell>
        </row>
        <row r="121">
          <cell r="B121" t="str">
            <v>Chase</v>
          </cell>
          <cell r="C121">
            <v>20017</v>
          </cell>
          <cell r="D121">
            <v>2</v>
          </cell>
          <cell r="I121">
            <v>54</v>
          </cell>
          <cell r="J121">
            <v>4400</v>
          </cell>
          <cell r="K121">
            <v>7170</v>
          </cell>
        </row>
        <row r="122">
          <cell r="B122" t="str">
            <v>Chase</v>
          </cell>
          <cell r="C122">
            <v>20017</v>
          </cell>
          <cell r="D122" t="str">
            <v>na</v>
          </cell>
        </row>
        <row r="123">
          <cell r="B123" t="str">
            <v>Chase</v>
          </cell>
          <cell r="C123">
            <v>20017</v>
          </cell>
          <cell r="D123" t="str">
            <v>na</v>
          </cell>
        </row>
        <row r="124">
          <cell r="B124" t="str">
            <v>Chase</v>
          </cell>
          <cell r="C124">
            <v>20017</v>
          </cell>
          <cell r="D124" t="str">
            <v>na</v>
          </cell>
        </row>
        <row r="125">
          <cell r="B125" t="str">
            <v>Chase</v>
          </cell>
          <cell r="C125">
            <v>20017</v>
          </cell>
          <cell r="D125" t="str">
            <v>na</v>
          </cell>
          <cell r="I125">
            <v>52</v>
          </cell>
          <cell r="J125" t="str">
            <v>MPLSEA</v>
          </cell>
        </row>
        <row r="126">
          <cell r="B126" t="str">
            <v>Chase</v>
          </cell>
          <cell r="C126">
            <v>20017</v>
          </cell>
          <cell r="D126">
            <v>42</v>
          </cell>
          <cell r="E126">
            <v>37.238095238095241</v>
          </cell>
          <cell r="F126">
            <v>42</v>
          </cell>
          <cell r="I126">
            <v>58</v>
          </cell>
          <cell r="J126" t="str">
            <v>MPLPER</v>
          </cell>
        </row>
        <row r="127">
          <cell r="B127" t="str">
            <v>Chautauqua</v>
          </cell>
          <cell r="C127">
            <v>20019</v>
          </cell>
          <cell r="D127" t="str">
            <v>na</v>
          </cell>
          <cell r="G127">
            <v>35.68</v>
          </cell>
          <cell r="H127">
            <v>40.119999999999997</v>
          </cell>
        </row>
        <row r="128">
          <cell r="B128" t="str">
            <v>Chautauqua</v>
          </cell>
          <cell r="C128">
            <v>20019</v>
          </cell>
          <cell r="D128">
            <v>17</v>
          </cell>
          <cell r="I128">
            <v>27</v>
          </cell>
          <cell r="J128">
            <v>4580</v>
          </cell>
          <cell r="K128">
            <v>6971</v>
          </cell>
          <cell r="L128">
            <v>6972</v>
          </cell>
          <cell r="M128">
            <v>7306</v>
          </cell>
          <cell r="N128">
            <v>8627</v>
          </cell>
          <cell r="O128">
            <v>8649</v>
          </cell>
          <cell r="P128">
            <v>8691</v>
          </cell>
          <cell r="Q128">
            <v>8763</v>
          </cell>
          <cell r="R128">
            <v>4590</v>
          </cell>
          <cell r="S128">
            <v>4750</v>
          </cell>
          <cell r="T128">
            <v>4751</v>
          </cell>
          <cell r="U128">
            <v>6951</v>
          </cell>
          <cell r="V128">
            <v>6981</v>
          </cell>
          <cell r="W128">
            <v>7303</v>
          </cell>
          <cell r="X128">
            <v>8667</v>
          </cell>
          <cell r="Y128">
            <v>8747</v>
          </cell>
          <cell r="Z128">
            <v>8203</v>
          </cell>
        </row>
        <row r="129">
          <cell r="B129" t="str">
            <v>Chautauqua</v>
          </cell>
          <cell r="C129">
            <v>20019</v>
          </cell>
          <cell r="D129">
            <v>7</v>
          </cell>
          <cell r="I129">
            <v>31</v>
          </cell>
          <cell r="J129">
            <v>8201</v>
          </cell>
          <cell r="K129">
            <v>3407</v>
          </cell>
          <cell r="L129">
            <v>3923</v>
          </cell>
          <cell r="M129">
            <v>4744</v>
          </cell>
          <cell r="N129">
            <v>8300</v>
          </cell>
          <cell r="O129">
            <v>8729</v>
          </cell>
          <cell r="P129">
            <v>8204</v>
          </cell>
        </row>
        <row r="130">
          <cell r="B130" t="str">
            <v>Chautauqua</v>
          </cell>
          <cell r="C130">
            <v>20019</v>
          </cell>
          <cell r="D130">
            <v>6</v>
          </cell>
          <cell r="I130">
            <v>35</v>
          </cell>
          <cell r="J130">
            <v>7302</v>
          </cell>
          <cell r="K130">
            <v>7310</v>
          </cell>
          <cell r="L130">
            <v>8655</v>
          </cell>
          <cell r="M130">
            <v>4740</v>
          </cell>
          <cell r="N130">
            <v>8683</v>
          </cell>
          <cell r="O130">
            <v>8699</v>
          </cell>
        </row>
        <row r="131">
          <cell r="B131" t="str">
            <v>Chautauqua</v>
          </cell>
          <cell r="C131">
            <v>20019</v>
          </cell>
          <cell r="D131">
            <v>3</v>
          </cell>
          <cell r="I131">
            <v>39</v>
          </cell>
          <cell r="J131">
            <v>6980</v>
          </cell>
          <cell r="K131">
            <v>8620</v>
          </cell>
          <cell r="L131">
            <v>8733</v>
          </cell>
        </row>
        <row r="132">
          <cell r="B132" t="str">
            <v>Chautauqua</v>
          </cell>
          <cell r="C132">
            <v>20019</v>
          </cell>
          <cell r="D132">
            <v>8</v>
          </cell>
          <cell r="I132">
            <v>42</v>
          </cell>
          <cell r="J132">
            <v>3406</v>
          </cell>
          <cell r="K132">
            <v>3921</v>
          </cell>
          <cell r="L132">
            <v>5967</v>
          </cell>
          <cell r="M132">
            <v>7301</v>
          </cell>
          <cell r="N132">
            <v>8502</v>
          </cell>
          <cell r="O132">
            <v>8775</v>
          </cell>
          <cell r="P132">
            <v>6750</v>
          </cell>
          <cell r="Q132">
            <v>8679</v>
          </cell>
        </row>
        <row r="133">
          <cell r="B133" t="str">
            <v>Chautauqua</v>
          </cell>
          <cell r="C133">
            <v>20019</v>
          </cell>
          <cell r="D133">
            <v>3</v>
          </cell>
          <cell r="I133">
            <v>45</v>
          </cell>
          <cell r="J133">
            <v>8774</v>
          </cell>
          <cell r="K133">
            <v>7300</v>
          </cell>
          <cell r="L133">
            <v>8643</v>
          </cell>
        </row>
        <row r="134">
          <cell r="B134" t="str">
            <v>Chautauqua</v>
          </cell>
          <cell r="C134">
            <v>20019</v>
          </cell>
          <cell r="D134">
            <v>2</v>
          </cell>
          <cell r="I134">
            <v>49</v>
          </cell>
          <cell r="J134">
            <v>8795</v>
          </cell>
          <cell r="K134">
            <v>4052</v>
          </cell>
        </row>
        <row r="135">
          <cell r="B135" t="str">
            <v>Chautauqua</v>
          </cell>
          <cell r="C135">
            <v>20019</v>
          </cell>
          <cell r="D135">
            <v>4</v>
          </cell>
          <cell r="I135">
            <v>53</v>
          </cell>
          <cell r="J135">
            <v>8302</v>
          </cell>
          <cell r="K135">
            <v>7170</v>
          </cell>
          <cell r="L135">
            <v>8151</v>
          </cell>
          <cell r="M135">
            <v>8501</v>
          </cell>
        </row>
        <row r="136">
          <cell r="B136" t="str">
            <v>Chautauqua</v>
          </cell>
          <cell r="C136">
            <v>20019</v>
          </cell>
          <cell r="D136" t="str">
            <v>na</v>
          </cell>
        </row>
        <row r="137">
          <cell r="B137" t="str">
            <v>Chautauqua</v>
          </cell>
          <cell r="C137">
            <v>20019</v>
          </cell>
          <cell r="D137" t="str">
            <v>na</v>
          </cell>
        </row>
        <row r="138">
          <cell r="B138" t="str">
            <v>Chautauqua</v>
          </cell>
          <cell r="C138">
            <v>20019</v>
          </cell>
          <cell r="D138" t="str">
            <v>na</v>
          </cell>
          <cell r="I138">
            <v>46</v>
          </cell>
          <cell r="J138" t="str">
            <v>MPLSEA</v>
          </cell>
        </row>
        <row r="139">
          <cell r="B139" t="str">
            <v>Chautauqua</v>
          </cell>
          <cell r="C139">
            <v>20019</v>
          </cell>
          <cell r="D139">
            <v>50</v>
          </cell>
          <cell r="E139">
            <v>35.68</v>
          </cell>
          <cell r="F139">
            <v>40.125</v>
          </cell>
          <cell r="I139">
            <v>50</v>
          </cell>
          <cell r="J139" t="str">
            <v>MPLPER</v>
          </cell>
        </row>
        <row r="140">
          <cell r="B140" t="str">
            <v>Cherokee</v>
          </cell>
          <cell r="C140">
            <v>20021</v>
          </cell>
          <cell r="D140" t="str">
            <v>na</v>
          </cell>
          <cell r="G140">
            <v>42.74</v>
          </cell>
          <cell r="H140">
            <v>44.86</v>
          </cell>
        </row>
        <row r="141">
          <cell r="B141" t="str">
            <v>Cherokee</v>
          </cell>
          <cell r="C141">
            <v>20021</v>
          </cell>
          <cell r="D141">
            <v>7</v>
          </cell>
          <cell r="I141">
            <v>30</v>
          </cell>
          <cell r="J141">
            <v>8627</v>
          </cell>
          <cell r="K141">
            <v>8761</v>
          </cell>
          <cell r="L141">
            <v>8770</v>
          </cell>
          <cell r="M141">
            <v>8771</v>
          </cell>
          <cell r="N141">
            <v>9050</v>
          </cell>
          <cell r="O141">
            <v>9211</v>
          </cell>
          <cell r="P141">
            <v>9250</v>
          </cell>
        </row>
        <row r="142">
          <cell r="B142" t="str">
            <v>Cherokee</v>
          </cell>
          <cell r="C142">
            <v>20021</v>
          </cell>
          <cell r="D142">
            <v>3</v>
          </cell>
          <cell r="I142">
            <v>34</v>
          </cell>
          <cell r="J142">
            <v>8100</v>
          </cell>
          <cell r="K142">
            <v>8735</v>
          </cell>
          <cell r="L142">
            <v>9270</v>
          </cell>
        </row>
        <row r="143">
          <cell r="B143" t="str">
            <v>Cherokee</v>
          </cell>
          <cell r="C143">
            <v>20021</v>
          </cell>
          <cell r="D143">
            <v>5</v>
          </cell>
          <cell r="I143">
            <v>42</v>
          </cell>
          <cell r="J143">
            <v>8623</v>
          </cell>
          <cell r="K143">
            <v>8630</v>
          </cell>
          <cell r="L143">
            <v>8990</v>
          </cell>
          <cell r="M143">
            <v>9280</v>
          </cell>
          <cell r="N143">
            <v>9290</v>
          </cell>
        </row>
        <row r="144">
          <cell r="B144" t="str">
            <v>Cherokee</v>
          </cell>
          <cell r="C144">
            <v>20021</v>
          </cell>
          <cell r="D144">
            <v>1</v>
          </cell>
          <cell r="I144">
            <v>46</v>
          </cell>
          <cell r="J144">
            <v>8621</v>
          </cell>
        </row>
        <row r="145">
          <cell r="B145" t="str">
            <v>Cherokee</v>
          </cell>
          <cell r="C145">
            <v>20021</v>
          </cell>
          <cell r="D145">
            <v>6</v>
          </cell>
          <cell r="I145">
            <v>50</v>
          </cell>
          <cell r="J145">
            <v>8203</v>
          </cell>
          <cell r="K145">
            <v>8460</v>
          </cell>
          <cell r="L145">
            <v>8643</v>
          </cell>
          <cell r="M145">
            <v>8679</v>
          </cell>
          <cell r="N145">
            <v>8863</v>
          </cell>
          <cell r="O145">
            <v>9260</v>
          </cell>
        </row>
        <row r="146">
          <cell r="B146" t="str">
            <v>Cherokee</v>
          </cell>
          <cell r="C146">
            <v>20021</v>
          </cell>
          <cell r="D146">
            <v>1</v>
          </cell>
          <cell r="I146">
            <v>54</v>
          </cell>
          <cell r="J146">
            <v>8927</v>
          </cell>
        </row>
        <row r="147">
          <cell r="B147" t="str">
            <v>Cherokee</v>
          </cell>
          <cell r="C147">
            <v>20021</v>
          </cell>
          <cell r="D147">
            <v>4</v>
          </cell>
          <cell r="I147">
            <v>58</v>
          </cell>
          <cell r="J147">
            <v>8101</v>
          </cell>
          <cell r="K147">
            <v>8150</v>
          </cell>
          <cell r="L147">
            <v>8302</v>
          </cell>
          <cell r="M147">
            <v>9150</v>
          </cell>
        </row>
        <row r="148">
          <cell r="B148" t="str">
            <v>Cherokee</v>
          </cell>
          <cell r="C148">
            <v>20021</v>
          </cell>
          <cell r="D148" t="str">
            <v>na</v>
          </cell>
        </row>
        <row r="149">
          <cell r="B149" t="str">
            <v>Cherokee</v>
          </cell>
          <cell r="C149">
            <v>20021</v>
          </cell>
          <cell r="D149" t="str">
            <v>na</v>
          </cell>
        </row>
        <row r="150">
          <cell r="B150" t="str">
            <v>Cherokee</v>
          </cell>
          <cell r="C150">
            <v>20021</v>
          </cell>
          <cell r="D150" t="str">
            <v>na</v>
          </cell>
        </row>
        <row r="151">
          <cell r="B151" t="str">
            <v>Cherokee</v>
          </cell>
          <cell r="C151">
            <v>20021</v>
          </cell>
          <cell r="D151" t="str">
            <v>na</v>
          </cell>
          <cell r="I151">
            <v>48</v>
          </cell>
          <cell r="J151" t="str">
            <v>MPLSEA</v>
          </cell>
        </row>
        <row r="152">
          <cell r="B152" t="str">
            <v>Cherokee</v>
          </cell>
          <cell r="C152">
            <v>20021</v>
          </cell>
          <cell r="D152">
            <v>27</v>
          </cell>
          <cell r="E152">
            <v>42.74074074074074</v>
          </cell>
          <cell r="F152">
            <v>44.857142857142854</v>
          </cell>
          <cell r="I152">
            <v>52</v>
          </cell>
          <cell r="J152" t="str">
            <v>MPLPER</v>
          </cell>
        </row>
        <row r="153">
          <cell r="B153" t="str">
            <v>Cheyenne</v>
          </cell>
          <cell r="C153">
            <v>20023</v>
          </cell>
          <cell r="D153" t="str">
            <v>na</v>
          </cell>
          <cell r="G153">
            <v>30.92</v>
          </cell>
          <cell r="H153">
            <v>31.25</v>
          </cell>
        </row>
        <row r="154">
          <cell r="B154" t="str">
            <v>Cheyenne</v>
          </cell>
          <cell r="C154">
            <v>20023</v>
          </cell>
          <cell r="D154">
            <v>8</v>
          </cell>
          <cell r="I154">
            <v>23</v>
          </cell>
          <cell r="J154">
            <v>1568</v>
          </cell>
          <cell r="K154">
            <v>1582</v>
          </cell>
          <cell r="L154">
            <v>1598</v>
          </cell>
          <cell r="M154">
            <v>1751</v>
          </cell>
          <cell r="N154">
            <v>1796</v>
          </cell>
          <cell r="O154">
            <v>1797</v>
          </cell>
          <cell r="P154">
            <v>1798</v>
          </cell>
          <cell r="Q154">
            <v>1799</v>
          </cell>
        </row>
        <row r="155">
          <cell r="B155" t="str">
            <v>Cheyenne</v>
          </cell>
          <cell r="C155">
            <v>20023</v>
          </cell>
          <cell r="D155">
            <v>9</v>
          </cell>
          <cell r="I155">
            <v>25</v>
          </cell>
          <cell r="J155">
            <v>1580</v>
          </cell>
          <cell r="K155">
            <v>1581</v>
          </cell>
          <cell r="L155">
            <v>1646</v>
          </cell>
          <cell r="M155">
            <v>1706</v>
          </cell>
          <cell r="N155">
            <v>1826</v>
          </cell>
          <cell r="O155">
            <v>1829</v>
          </cell>
          <cell r="P155">
            <v>1114</v>
          </cell>
          <cell r="Q155">
            <v>1119</v>
          </cell>
          <cell r="R155">
            <v>1154</v>
          </cell>
        </row>
        <row r="156">
          <cell r="B156" t="str">
            <v>Cheyenne</v>
          </cell>
          <cell r="C156">
            <v>20023</v>
          </cell>
          <cell r="D156">
            <v>2</v>
          </cell>
          <cell r="I156">
            <v>28</v>
          </cell>
          <cell r="J156">
            <v>1629</v>
          </cell>
          <cell r="K156">
            <v>1828</v>
          </cell>
        </row>
        <row r="157">
          <cell r="B157" t="str">
            <v>Cheyenne</v>
          </cell>
          <cell r="C157">
            <v>20023</v>
          </cell>
          <cell r="D157">
            <v>4</v>
          </cell>
          <cell r="I157">
            <v>31</v>
          </cell>
          <cell r="J157">
            <v>1414</v>
          </cell>
          <cell r="K157">
            <v>1579</v>
          </cell>
          <cell r="L157">
            <v>1628</v>
          </cell>
          <cell r="M157">
            <v>1827</v>
          </cell>
        </row>
        <row r="158">
          <cell r="B158" t="str">
            <v>Cheyenne</v>
          </cell>
          <cell r="C158">
            <v>20023</v>
          </cell>
          <cell r="D158">
            <v>6</v>
          </cell>
          <cell r="I158">
            <v>33</v>
          </cell>
          <cell r="J158">
            <v>1670</v>
          </cell>
          <cell r="K158">
            <v>1703</v>
          </cell>
          <cell r="L158">
            <v>1741</v>
          </cell>
          <cell r="M158">
            <v>1859</v>
          </cell>
          <cell r="N158">
            <v>1124</v>
          </cell>
          <cell r="O158">
            <v>1182</v>
          </cell>
        </row>
        <row r="159">
          <cell r="B159" t="str">
            <v>Cheyenne</v>
          </cell>
          <cell r="C159">
            <v>20023</v>
          </cell>
          <cell r="D159">
            <v>6</v>
          </cell>
          <cell r="I159">
            <v>34</v>
          </cell>
          <cell r="J159">
            <v>1560</v>
          </cell>
          <cell r="K159">
            <v>1620</v>
          </cell>
          <cell r="L159">
            <v>1808</v>
          </cell>
          <cell r="M159">
            <v>1811</v>
          </cell>
          <cell r="N159">
            <v>1854</v>
          </cell>
          <cell r="O159">
            <v>1857</v>
          </cell>
        </row>
        <row r="160">
          <cell r="B160" t="str">
            <v>Cheyenne</v>
          </cell>
          <cell r="C160">
            <v>20023</v>
          </cell>
          <cell r="D160">
            <v>7</v>
          </cell>
          <cell r="I160">
            <v>37</v>
          </cell>
          <cell r="J160">
            <v>1406</v>
          </cell>
          <cell r="K160">
            <v>1619</v>
          </cell>
          <cell r="L160">
            <v>1810</v>
          </cell>
          <cell r="M160">
            <v>1856</v>
          </cell>
          <cell r="N160">
            <v>1125</v>
          </cell>
          <cell r="O160">
            <v>1141</v>
          </cell>
          <cell r="P160">
            <v>1142</v>
          </cell>
        </row>
        <row r="161">
          <cell r="B161" t="str">
            <v>Cheyenne</v>
          </cell>
          <cell r="C161">
            <v>20023</v>
          </cell>
          <cell r="D161">
            <v>6</v>
          </cell>
          <cell r="I161">
            <v>39</v>
          </cell>
          <cell r="J161">
            <v>1422</v>
          </cell>
          <cell r="K161">
            <v>1553</v>
          </cell>
          <cell r="L161">
            <v>1556</v>
          </cell>
          <cell r="M161">
            <v>1559</v>
          </cell>
          <cell r="N161">
            <v>1652</v>
          </cell>
          <cell r="O161">
            <v>2310</v>
          </cell>
        </row>
        <row r="162">
          <cell r="B162" t="str">
            <v>Cheyenne</v>
          </cell>
          <cell r="C162">
            <v>20023</v>
          </cell>
          <cell r="D162" t="str">
            <v>na</v>
          </cell>
        </row>
        <row r="163">
          <cell r="B163" t="str">
            <v>Cheyenne</v>
          </cell>
          <cell r="C163">
            <v>20023</v>
          </cell>
          <cell r="D163" t="str">
            <v>na</v>
          </cell>
        </row>
        <row r="164">
          <cell r="B164" t="str">
            <v>Cheyenne</v>
          </cell>
          <cell r="C164">
            <v>20023</v>
          </cell>
          <cell r="D164" t="str">
            <v>na</v>
          </cell>
          <cell r="I164">
            <v>28</v>
          </cell>
          <cell r="J164" t="str">
            <v>MPLSEA</v>
          </cell>
        </row>
        <row r="165">
          <cell r="B165" t="str">
            <v>Cheyenne</v>
          </cell>
          <cell r="C165">
            <v>20023</v>
          </cell>
          <cell r="D165">
            <v>48</v>
          </cell>
          <cell r="E165">
            <v>30.916666666666668</v>
          </cell>
          <cell r="F165">
            <v>31.25</v>
          </cell>
          <cell r="I165">
            <v>38</v>
          </cell>
          <cell r="J165" t="str">
            <v>MPLPER</v>
          </cell>
        </row>
        <row r="166">
          <cell r="B166" t="str">
            <v>Clark</v>
          </cell>
          <cell r="C166">
            <v>20025</v>
          </cell>
          <cell r="D166" t="str">
            <v>na</v>
          </cell>
          <cell r="G166">
            <v>25.12</v>
          </cell>
          <cell r="H166">
            <v>28</v>
          </cell>
        </row>
        <row r="167">
          <cell r="B167" t="str">
            <v>Clark</v>
          </cell>
          <cell r="C167">
            <v>20025</v>
          </cell>
          <cell r="D167">
            <v>23</v>
          </cell>
          <cell r="I167">
            <v>19</v>
          </cell>
          <cell r="J167">
            <v>6062</v>
          </cell>
          <cell r="K167">
            <v>2572</v>
          </cell>
          <cell r="L167">
            <v>2750</v>
          </cell>
          <cell r="M167">
            <v>5240</v>
          </cell>
          <cell r="N167">
            <v>5244</v>
          </cell>
          <cell r="O167">
            <v>5330</v>
          </cell>
          <cell r="P167">
            <v>5417</v>
          </cell>
          <cell r="Q167">
            <v>5452</v>
          </cell>
          <cell r="R167">
            <v>5457</v>
          </cell>
          <cell r="S167">
            <v>5496</v>
          </cell>
          <cell r="T167">
            <v>5859</v>
          </cell>
          <cell r="U167">
            <v>5934</v>
          </cell>
          <cell r="V167">
            <v>6057</v>
          </cell>
          <cell r="W167">
            <v>6059</v>
          </cell>
          <cell r="X167">
            <v>2153</v>
          </cell>
          <cell r="Y167">
            <v>2562</v>
          </cell>
          <cell r="Z167">
            <v>5242</v>
          </cell>
          <cell r="AA167">
            <v>5326</v>
          </cell>
          <cell r="AB167">
            <v>5405</v>
          </cell>
          <cell r="AC167">
            <v>5455</v>
          </cell>
          <cell r="AD167">
            <v>5941</v>
          </cell>
          <cell r="AE167">
            <v>5972</v>
          </cell>
          <cell r="AF167">
            <v>6056</v>
          </cell>
        </row>
        <row r="168">
          <cell r="B168" t="str">
            <v>Clark</v>
          </cell>
          <cell r="C168">
            <v>20025</v>
          </cell>
          <cell r="D168">
            <v>6</v>
          </cell>
          <cell r="I168">
            <v>22</v>
          </cell>
          <cell r="J168">
            <v>2714</v>
          </cell>
          <cell r="K168">
            <v>2715</v>
          </cell>
          <cell r="L168">
            <v>2748</v>
          </cell>
          <cell r="M168">
            <v>5428</v>
          </cell>
          <cell r="N168">
            <v>5874</v>
          </cell>
          <cell r="O168">
            <v>5416</v>
          </cell>
        </row>
        <row r="169">
          <cell r="B169" t="str">
            <v>Clark</v>
          </cell>
          <cell r="C169">
            <v>20025</v>
          </cell>
          <cell r="D169">
            <v>6</v>
          </cell>
          <cell r="I169">
            <v>24</v>
          </cell>
          <cell r="J169">
            <v>5670</v>
          </cell>
          <cell r="K169">
            <v>5490</v>
          </cell>
          <cell r="L169">
            <v>5873</v>
          </cell>
          <cell r="M169">
            <v>5876</v>
          </cell>
          <cell r="N169">
            <v>5933</v>
          </cell>
          <cell r="O169">
            <v>2152</v>
          </cell>
        </row>
        <row r="170">
          <cell r="B170" t="str">
            <v>Clark</v>
          </cell>
          <cell r="C170">
            <v>20025</v>
          </cell>
          <cell r="D170">
            <v>6</v>
          </cell>
          <cell r="I170">
            <v>27</v>
          </cell>
          <cell r="J170">
            <v>2747</v>
          </cell>
          <cell r="K170">
            <v>2817</v>
          </cell>
          <cell r="L170">
            <v>5403</v>
          </cell>
          <cell r="M170">
            <v>5413</v>
          </cell>
          <cell r="N170">
            <v>5427</v>
          </cell>
          <cell r="O170">
            <v>5928</v>
          </cell>
        </row>
        <row r="171">
          <cell r="B171" t="str">
            <v>Clark</v>
          </cell>
          <cell r="C171">
            <v>20025</v>
          </cell>
          <cell r="D171">
            <v>9</v>
          </cell>
          <cell r="I171">
            <v>29</v>
          </cell>
          <cell r="J171">
            <v>2234</v>
          </cell>
          <cell r="K171">
            <v>2745</v>
          </cell>
          <cell r="L171">
            <v>2815</v>
          </cell>
          <cell r="M171">
            <v>5401</v>
          </cell>
          <cell r="N171">
            <v>5412</v>
          </cell>
          <cell r="O171">
            <v>5952</v>
          </cell>
          <cell r="P171">
            <v>5956</v>
          </cell>
          <cell r="Q171">
            <v>5338</v>
          </cell>
          <cell r="R171">
            <v>5692</v>
          </cell>
        </row>
        <row r="172">
          <cell r="B172" t="str">
            <v>Clark</v>
          </cell>
          <cell r="C172">
            <v>20025</v>
          </cell>
          <cell r="D172">
            <v>5</v>
          </cell>
          <cell r="I172">
            <v>32</v>
          </cell>
          <cell r="J172">
            <v>1810</v>
          </cell>
          <cell r="K172">
            <v>2144</v>
          </cell>
          <cell r="L172">
            <v>2288</v>
          </cell>
          <cell r="M172">
            <v>2613</v>
          </cell>
          <cell r="N172">
            <v>5409</v>
          </cell>
        </row>
        <row r="173">
          <cell r="B173" t="str">
            <v>Clark</v>
          </cell>
          <cell r="C173">
            <v>20025</v>
          </cell>
          <cell r="D173">
            <v>7</v>
          </cell>
          <cell r="I173">
            <v>34</v>
          </cell>
          <cell r="J173">
            <v>1808</v>
          </cell>
          <cell r="K173">
            <v>2236</v>
          </cell>
          <cell r="L173">
            <v>2612</v>
          </cell>
          <cell r="M173">
            <v>2710</v>
          </cell>
          <cell r="N173">
            <v>2744</v>
          </cell>
          <cell r="O173">
            <v>2814</v>
          </cell>
          <cell r="P173">
            <v>5411</v>
          </cell>
        </row>
        <row r="174">
          <cell r="B174" t="str">
            <v>Clark</v>
          </cell>
          <cell r="C174">
            <v>20025</v>
          </cell>
          <cell r="D174">
            <v>2</v>
          </cell>
          <cell r="I174">
            <v>37</v>
          </cell>
          <cell r="J174">
            <v>2266</v>
          </cell>
          <cell r="K174">
            <v>5407</v>
          </cell>
        </row>
        <row r="175">
          <cell r="B175" t="str">
            <v>Clark</v>
          </cell>
          <cell r="C175">
            <v>20025</v>
          </cell>
          <cell r="D175" t="str">
            <v>na</v>
          </cell>
        </row>
        <row r="176">
          <cell r="B176" t="str">
            <v>Clark</v>
          </cell>
          <cell r="C176">
            <v>20025</v>
          </cell>
          <cell r="D176" t="str">
            <v>na</v>
          </cell>
        </row>
        <row r="177">
          <cell r="B177" t="str">
            <v>Clark</v>
          </cell>
          <cell r="C177">
            <v>20025</v>
          </cell>
          <cell r="D177" t="str">
            <v>na</v>
          </cell>
          <cell r="I177">
            <v>28</v>
          </cell>
          <cell r="J177" t="str">
            <v>MPLSEA</v>
          </cell>
        </row>
        <row r="178">
          <cell r="B178" t="str">
            <v>Clark</v>
          </cell>
          <cell r="C178">
            <v>20025</v>
          </cell>
          <cell r="D178">
            <v>64</v>
          </cell>
          <cell r="E178">
            <v>25.125</v>
          </cell>
          <cell r="F178">
            <v>28</v>
          </cell>
          <cell r="I178">
            <v>38</v>
          </cell>
          <cell r="J178" t="str">
            <v>MPLPER</v>
          </cell>
        </row>
        <row r="179">
          <cell r="B179" t="str">
            <v>Clay</v>
          </cell>
          <cell r="C179">
            <v>20027</v>
          </cell>
          <cell r="D179" t="str">
            <v>na</v>
          </cell>
          <cell r="G179">
            <v>45.62</v>
          </cell>
          <cell r="H179">
            <v>46.12</v>
          </cell>
        </row>
        <row r="180">
          <cell r="B180" t="str">
            <v>Clay</v>
          </cell>
          <cell r="C180">
            <v>20027</v>
          </cell>
          <cell r="D180">
            <v>6</v>
          </cell>
          <cell r="I180">
            <v>31</v>
          </cell>
          <cell r="J180">
            <v>3364</v>
          </cell>
          <cell r="K180">
            <v>3845</v>
          </cell>
          <cell r="L180">
            <v>4590</v>
          </cell>
          <cell r="M180">
            <v>7744</v>
          </cell>
          <cell r="N180">
            <v>3396</v>
          </cell>
          <cell r="O180">
            <v>4725</v>
          </cell>
        </row>
        <row r="181">
          <cell r="B181" t="str">
            <v>Clay</v>
          </cell>
          <cell r="C181">
            <v>20027</v>
          </cell>
          <cell r="D181">
            <v>5</v>
          </cell>
          <cell r="I181">
            <v>36</v>
          </cell>
          <cell r="J181">
            <v>3360</v>
          </cell>
          <cell r="K181">
            <v>3545</v>
          </cell>
          <cell r="L181">
            <v>3569</v>
          </cell>
          <cell r="M181">
            <v>7010</v>
          </cell>
          <cell r="N181">
            <v>7180</v>
          </cell>
        </row>
        <row r="182">
          <cell r="B182" t="str">
            <v>Clay</v>
          </cell>
          <cell r="C182">
            <v>20027</v>
          </cell>
          <cell r="D182">
            <v>2</v>
          </cell>
          <cell r="I182">
            <v>40</v>
          </cell>
          <cell r="J182">
            <v>3391</v>
          </cell>
          <cell r="K182">
            <v>4525</v>
          </cell>
        </row>
        <row r="183">
          <cell r="B183" t="str">
            <v>Clay</v>
          </cell>
          <cell r="C183">
            <v>20027</v>
          </cell>
          <cell r="D183">
            <v>1</v>
          </cell>
          <cell r="I183">
            <v>44</v>
          </cell>
          <cell r="J183">
            <v>3831</v>
          </cell>
        </row>
        <row r="184">
          <cell r="B184" t="str">
            <v>Clay</v>
          </cell>
          <cell r="C184">
            <v>20027</v>
          </cell>
          <cell r="D184">
            <v>2</v>
          </cell>
          <cell r="I184">
            <v>48</v>
          </cell>
          <cell r="J184">
            <v>3830</v>
          </cell>
          <cell r="K184">
            <v>3846</v>
          </cell>
        </row>
        <row r="185">
          <cell r="B185" t="str">
            <v>Clay</v>
          </cell>
          <cell r="C185">
            <v>20027</v>
          </cell>
          <cell r="D185">
            <v>10</v>
          </cell>
          <cell r="I185">
            <v>52</v>
          </cell>
          <cell r="J185">
            <v>3402</v>
          </cell>
          <cell r="K185">
            <v>3404</v>
          </cell>
          <cell r="L185">
            <v>3492</v>
          </cell>
          <cell r="M185">
            <v>3529</v>
          </cell>
          <cell r="N185">
            <v>3625</v>
          </cell>
          <cell r="O185">
            <v>3825</v>
          </cell>
          <cell r="P185">
            <v>3828</v>
          </cell>
          <cell r="Q185">
            <v>3844</v>
          </cell>
          <cell r="R185">
            <v>3882</v>
          </cell>
          <cell r="S185">
            <v>4783</v>
          </cell>
        </row>
        <row r="186">
          <cell r="B186" t="str">
            <v>Clay</v>
          </cell>
          <cell r="C186">
            <v>20027</v>
          </cell>
          <cell r="D186">
            <v>3</v>
          </cell>
          <cell r="I186">
            <v>57</v>
          </cell>
          <cell r="J186">
            <v>3521</v>
          </cell>
          <cell r="K186">
            <v>3824</v>
          </cell>
          <cell r="L186">
            <v>7126</v>
          </cell>
        </row>
        <row r="187">
          <cell r="B187" t="str">
            <v>Clay</v>
          </cell>
          <cell r="C187">
            <v>20027</v>
          </cell>
          <cell r="D187">
            <v>3</v>
          </cell>
          <cell r="I187">
            <v>61</v>
          </cell>
          <cell r="J187">
            <v>3775</v>
          </cell>
          <cell r="K187">
            <v>7030</v>
          </cell>
          <cell r="L187">
            <v>3561</v>
          </cell>
        </row>
        <row r="188">
          <cell r="B188" t="str">
            <v>Clay</v>
          </cell>
          <cell r="C188">
            <v>20027</v>
          </cell>
          <cell r="D188" t="str">
            <v>na</v>
          </cell>
        </row>
        <row r="189">
          <cell r="B189" t="str">
            <v>Clay</v>
          </cell>
          <cell r="C189">
            <v>20027</v>
          </cell>
          <cell r="D189" t="str">
            <v>na</v>
          </cell>
        </row>
        <row r="190">
          <cell r="B190" t="str">
            <v>Clay</v>
          </cell>
          <cell r="C190">
            <v>20027</v>
          </cell>
          <cell r="D190" t="str">
            <v>na</v>
          </cell>
          <cell r="I190">
            <v>52</v>
          </cell>
          <cell r="J190" t="str">
            <v>MPLSEA</v>
          </cell>
        </row>
        <row r="191">
          <cell r="B191" t="str">
            <v>Clay</v>
          </cell>
          <cell r="C191">
            <v>20027</v>
          </cell>
          <cell r="D191">
            <v>32</v>
          </cell>
          <cell r="E191">
            <v>45.625</v>
          </cell>
          <cell r="F191">
            <v>46.125</v>
          </cell>
          <cell r="I191">
            <v>58</v>
          </cell>
          <cell r="J191" t="str">
            <v>MPLPER</v>
          </cell>
        </row>
        <row r="192">
          <cell r="B192" t="str">
            <v>Cloud</v>
          </cell>
          <cell r="C192">
            <v>20029</v>
          </cell>
          <cell r="D192" t="str">
            <v>na</v>
          </cell>
          <cell r="G192">
            <v>46.06</v>
          </cell>
          <cell r="H192">
            <v>48</v>
          </cell>
        </row>
        <row r="193">
          <cell r="B193" t="str">
            <v>Cloud</v>
          </cell>
          <cell r="C193">
            <v>20029</v>
          </cell>
          <cell r="D193">
            <v>16</v>
          </cell>
          <cell r="I193">
            <v>36</v>
          </cell>
          <cell r="J193">
            <v>2111</v>
          </cell>
          <cell r="K193">
            <v>2113</v>
          </cell>
          <cell r="L193">
            <v>2200</v>
          </cell>
          <cell r="M193">
            <v>2260</v>
          </cell>
          <cell r="N193">
            <v>2521</v>
          </cell>
          <cell r="O193">
            <v>2718</v>
          </cell>
          <cell r="P193">
            <v>2720</v>
          </cell>
          <cell r="Q193">
            <v>2953</v>
          </cell>
          <cell r="R193">
            <v>2956</v>
          </cell>
          <cell r="S193">
            <v>3364</v>
          </cell>
          <cell r="T193">
            <v>3380</v>
          </cell>
          <cell r="U193">
            <v>3382</v>
          </cell>
          <cell r="V193">
            <v>3391</v>
          </cell>
          <cell r="W193">
            <v>3396</v>
          </cell>
          <cell r="X193">
            <v>4715</v>
          </cell>
          <cell r="Y193">
            <v>7744</v>
          </cell>
        </row>
        <row r="194">
          <cell r="B194" t="str">
            <v>Cloud</v>
          </cell>
          <cell r="C194">
            <v>20029</v>
          </cell>
          <cell r="D194">
            <v>7</v>
          </cell>
          <cell r="I194">
            <v>40</v>
          </cell>
          <cell r="J194">
            <v>2732</v>
          </cell>
          <cell r="K194">
            <v>3545</v>
          </cell>
          <cell r="L194">
            <v>3831</v>
          </cell>
          <cell r="M194">
            <v>3851</v>
          </cell>
          <cell r="N194">
            <v>3874</v>
          </cell>
          <cell r="O194">
            <v>3888</v>
          </cell>
          <cell r="P194">
            <v>7180</v>
          </cell>
        </row>
        <row r="195">
          <cell r="B195" t="str">
            <v>Cloud</v>
          </cell>
          <cell r="C195">
            <v>20029</v>
          </cell>
          <cell r="D195">
            <v>11</v>
          </cell>
          <cell r="I195">
            <v>44</v>
          </cell>
          <cell r="J195">
            <v>2624</v>
          </cell>
          <cell r="K195">
            <v>2730</v>
          </cell>
          <cell r="L195">
            <v>3395</v>
          </cell>
          <cell r="M195">
            <v>3404</v>
          </cell>
          <cell r="N195">
            <v>3553</v>
          </cell>
          <cell r="O195">
            <v>3569</v>
          </cell>
          <cell r="P195">
            <v>3780</v>
          </cell>
          <cell r="Q195">
            <v>3826</v>
          </cell>
          <cell r="R195">
            <v>3830</v>
          </cell>
          <cell r="S195">
            <v>3848</v>
          </cell>
          <cell r="T195">
            <v>3870</v>
          </cell>
        </row>
        <row r="196">
          <cell r="B196" t="str">
            <v>Cloud</v>
          </cell>
          <cell r="C196">
            <v>20029</v>
          </cell>
          <cell r="D196">
            <v>9</v>
          </cell>
          <cell r="I196">
            <v>48</v>
          </cell>
          <cell r="J196">
            <v>2365</v>
          </cell>
          <cell r="K196">
            <v>2366</v>
          </cell>
          <cell r="L196">
            <v>2519</v>
          </cell>
          <cell r="M196">
            <v>2522</v>
          </cell>
          <cell r="N196">
            <v>3030</v>
          </cell>
          <cell r="O196">
            <v>3402</v>
          </cell>
          <cell r="P196">
            <v>3825</v>
          </cell>
          <cell r="Q196">
            <v>3828</v>
          </cell>
          <cell r="R196">
            <v>3868</v>
          </cell>
        </row>
        <row r="197">
          <cell r="B197" t="str">
            <v>Cloud</v>
          </cell>
          <cell r="C197">
            <v>20029</v>
          </cell>
          <cell r="D197">
            <v>8</v>
          </cell>
          <cell r="I197">
            <v>52</v>
          </cell>
          <cell r="J197">
            <v>2613</v>
          </cell>
          <cell r="K197">
            <v>3401</v>
          </cell>
          <cell r="L197">
            <v>3521</v>
          </cell>
          <cell r="M197">
            <v>3710</v>
          </cell>
          <cell r="N197">
            <v>3824</v>
          </cell>
          <cell r="O197">
            <v>3843</v>
          </cell>
          <cell r="P197">
            <v>3844</v>
          </cell>
          <cell r="Q197">
            <v>3866</v>
          </cell>
        </row>
        <row r="198">
          <cell r="B198" t="str">
            <v>Cloud</v>
          </cell>
          <cell r="C198">
            <v>20029</v>
          </cell>
          <cell r="D198">
            <v>5</v>
          </cell>
          <cell r="I198">
            <v>56</v>
          </cell>
          <cell r="J198">
            <v>1125</v>
          </cell>
          <cell r="K198">
            <v>2236</v>
          </cell>
          <cell r="L198">
            <v>2347</v>
          </cell>
          <cell r="M198">
            <v>3593</v>
          </cell>
          <cell r="N198">
            <v>3725</v>
          </cell>
        </row>
        <row r="199">
          <cell r="B199" t="str">
            <v>Cloud</v>
          </cell>
          <cell r="C199">
            <v>20029</v>
          </cell>
          <cell r="D199">
            <v>8</v>
          </cell>
          <cell r="I199">
            <v>60</v>
          </cell>
          <cell r="J199">
            <v>2266</v>
          </cell>
          <cell r="K199">
            <v>2375</v>
          </cell>
          <cell r="L199">
            <v>3561</v>
          </cell>
          <cell r="M199">
            <v>3755</v>
          </cell>
          <cell r="N199">
            <v>3775</v>
          </cell>
          <cell r="O199">
            <v>7030</v>
          </cell>
          <cell r="P199">
            <v>7122</v>
          </cell>
          <cell r="Q199">
            <v>7123</v>
          </cell>
        </row>
        <row r="200">
          <cell r="B200" t="str">
            <v>Cloud</v>
          </cell>
          <cell r="C200">
            <v>20029</v>
          </cell>
          <cell r="D200" t="str">
            <v>na</v>
          </cell>
        </row>
        <row r="201">
          <cell r="B201" t="str">
            <v>Cloud</v>
          </cell>
          <cell r="C201">
            <v>20029</v>
          </cell>
          <cell r="D201" t="str">
            <v>na</v>
          </cell>
        </row>
        <row r="202">
          <cell r="B202" t="str">
            <v>Cloud</v>
          </cell>
          <cell r="C202">
            <v>20029</v>
          </cell>
          <cell r="D202" t="str">
            <v>na</v>
          </cell>
        </row>
        <row r="203">
          <cell r="B203" t="str">
            <v>Cloud</v>
          </cell>
          <cell r="C203">
            <v>20029</v>
          </cell>
          <cell r="D203" t="str">
            <v>na</v>
          </cell>
          <cell r="I203">
            <v>46</v>
          </cell>
          <cell r="J203" t="str">
            <v>MPLSEA</v>
          </cell>
        </row>
        <row r="204">
          <cell r="B204" t="str">
            <v>Cloud</v>
          </cell>
          <cell r="C204">
            <v>20029</v>
          </cell>
          <cell r="D204">
            <v>64</v>
          </cell>
          <cell r="E204">
            <v>46.0625</v>
          </cell>
          <cell r="F204">
            <v>48</v>
          </cell>
          <cell r="I204">
            <v>52</v>
          </cell>
          <cell r="J204" t="str">
            <v>MPLPER</v>
          </cell>
        </row>
        <row r="205">
          <cell r="B205" t="str">
            <v>Coffey</v>
          </cell>
          <cell r="C205">
            <v>20031</v>
          </cell>
          <cell r="D205" t="str">
            <v>na</v>
          </cell>
          <cell r="G205">
            <v>47.14</v>
          </cell>
          <cell r="H205">
            <v>51.57</v>
          </cell>
        </row>
        <row r="206">
          <cell r="B206" t="str">
            <v>Coffey</v>
          </cell>
          <cell r="C206">
            <v>20031</v>
          </cell>
          <cell r="D206">
            <v>12</v>
          </cell>
          <cell r="I206">
            <v>34</v>
          </cell>
          <cell r="J206">
            <v>8761</v>
          </cell>
          <cell r="K206">
            <v>8849</v>
          </cell>
          <cell r="L206">
            <v>8857</v>
          </cell>
          <cell r="M206">
            <v>9989</v>
          </cell>
          <cell r="N206">
            <v>9990</v>
          </cell>
          <cell r="O206">
            <v>8651</v>
          </cell>
          <cell r="P206">
            <v>8659</v>
          </cell>
          <cell r="Q206">
            <v>8661</v>
          </cell>
          <cell r="R206">
            <v>8665</v>
          </cell>
          <cell r="S206">
            <v>8737</v>
          </cell>
          <cell r="T206">
            <v>8745</v>
          </cell>
          <cell r="U206">
            <v>8749</v>
          </cell>
        </row>
        <row r="207">
          <cell r="B207" t="str">
            <v>Coffey</v>
          </cell>
          <cell r="C207">
            <v>20031</v>
          </cell>
          <cell r="D207">
            <v>6</v>
          </cell>
          <cell r="I207">
            <v>43</v>
          </cell>
          <cell r="J207">
            <v>8776</v>
          </cell>
          <cell r="K207">
            <v>8780</v>
          </cell>
          <cell r="L207">
            <v>8914</v>
          </cell>
          <cell r="M207">
            <v>8731</v>
          </cell>
          <cell r="N207">
            <v>8735</v>
          </cell>
          <cell r="O207">
            <v>8743</v>
          </cell>
        </row>
        <row r="208">
          <cell r="B208" t="str">
            <v>Coffey</v>
          </cell>
          <cell r="C208">
            <v>20031</v>
          </cell>
          <cell r="D208">
            <v>7</v>
          </cell>
          <cell r="I208">
            <v>48</v>
          </cell>
          <cell r="J208">
            <v>8777</v>
          </cell>
          <cell r="K208">
            <v>8912</v>
          </cell>
          <cell r="L208">
            <v>8962</v>
          </cell>
          <cell r="M208">
            <v>4740</v>
          </cell>
          <cell r="N208">
            <v>8203</v>
          </cell>
          <cell r="O208">
            <v>8691</v>
          </cell>
          <cell r="P208">
            <v>8729</v>
          </cell>
        </row>
        <row r="209">
          <cell r="B209" t="str">
            <v>Coffey</v>
          </cell>
          <cell r="C209">
            <v>20031</v>
          </cell>
          <cell r="D209">
            <v>5</v>
          </cell>
          <cell r="I209">
            <v>52</v>
          </cell>
          <cell r="J209">
            <v>8775</v>
          </cell>
          <cell r="K209">
            <v>8201</v>
          </cell>
          <cell r="L209">
            <v>8611</v>
          </cell>
          <cell r="M209">
            <v>8623</v>
          </cell>
          <cell r="N209">
            <v>8683</v>
          </cell>
        </row>
        <row r="210">
          <cell r="B210" t="str">
            <v>Coffey</v>
          </cell>
          <cell r="C210">
            <v>20031</v>
          </cell>
          <cell r="D210">
            <v>6</v>
          </cell>
          <cell r="I210">
            <v>57</v>
          </cell>
          <cell r="J210">
            <v>8797</v>
          </cell>
          <cell r="K210">
            <v>8911</v>
          </cell>
          <cell r="L210">
            <v>8961</v>
          </cell>
          <cell r="M210">
            <v>4020</v>
          </cell>
          <cell r="N210">
            <v>8621</v>
          </cell>
          <cell r="O210">
            <v>8679</v>
          </cell>
        </row>
        <row r="211">
          <cell r="B211" t="str">
            <v>Coffey</v>
          </cell>
          <cell r="C211">
            <v>20031</v>
          </cell>
          <cell r="D211">
            <v>4</v>
          </cell>
          <cell r="I211">
            <v>61</v>
          </cell>
          <cell r="J211">
            <v>8795</v>
          </cell>
          <cell r="K211">
            <v>8151</v>
          </cell>
          <cell r="L211">
            <v>8160</v>
          </cell>
          <cell r="M211">
            <v>8300</v>
          </cell>
        </row>
        <row r="212">
          <cell r="B212" t="str">
            <v>Coffey</v>
          </cell>
          <cell r="C212">
            <v>20031</v>
          </cell>
          <cell r="D212">
            <v>2</v>
          </cell>
          <cell r="I212">
            <v>66</v>
          </cell>
          <cell r="J212">
            <v>8302</v>
          </cell>
          <cell r="K212">
            <v>8501</v>
          </cell>
        </row>
        <row r="213">
          <cell r="B213" t="str">
            <v>Coffey</v>
          </cell>
          <cell r="C213">
            <v>20031</v>
          </cell>
          <cell r="D213" t="str">
            <v>na</v>
          </cell>
        </row>
        <row r="214">
          <cell r="B214" t="str">
            <v>Coffey</v>
          </cell>
          <cell r="C214">
            <v>20031</v>
          </cell>
          <cell r="D214" t="str">
            <v>na</v>
          </cell>
        </row>
        <row r="215">
          <cell r="B215" t="str">
            <v>Coffey</v>
          </cell>
          <cell r="C215">
            <v>20031</v>
          </cell>
          <cell r="D215" t="str">
            <v>na</v>
          </cell>
        </row>
        <row r="216">
          <cell r="B216" t="str">
            <v>Coffey</v>
          </cell>
          <cell r="C216">
            <v>20031</v>
          </cell>
          <cell r="D216" t="str">
            <v>na</v>
          </cell>
          <cell r="I216">
            <v>54</v>
          </cell>
          <cell r="J216" t="str">
            <v>MPLSEA</v>
          </cell>
        </row>
        <row r="217">
          <cell r="B217" t="str">
            <v>Coffey</v>
          </cell>
          <cell r="C217">
            <v>20031</v>
          </cell>
          <cell r="D217">
            <v>42</v>
          </cell>
          <cell r="E217">
            <v>47.142857142857146</v>
          </cell>
          <cell r="F217">
            <v>51.571428571428569</v>
          </cell>
          <cell r="I217">
            <v>60</v>
          </cell>
          <cell r="J217" t="str">
            <v>MPLPER</v>
          </cell>
        </row>
        <row r="218">
          <cell r="B218" t="str">
            <v>Comanche</v>
          </cell>
          <cell r="C218">
            <v>20033</v>
          </cell>
          <cell r="D218" t="str">
            <v>na</v>
          </cell>
          <cell r="G218">
            <v>25.8</v>
          </cell>
          <cell r="H218">
            <v>28</v>
          </cell>
        </row>
        <row r="219">
          <cell r="B219" t="str">
            <v>Comanche</v>
          </cell>
          <cell r="C219">
            <v>20033</v>
          </cell>
          <cell r="D219">
            <v>21</v>
          </cell>
          <cell r="I219">
            <v>19</v>
          </cell>
          <cell r="J219">
            <v>5326</v>
          </cell>
          <cell r="K219">
            <v>5350</v>
          </cell>
          <cell r="L219">
            <v>5417</v>
          </cell>
          <cell r="M219">
            <v>5421</v>
          </cell>
          <cell r="N219">
            <v>5436</v>
          </cell>
          <cell r="O219">
            <v>5439</v>
          </cell>
          <cell r="P219">
            <v>5452</v>
          </cell>
          <cell r="Q219">
            <v>5457</v>
          </cell>
          <cell r="R219">
            <v>5458</v>
          </cell>
          <cell r="S219">
            <v>5490</v>
          </cell>
          <cell r="T219">
            <v>5496</v>
          </cell>
          <cell r="U219">
            <v>5859</v>
          </cell>
          <cell r="V219">
            <v>5929</v>
          </cell>
          <cell r="W219">
            <v>5941</v>
          </cell>
          <cell r="X219">
            <v>5972</v>
          </cell>
          <cell r="Y219">
            <v>6057</v>
          </cell>
          <cell r="Z219">
            <v>6059</v>
          </cell>
          <cell r="AA219">
            <v>6062</v>
          </cell>
          <cell r="AB219">
            <v>3396</v>
          </cell>
          <cell r="AC219">
            <v>3382</v>
          </cell>
          <cell r="AD219">
            <v>5318</v>
          </cell>
        </row>
        <row r="220">
          <cell r="B220" t="str">
            <v>Comanche</v>
          </cell>
          <cell r="C220">
            <v>20033</v>
          </cell>
          <cell r="D220">
            <v>4</v>
          </cell>
          <cell r="I220">
            <v>22</v>
          </cell>
          <cell r="J220">
            <v>5416</v>
          </cell>
          <cell r="K220">
            <v>5428</v>
          </cell>
          <cell r="L220">
            <v>5670</v>
          </cell>
          <cell r="M220">
            <v>5874</v>
          </cell>
        </row>
        <row r="221">
          <cell r="B221" t="str">
            <v>Comanche</v>
          </cell>
          <cell r="C221">
            <v>20033</v>
          </cell>
          <cell r="D221">
            <v>8</v>
          </cell>
          <cell r="I221">
            <v>24</v>
          </cell>
          <cell r="J221">
            <v>5414</v>
          </cell>
          <cell r="K221">
            <v>5427</v>
          </cell>
          <cell r="L221">
            <v>5853</v>
          </cell>
          <cell r="M221">
            <v>5873</v>
          </cell>
          <cell r="N221">
            <v>5920</v>
          </cell>
          <cell r="O221">
            <v>5928</v>
          </cell>
          <cell r="P221">
            <v>5957</v>
          </cell>
          <cell r="Q221">
            <v>2152</v>
          </cell>
        </row>
        <row r="222">
          <cell r="B222" t="str">
            <v>Comanche</v>
          </cell>
          <cell r="C222">
            <v>20033</v>
          </cell>
          <cell r="D222">
            <v>5</v>
          </cell>
          <cell r="I222">
            <v>27</v>
          </cell>
          <cell r="J222">
            <v>5336</v>
          </cell>
          <cell r="K222">
            <v>5403</v>
          </cell>
          <cell r="L222">
            <v>5690</v>
          </cell>
          <cell r="M222">
            <v>6324</v>
          </cell>
          <cell r="N222">
            <v>5413</v>
          </cell>
        </row>
        <row r="223">
          <cell r="B223" t="str">
            <v>Comanche</v>
          </cell>
          <cell r="C223">
            <v>20033</v>
          </cell>
          <cell r="D223">
            <v>13</v>
          </cell>
          <cell r="I223">
            <v>29</v>
          </cell>
          <cell r="J223">
            <v>5401</v>
          </cell>
          <cell r="K223">
            <v>5411</v>
          </cell>
          <cell r="L223">
            <v>5412</v>
          </cell>
          <cell r="M223">
            <v>5461</v>
          </cell>
          <cell r="N223">
            <v>5872</v>
          </cell>
          <cell r="O223">
            <v>5893</v>
          </cell>
          <cell r="P223">
            <v>5952</v>
          </cell>
          <cell r="Q223">
            <v>5956</v>
          </cell>
          <cell r="R223">
            <v>6050</v>
          </cell>
          <cell r="S223">
            <v>2613</v>
          </cell>
          <cell r="T223">
            <v>2668</v>
          </cell>
          <cell r="U223">
            <v>5310</v>
          </cell>
          <cell r="V223">
            <v>5312</v>
          </cell>
        </row>
        <row r="224">
          <cell r="B224" t="str">
            <v>Comanche</v>
          </cell>
          <cell r="C224">
            <v>20033</v>
          </cell>
          <cell r="D224">
            <v>5</v>
          </cell>
          <cell r="I224">
            <v>32</v>
          </cell>
          <cell r="J224">
            <v>5892</v>
          </cell>
          <cell r="K224">
            <v>5955</v>
          </cell>
          <cell r="L224">
            <v>6052</v>
          </cell>
          <cell r="M224">
            <v>6224</v>
          </cell>
          <cell r="N224">
            <v>6323</v>
          </cell>
        </row>
        <row r="225">
          <cell r="B225" t="str">
            <v>Comanche</v>
          </cell>
          <cell r="C225">
            <v>20033</v>
          </cell>
          <cell r="D225">
            <v>6</v>
          </cell>
          <cell r="I225">
            <v>34</v>
          </cell>
          <cell r="J225">
            <v>5334</v>
          </cell>
          <cell r="K225">
            <v>5460</v>
          </cell>
          <cell r="L225">
            <v>6341</v>
          </cell>
          <cell r="M225">
            <v>6409</v>
          </cell>
          <cell r="N225">
            <v>2236</v>
          </cell>
          <cell r="O225">
            <v>2710</v>
          </cell>
        </row>
        <row r="226">
          <cell r="B226" t="str">
            <v>Comanche</v>
          </cell>
          <cell r="C226">
            <v>20033</v>
          </cell>
          <cell r="D226">
            <v>4</v>
          </cell>
          <cell r="I226">
            <v>37</v>
          </cell>
          <cell r="J226">
            <v>5355</v>
          </cell>
          <cell r="K226">
            <v>5467</v>
          </cell>
          <cell r="L226">
            <v>6240</v>
          </cell>
          <cell r="M226">
            <v>6408</v>
          </cell>
        </row>
        <row r="227">
          <cell r="B227" t="str">
            <v>Comanche</v>
          </cell>
          <cell r="C227">
            <v>20033</v>
          </cell>
          <cell r="D227" t="str">
            <v>na</v>
          </cell>
        </row>
        <row r="228">
          <cell r="B228" t="str">
            <v>Comanche</v>
          </cell>
          <cell r="C228">
            <v>20033</v>
          </cell>
          <cell r="D228" t="str">
            <v>na</v>
          </cell>
        </row>
        <row r="229">
          <cell r="B229" t="str">
            <v>Comanche</v>
          </cell>
          <cell r="C229">
            <v>20033</v>
          </cell>
          <cell r="D229" t="str">
            <v>na</v>
          </cell>
          <cell r="I229">
            <v>30</v>
          </cell>
          <cell r="J229" t="str">
            <v>MPLSEA</v>
          </cell>
        </row>
        <row r="230">
          <cell r="B230" t="str">
            <v>Comanche</v>
          </cell>
          <cell r="C230">
            <v>20033</v>
          </cell>
          <cell r="D230">
            <v>66</v>
          </cell>
          <cell r="E230">
            <v>25.803030303030305</v>
          </cell>
          <cell r="F230">
            <v>28</v>
          </cell>
          <cell r="I230">
            <v>40</v>
          </cell>
          <cell r="J230" t="str">
            <v>MPLPER</v>
          </cell>
        </row>
        <row r="231">
          <cell r="B231" t="str">
            <v>Cowley</v>
          </cell>
          <cell r="C231">
            <v>20035</v>
          </cell>
          <cell r="D231" t="str">
            <v>na</v>
          </cell>
          <cell r="G231">
            <v>34.76</v>
          </cell>
          <cell r="H231">
            <v>39</v>
          </cell>
        </row>
        <row r="232">
          <cell r="B232" t="str">
            <v>Cowley</v>
          </cell>
          <cell r="C232">
            <v>20035</v>
          </cell>
          <cell r="D232">
            <v>17</v>
          </cell>
          <cell r="I232">
            <v>27</v>
          </cell>
          <cell r="J232">
            <v>3908</v>
          </cell>
          <cell r="K232">
            <v>3909</v>
          </cell>
          <cell r="L232">
            <v>3912</v>
          </cell>
          <cell r="M232">
            <v>4580</v>
          </cell>
          <cell r="N232">
            <v>4660</v>
          </cell>
          <cell r="O232">
            <v>4743</v>
          </cell>
          <cell r="P232">
            <v>4747</v>
          </cell>
          <cell r="Q232">
            <v>4750</v>
          </cell>
          <cell r="R232">
            <v>5866</v>
          </cell>
          <cell r="S232">
            <v>5972</v>
          </cell>
          <cell r="T232">
            <v>6063</v>
          </cell>
          <cell r="U232">
            <v>6382</v>
          </cell>
          <cell r="V232">
            <v>8849</v>
          </cell>
          <cell r="W232">
            <v>8859</v>
          </cell>
          <cell r="X232">
            <v>9998</v>
          </cell>
          <cell r="Y232">
            <v>4590</v>
          </cell>
          <cell r="Z232">
            <v>4645</v>
          </cell>
        </row>
        <row r="233">
          <cell r="B233" t="str">
            <v>Cowley</v>
          </cell>
          <cell r="C233">
            <v>20035</v>
          </cell>
          <cell r="D233">
            <v>8</v>
          </cell>
          <cell r="I233">
            <v>30</v>
          </cell>
          <cell r="J233">
            <v>3923</v>
          </cell>
          <cell r="K233">
            <v>4051</v>
          </cell>
          <cell r="L233">
            <v>4600</v>
          </cell>
          <cell r="M233">
            <v>4744</v>
          </cell>
          <cell r="N233">
            <v>5929</v>
          </cell>
          <cell r="O233">
            <v>7312</v>
          </cell>
          <cell r="P233">
            <v>8303</v>
          </cell>
          <cell r="Q233">
            <v>4742</v>
          </cell>
        </row>
        <row r="234">
          <cell r="B234" t="str">
            <v>Cowley</v>
          </cell>
          <cell r="C234">
            <v>20035</v>
          </cell>
          <cell r="D234">
            <v>9</v>
          </cell>
          <cell r="I234">
            <v>34</v>
          </cell>
          <cell r="J234">
            <v>3911</v>
          </cell>
          <cell r="K234">
            <v>3922</v>
          </cell>
          <cell r="L234">
            <v>4740</v>
          </cell>
          <cell r="M234">
            <v>5864</v>
          </cell>
          <cell r="N234">
            <v>6370</v>
          </cell>
          <cell r="O234">
            <v>6380</v>
          </cell>
          <cell r="P234">
            <v>7302</v>
          </cell>
          <cell r="Q234">
            <v>7303</v>
          </cell>
          <cell r="R234">
            <v>8203</v>
          </cell>
        </row>
        <row r="235">
          <cell r="B235" t="str">
            <v>Cowley</v>
          </cell>
          <cell r="C235">
            <v>20035</v>
          </cell>
          <cell r="D235">
            <v>9</v>
          </cell>
          <cell r="I235">
            <v>37</v>
          </cell>
          <cell r="J235">
            <v>2152</v>
          </cell>
          <cell r="K235">
            <v>3890</v>
          </cell>
          <cell r="L235">
            <v>4671</v>
          </cell>
          <cell r="M235">
            <v>5967</v>
          </cell>
          <cell r="N235">
            <v>5968</v>
          </cell>
          <cell r="O235">
            <v>5978</v>
          </cell>
          <cell r="P235">
            <v>6369</v>
          </cell>
          <cell r="Q235">
            <v>6403</v>
          </cell>
          <cell r="R235">
            <v>6402</v>
          </cell>
        </row>
        <row r="236">
          <cell r="B236" t="str">
            <v>Cowley</v>
          </cell>
          <cell r="C236">
            <v>20035</v>
          </cell>
          <cell r="D236">
            <v>5</v>
          </cell>
          <cell r="I236">
            <v>41</v>
          </cell>
          <cell r="J236">
            <v>3921</v>
          </cell>
          <cell r="K236">
            <v>5977</v>
          </cell>
          <cell r="L236">
            <v>6321</v>
          </cell>
          <cell r="M236">
            <v>6366</v>
          </cell>
          <cell r="N236">
            <v>6401</v>
          </cell>
        </row>
        <row r="237">
          <cell r="B237" t="str">
            <v>Cowley</v>
          </cell>
          <cell r="C237">
            <v>20035</v>
          </cell>
          <cell r="D237">
            <v>4</v>
          </cell>
          <cell r="I237">
            <v>44</v>
          </cell>
          <cell r="J237">
            <v>4052</v>
          </cell>
          <cell r="K237">
            <v>6224</v>
          </cell>
          <cell r="L237">
            <v>6254</v>
          </cell>
          <cell r="M237">
            <v>7301</v>
          </cell>
        </row>
        <row r="238">
          <cell r="B238" t="str">
            <v>Cowley</v>
          </cell>
          <cell r="C238">
            <v>20035</v>
          </cell>
          <cell r="D238">
            <v>3</v>
          </cell>
          <cell r="I238">
            <v>48</v>
          </cell>
          <cell r="J238">
            <v>5976</v>
          </cell>
          <cell r="K238">
            <v>6320</v>
          </cell>
          <cell r="L238">
            <v>8302</v>
          </cell>
        </row>
        <row r="239">
          <cell r="B239" t="str">
            <v>Cowley</v>
          </cell>
          <cell r="C239">
            <v>20035</v>
          </cell>
          <cell r="D239">
            <v>3</v>
          </cell>
          <cell r="I239">
            <v>51</v>
          </cell>
          <cell r="J239">
            <v>6220</v>
          </cell>
          <cell r="K239">
            <v>6240</v>
          </cell>
          <cell r="L239">
            <v>7170</v>
          </cell>
        </row>
        <row r="240">
          <cell r="B240" t="str">
            <v>Cowley</v>
          </cell>
          <cell r="C240">
            <v>20035</v>
          </cell>
          <cell r="D240" t="str">
            <v>na</v>
          </cell>
        </row>
        <row r="241">
          <cell r="B241" t="str">
            <v>Cowley</v>
          </cell>
          <cell r="C241">
            <v>20035</v>
          </cell>
          <cell r="D241" t="str">
            <v>na</v>
          </cell>
        </row>
        <row r="242">
          <cell r="B242" t="str">
            <v>Cowley</v>
          </cell>
          <cell r="C242">
            <v>20035</v>
          </cell>
          <cell r="D242" t="str">
            <v>na</v>
          </cell>
          <cell r="I242">
            <v>44</v>
          </cell>
          <cell r="J242" t="str">
            <v>MPLSEA</v>
          </cell>
        </row>
        <row r="243">
          <cell r="B243" t="str">
            <v>Cowley</v>
          </cell>
          <cell r="C243">
            <v>20035</v>
          </cell>
          <cell r="D243">
            <v>58</v>
          </cell>
          <cell r="E243">
            <v>34.758620689655174</v>
          </cell>
          <cell r="F243">
            <v>39</v>
          </cell>
          <cell r="I243">
            <v>52</v>
          </cell>
          <cell r="J243" t="str">
            <v>MPLPER</v>
          </cell>
        </row>
        <row r="244">
          <cell r="B244" t="str">
            <v>Crawford</v>
          </cell>
          <cell r="C244">
            <v>20037</v>
          </cell>
          <cell r="D244" t="str">
            <v>na</v>
          </cell>
          <cell r="G244">
            <v>42.42</v>
          </cell>
          <cell r="H244">
            <v>44.86</v>
          </cell>
        </row>
        <row r="245">
          <cell r="B245" t="str">
            <v>Crawford</v>
          </cell>
          <cell r="C245">
            <v>20037</v>
          </cell>
          <cell r="D245">
            <v>13</v>
          </cell>
          <cell r="I245">
            <v>30</v>
          </cell>
          <cell r="J245">
            <v>8693</v>
          </cell>
          <cell r="K245">
            <v>8755</v>
          </cell>
          <cell r="L245">
            <v>8761</v>
          </cell>
          <cell r="M245">
            <v>8771</v>
          </cell>
          <cell r="N245">
            <v>8801</v>
          </cell>
          <cell r="O245">
            <v>8870</v>
          </cell>
          <cell r="P245">
            <v>8873</v>
          </cell>
          <cell r="Q245">
            <v>8874</v>
          </cell>
          <cell r="R245">
            <v>9211</v>
          </cell>
          <cell r="S245">
            <v>8885</v>
          </cell>
          <cell r="T245">
            <v>8050</v>
          </cell>
          <cell r="U245">
            <v>8241</v>
          </cell>
          <cell r="V245">
            <v>8657</v>
          </cell>
        </row>
        <row r="246">
          <cell r="B246" t="str">
            <v>Crawford</v>
          </cell>
          <cell r="C246">
            <v>20037</v>
          </cell>
          <cell r="D246">
            <v>5</v>
          </cell>
          <cell r="I246">
            <v>34</v>
          </cell>
          <cell r="J246">
            <v>8735</v>
          </cell>
          <cell r="K246">
            <v>8749</v>
          </cell>
          <cell r="L246">
            <v>8875</v>
          </cell>
          <cell r="M246">
            <v>8100</v>
          </cell>
          <cell r="N246">
            <v>8300</v>
          </cell>
        </row>
        <row r="247">
          <cell r="B247" t="str">
            <v>Crawford</v>
          </cell>
          <cell r="C247">
            <v>20037</v>
          </cell>
          <cell r="D247">
            <v>9</v>
          </cell>
          <cell r="I247">
            <v>42</v>
          </cell>
          <cell r="J247">
            <v>8685</v>
          </cell>
          <cell r="K247">
            <v>8733</v>
          </cell>
          <cell r="L247">
            <v>8991</v>
          </cell>
          <cell r="M247">
            <v>8992</v>
          </cell>
          <cell r="N247">
            <v>8630</v>
          </cell>
          <cell r="O247">
            <v>8622</v>
          </cell>
          <cell r="P247">
            <v>8623</v>
          </cell>
          <cell r="Q247">
            <v>8624</v>
          </cell>
          <cell r="R247">
            <v>8670</v>
          </cell>
        </row>
        <row r="248">
          <cell r="B248" t="str">
            <v>Crawford</v>
          </cell>
          <cell r="C248">
            <v>20037</v>
          </cell>
          <cell r="D248">
            <v>5</v>
          </cell>
          <cell r="I248">
            <v>46</v>
          </cell>
          <cell r="J248">
            <v>8681</v>
          </cell>
          <cell r="K248">
            <v>8683</v>
          </cell>
          <cell r="L248">
            <v>8799</v>
          </cell>
          <cell r="M248">
            <v>8864</v>
          </cell>
          <cell r="N248">
            <v>8621</v>
          </cell>
        </row>
        <row r="249">
          <cell r="B249" t="str">
            <v>Crawford</v>
          </cell>
          <cell r="C249">
            <v>20037</v>
          </cell>
          <cell r="D249">
            <v>3</v>
          </cell>
          <cell r="I249">
            <v>50</v>
          </cell>
          <cell r="J249">
            <v>8863</v>
          </cell>
          <cell r="K249">
            <v>8200</v>
          </cell>
          <cell r="L249">
            <v>8460</v>
          </cell>
        </row>
        <row r="250">
          <cell r="B250" t="str">
            <v>Crawford</v>
          </cell>
          <cell r="C250">
            <v>20037</v>
          </cell>
          <cell r="D250">
            <v>9</v>
          </cell>
          <cell r="I250">
            <v>54</v>
          </cell>
          <cell r="J250">
            <v>8705</v>
          </cell>
          <cell r="K250">
            <v>8775</v>
          </cell>
          <cell r="L250">
            <v>8797</v>
          </cell>
          <cell r="M250">
            <v>8865</v>
          </cell>
          <cell r="N250">
            <v>8990</v>
          </cell>
          <cell r="O250">
            <v>8160</v>
          </cell>
          <cell r="P250">
            <v>8302</v>
          </cell>
          <cell r="Q250">
            <v>8643</v>
          </cell>
          <cell r="R250">
            <v>8679</v>
          </cell>
        </row>
        <row r="251">
          <cell r="B251" t="str">
            <v>Crawford</v>
          </cell>
          <cell r="C251">
            <v>20037</v>
          </cell>
          <cell r="D251">
            <v>4</v>
          </cell>
          <cell r="I251">
            <v>58</v>
          </cell>
          <cell r="J251">
            <v>8101</v>
          </cell>
          <cell r="K251">
            <v>8150</v>
          </cell>
          <cell r="L251">
            <v>8180</v>
          </cell>
          <cell r="M251">
            <v>8240</v>
          </cell>
        </row>
        <row r="252">
          <cell r="B252" t="str">
            <v>Crawford</v>
          </cell>
          <cell r="C252">
            <v>20037</v>
          </cell>
          <cell r="D252" t="str">
            <v>na</v>
          </cell>
        </row>
        <row r="253">
          <cell r="B253" t="str">
            <v>Crawford</v>
          </cell>
          <cell r="C253">
            <v>20037</v>
          </cell>
          <cell r="D253" t="str">
            <v>na</v>
          </cell>
        </row>
        <row r="254">
          <cell r="B254" t="str">
            <v>Crawford</v>
          </cell>
          <cell r="C254">
            <v>20037</v>
          </cell>
          <cell r="D254" t="str">
            <v>na</v>
          </cell>
        </row>
        <row r="255">
          <cell r="B255" t="str">
            <v>Crawford</v>
          </cell>
          <cell r="C255">
            <v>20037</v>
          </cell>
          <cell r="D255" t="str">
            <v>na</v>
          </cell>
          <cell r="I255">
            <v>48</v>
          </cell>
          <cell r="J255" t="str">
            <v>MPLSEA</v>
          </cell>
        </row>
        <row r="256">
          <cell r="B256" t="str">
            <v>Crawford</v>
          </cell>
          <cell r="C256">
            <v>20037</v>
          </cell>
          <cell r="D256">
            <v>48</v>
          </cell>
          <cell r="E256">
            <v>42.416666666666664</v>
          </cell>
          <cell r="F256">
            <v>44.857142857142854</v>
          </cell>
          <cell r="I256">
            <v>52</v>
          </cell>
          <cell r="J256" t="str">
            <v>MPLPER</v>
          </cell>
        </row>
        <row r="257">
          <cell r="B257" t="str">
            <v>Decatur</v>
          </cell>
          <cell r="C257">
            <v>20039</v>
          </cell>
          <cell r="D257" t="str">
            <v>na</v>
          </cell>
          <cell r="G257">
            <v>32.08</v>
          </cell>
          <cell r="H257">
            <v>32.71</v>
          </cell>
        </row>
        <row r="258">
          <cell r="B258" t="str">
            <v>Decatur</v>
          </cell>
          <cell r="C258">
            <v>20039</v>
          </cell>
          <cell r="D258">
            <v>7</v>
          </cell>
          <cell r="I258">
            <v>26</v>
          </cell>
          <cell r="J258">
            <v>1581</v>
          </cell>
          <cell r="K258">
            <v>2562</v>
          </cell>
          <cell r="L258">
            <v>2578</v>
          </cell>
          <cell r="M258">
            <v>2760</v>
          </cell>
          <cell r="N258">
            <v>2812</v>
          </cell>
          <cell r="O258">
            <v>2819</v>
          </cell>
          <cell r="P258">
            <v>2828</v>
          </cell>
        </row>
        <row r="259">
          <cell r="B259" t="str">
            <v>Decatur</v>
          </cell>
          <cell r="C259">
            <v>20039</v>
          </cell>
          <cell r="D259">
            <v>3</v>
          </cell>
          <cell r="I259">
            <v>28</v>
          </cell>
          <cell r="J259">
            <v>1580</v>
          </cell>
          <cell r="K259">
            <v>1741</v>
          </cell>
          <cell r="L259">
            <v>2582</v>
          </cell>
        </row>
        <row r="260">
          <cell r="B260" t="str">
            <v>Decatur</v>
          </cell>
          <cell r="C260">
            <v>20039</v>
          </cell>
          <cell r="D260">
            <v>1</v>
          </cell>
          <cell r="I260">
            <v>30</v>
          </cell>
          <cell r="J260">
            <v>2820</v>
          </cell>
        </row>
        <row r="261">
          <cell r="B261" t="str">
            <v>Decatur</v>
          </cell>
          <cell r="C261">
            <v>20039</v>
          </cell>
          <cell r="D261">
            <v>5</v>
          </cell>
          <cell r="I261">
            <v>32</v>
          </cell>
          <cell r="J261">
            <v>1141</v>
          </cell>
          <cell r="K261">
            <v>2177</v>
          </cell>
          <cell r="L261">
            <v>2202</v>
          </cell>
          <cell r="M261">
            <v>2817</v>
          </cell>
          <cell r="N261">
            <v>1859</v>
          </cell>
        </row>
        <row r="262">
          <cell r="B262" t="str">
            <v>Decatur</v>
          </cell>
          <cell r="C262">
            <v>20039</v>
          </cell>
          <cell r="D262">
            <v>2</v>
          </cell>
          <cell r="I262">
            <v>35</v>
          </cell>
          <cell r="J262">
            <v>2668</v>
          </cell>
          <cell r="K262">
            <v>2669</v>
          </cell>
        </row>
        <row r="263">
          <cell r="B263" t="str">
            <v>Decatur</v>
          </cell>
          <cell r="C263">
            <v>20039</v>
          </cell>
          <cell r="D263">
            <v>6</v>
          </cell>
          <cell r="I263">
            <v>38</v>
          </cell>
          <cell r="J263">
            <v>1125</v>
          </cell>
          <cell r="K263">
            <v>1560</v>
          </cell>
          <cell r="L263">
            <v>1620</v>
          </cell>
          <cell r="M263">
            <v>2236</v>
          </cell>
          <cell r="N263">
            <v>3561</v>
          </cell>
          <cell r="O263">
            <v>3755</v>
          </cell>
        </row>
        <row r="264">
          <cell r="B264" t="str">
            <v>Decatur</v>
          </cell>
          <cell r="C264">
            <v>20039</v>
          </cell>
          <cell r="D264">
            <v>2</v>
          </cell>
          <cell r="I264">
            <v>40</v>
          </cell>
          <cell r="J264">
            <v>2310</v>
          </cell>
          <cell r="K264">
            <v>2667</v>
          </cell>
        </row>
        <row r="265">
          <cell r="B265" t="str">
            <v>Decatur</v>
          </cell>
          <cell r="C265">
            <v>20039</v>
          </cell>
          <cell r="D265" t="str">
            <v>na</v>
          </cell>
        </row>
        <row r="266">
          <cell r="B266" t="str">
            <v>Decatur</v>
          </cell>
          <cell r="C266">
            <v>20039</v>
          </cell>
          <cell r="D266" t="str">
            <v>na</v>
          </cell>
        </row>
        <row r="267">
          <cell r="B267" t="str">
            <v>Decatur</v>
          </cell>
          <cell r="C267">
            <v>20039</v>
          </cell>
          <cell r="D267" t="str">
            <v>na</v>
          </cell>
        </row>
        <row r="268">
          <cell r="B268" t="str">
            <v>Decatur</v>
          </cell>
          <cell r="C268">
            <v>20039</v>
          </cell>
          <cell r="D268" t="str">
            <v>na</v>
          </cell>
          <cell r="I268">
            <v>32</v>
          </cell>
          <cell r="J268" t="str">
            <v>MPLSEA</v>
          </cell>
        </row>
        <row r="269">
          <cell r="B269" t="str">
            <v>Decatur</v>
          </cell>
          <cell r="C269">
            <v>20039</v>
          </cell>
          <cell r="D269">
            <v>26</v>
          </cell>
          <cell r="E269">
            <v>32.07692307692308</v>
          </cell>
          <cell r="F269">
            <v>32.714285714285715</v>
          </cell>
          <cell r="I269">
            <v>42</v>
          </cell>
          <cell r="J269" t="str">
            <v>MPLPER</v>
          </cell>
        </row>
        <row r="270">
          <cell r="B270" t="str">
            <v>Dickinson</v>
          </cell>
          <cell r="C270">
            <v>20041</v>
          </cell>
          <cell r="D270" t="str">
            <v>na</v>
          </cell>
          <cell r="G270">
            <v>44.45</v>
          </cell>
          <cell r="H270">
            <v>43.43</v>
          </cell>
        </row>
        <row r="271">
          <cell r="B271" t="str">
            <v>Dickinson</v>
          </cell>
          <cell r="C271">
            <v>20041</v>
          </cell>
          <cell r="D271">
            <v>9</v>
          </cell>
          <cell r="I271">
            <v>29</v>
          </cell>
          <cell r="J271">
            <v>3934</v>
          </cell>
          <cell r="K271">
            <v>4540</v>
          </cell>
          <cell r="L271">
            <v>4560</v>
          </cell>
          <cell r="M271">
            <v>4720</v>
          </cell>
          <cell r="N271">
            <v>4725</v>
          </cell>
          <cell r="O271">
            <v>7740</v>
          </cell>
          <cell r="P271">
            <v>9978</v>
          </cell>
          <cell r="Q271">
            <v>3396</v>
          </cell>
          <cell r="R271">
            <v>4590</v>
          </cell>
        </row>
        <row r="272">
          <cell r="B272" t="str">
            <v>Dickinson</v>
          </cell>
          <cell r="C272">
            <v>20041</v>
          </cell>
          <cell r="D272">
            <v>4</v>
          </cell>
          <cell r="I272">
            <v>36</v>
          </cell>
          <cell r="J272">
            <v>3900</v>
          </cell>
          <cell r="K272">
            <v>4555</v>
          </cell>
          <cell r="L272">
            <v>3545</v>
          </cell>
          <cell r="M272">
            <v>3617</v>
          </cell>
        </row>
        <row r="273">
          <cell r="B273" t="str">
            <v>Dickinson</v>
          </cell>
          <cell r="C273">
            <v>20041</v>
          </cell>
          <cell r="D273">
            <v>1</v>
          </cell>
          <cell r="I273">
            <v>40</v>
          </cell>
          <cell r="J273">
            <v>3932</v>
          </cell>
        </row>
        <row r="274">
          <cell r="B274" t="str">
            <v>Dickinson</v>
          </cell>
          <cell r="C274">
            <v>20041</v>
          </cell>
          <cell r="D274">
            <v>1</v>
          </cell>
          <cell r="I274">
            <v>44</v>
          </cell>
          <cell r="J274">
            <v>4673</v>
          </cell>
        </row>
        <row r="275">
          <cell r="B275" t="str">
            <v>Dickinson</v>
          </cell>
          <cell r="C275">
            <v>20041</v>
          </cell>
          <cell r="D275">
            <v>8</v>
          </cell>
          <cell r="I275">
            <v>48</v>
          </cell>
          <cell r="J275">
            <v>3824</v>
          </cell>
          <cell r="K275">
            <v>3830</v>
          </cell>
          <cell r="L275">
            <v>3890</v>
          </cell>
          <cell r="M275">
            <v>3906</v>
          </cell>
          <cell r="N275">
            <v>3936</v>
          </cell>
          <cell r="O275">
            <v>4735</v>
          </cell>
          <cell r="P275">
            <v>4783</v>
          </cell>
          <cell r="Q275">
            <v>3633</v>
          </cell>
        </row>
        <row r="276">
          <cell r="B276" t="str">
            <v>Dickinson</v>
          </cell>
          <cell r="C276">
            <v>20041</v>
          </cell>
          <cell r="D276">
            <v>10</v>
          </cell>
          <cell r="I276">
            <v>52</v>
          </cell>
          <cell r="J276">
            <v>3826</v>
          </cell>
          <cell r="K276">
            <v>3828</v>
          </cell>
          <cell r="L276">
            <v>3844</v>
          </cell>
          <cell r="M276">
            <v>4671</v>
          </cell>
          <cell r="N276">
            <v>4781</v>
          </cell>
          <cell r="O276">
            <v>6332</v>
          </cell>
          <cell r="P276">
            <v>2266</v>
          </cell>
          <cell r="Q276">
            <v>3492</v>
          </cell>
          <cell r="R276">
            <v>3625</v>
          </cell>
          <cell r="S276">
            <v>3735</v>
          </cell>
        </row>
        <row r="277">
          <cell r="B277" t="str">
            <v>Dickinson</v>
          </cell>
          <cell r="C277">
            <v>20041</v>
          </cell>
          <cell r="D277">
            <v>7</v>
          </cell>
          <cell r="I277">
            <v>55</v>
          </cell>
          <cell r="J277">
            <v>3775</v>
          </cell>
          <cell r="K277">
            <v>3827</v>
          </cell>
          <cell r="L277">
            <v>2177</v>
          </cell>
          <cell r="M277">
            <v>2181</v>
          </cell>
          <cell r="N277">
            <v>3561</v>
          </cell>
          <cell r="O277">
            <v>3720</v>
          </cell>
          <cell r="P277">
            <v>3725</v>
          </cell>
        </row>
        <row r="278">
          <cell r="B278" t="str">
            <v>Dickinson</v>
          </cell>
          <cell r="C278">
            <v>20041</v>
          </cell>
          <cell r="D278" t="str">
            <v>na</v>
          </cell>
        </row>
        <row r="279">
          <cell r="B279" t="str">
            <v>Dickinson</v>
          </cell>
          <cell r="C279">
            <v>20041</v>
          </cell>
          <cell r="D279" t="str">
            <v>na</v>
          </cell>
        </row>
        <row r="280">
          <cell r="B280" t="str">
            <v>Dickinson</v>
          </cell>
          <cell r="C280">
            <v>20041</v>
          </cell>
          <cell r="D280" t="str">
            <v>na</v>
          </cell>
        </row>
        <row r="281">
          <cell r="B281" t="str">
            <v>Dickinson</v>
          </cell>
          <cell r="C281">
            <v>20041</v>
          </cell>
          <cell r="D281" t="str">
            <v>na</v>
          </cell>
          <cell r="I281">
            <v>50</v>
          </cell>
          <cell r="J281" t="str">
            <v>MPLSEA</v>
          </cell>
        </row>
        <row r="282">
          <cell r="B282" t="str">
            <v>Dickinson</v>
          </cell>
          <cell r="C282">
            <v>20041</v>
          </cell>
          <cell r="D282">
            <v>40</v>
          </cell>
          <cell r="E282">
            <v>44.45</v>
          </cell>
          <cell r="F282">
            <v>43.428571428571431</v>
          </cell>
          <cell r="I282">
            <v>56</v>
          </cell>
          <cell r="J282" t="str">
            <v>MPLPER</v>
          </cell>
        </row>
        <row r="283">
          <cell r="B283" t="str">
            <v>Doniphan</v>
          </cell>
          <cell r="C283">
            <v>20043</v>
          </cell>
          <cell r="D283" t="str">
            <v>na</v>
          </cell>
          <cell r="G283">
            <v>77.95</v>
          </cell>
          <cell r="H283">
            <v>82.29</v>
          </cell>
        </row>
        <row r="284">
          <cell r="B284" t="str">
            <v>Doniphan</v>
          </cell>
          <cell r="C284">
            <v>20043</v>
          </cell>
          <cell r="D284">
            <v>12</v>
          </cell>
          <cell r="I284">
            <v>65</v>
          </cell>
          <cell r="J284">
            <v>4834</v>
          </cell>
          <cell r="K284">
            <v>7304</v>
          </cell>
          <cell r="L284">
            <v>7439</v>
          </cell>
          <cell r="M284">
            <v>7504</v>
          </cell>
          <cell r="N284">
            <v>7913</v>
          </cell>
          <cell r="O284">
            <v>7930</v>
          </cell>
          <cell r="P284">
            <v>7952</v>
          </cell>
          <cell r="Q284">
            <v>7970</v>
          </cell>
          <cell r="R284">
            <v>7982</v>
          </cell>
          <cell r="S284">
            <v>7216</v>
          </cell>
          <cell r="T284">
            <v>7215</v>
          </cell>
          <cell r="U284">
            <v>7080</v>
          </cell>
        </row>
        <row r="285">
          <cell r="B285" t="str">
            <v>Doniphan</v>
          </cell>
          <cell r="C285">
            <v>20043</v>
          </cell>
          <cell r="D285">
            <v>8</v>
          </cell>
          <cell r="I285">
            <v>70</v>
          </cell>
          <cell r="J285">
            <v>7303</v>
          </cell>
          <cell r="K285">
            <v>7436</v>
          </cell>
          <cell r="L285">
            <v>7710</v>
          </cell>
          <cell r="M285">
            <v>7765</v>
          </cell>
          <cell r="N285">
            <v>7911</v>
          </cell>
          <cell r="O285">
            <v>7925</v>
          </cell>
          <cell r="P285">
            <v>7971</v>
          </cell>
          <cell r="Q285">
            <v>7981</v>
          </cell>
        </row>
        <row r="286">
          <cell r="B286" t="str">
            <v>Doniphan</v>
          </cell>
          <cell r="C286">
            <v>20043</v>
          </cell>
          <cell r="D286">
            <v>6</v>
          </cell>
          <cell r="I286">
            <v>75</v>
          </cell>
          <cell r="J286">
            <v>7743</v>
          </cell>
          <cell r="K286">
            <v>7760</v>
          </cell>
          <cell r="L286">
            <v>7762</v>
          </cell>
          <cell r="M286">
            <v>7790</v>
          </cell>
          <cell r="N286">
            <v>7954</v>
          </cell>
          <cell r="O286">
            <v>7953</v>
          </cell>
        </row>
        <row r="287">
          <cell r="B287" t="str">
            <v>Doniphan</v>
          </cell>
          <cell r="C287">
            <v>20043</v>
          </cell>
          <cell r="D287">
            <v>4</v>
          </cell>
          <cell r="I287">
            <v>80</v>
          </cell>
          <cell r="J287">
            <v>7681</v>
          </cell>
          <cell r="K287">
            <v>7434</v>
          </cell>
          <cell r="L287">
            <v>7770</v>
          </cell>
          <cell r="M287">
            <v>7683</v>
          </cell>
        </row>
        <row r="288">
          <cell r="B288" t="str">
            <v>Doniphan</v>
          </cell>
          <cell r="C288">
            <v>20043</v>
          </cell>
          <cell r="D288">
            <v>5</v>
          </cell>
          <cell r="I288">
            <v>90</v>
          </cell>
          <cell r="J288">
            <v>7051</v>
          </cell>
          <cell r="K288">
            <v>7060</v>
          </cell>
          <cell r="L288">
            <v>7207</v>
          </cell>
          <cell r="M288">
            <v>7741</v>
          </cell>
          <cell r="N288">
            <v>7750</v>
          </cell>
        </row>
        <row r="289">
          <cell r="B289" t="str">
            <v>Doniphan</v>
          </cell>
          <cell r="C289">
            <v>20043</v>
          </cell>
          <cell r="D289">
            <v>6</v>
          </cell>
          <cell r="I289">
            <v>94</v>
          </cell>
          <cell r="J289">
            <v>7170</v>
          </cell>
          <cell r="K289">
            <v>7206</v>
          </cell>
          <cell r="L289">
            <v>7293</v>
          </cell>
          <cell r="M289">
            <v>7963</v>
          </cell>
          <cell r="N289">
            <v>7964</v>
          </cell>
          <cell r="O289">
            <v>7966</v>
          </cell>
        </row>
        <row r="290">
          <cell r="B290" t="str">
            <v>Doniphan</v>
          </cell>
          <cell r="C290">
            <v>20043</v>
          </cell>
          <cell r="D290">
            <v>3</v>
          </cell>
          <cell r="I290">
            <v>102</v>
          </cell>
          <cell r="J290">
            <v>7050</v>
          </cell>
          <cell r="K290">
            <v>7290</v>
          </cell>
          <cell r="L290">
            <v>7851</v>
          </cell>
        </row>
        <row r="291">
          <cell r="B291" t="str">
            <v>Doniphan</v>
          </cell>
          <cell r="C291">
            <v>20043</v>
          </cell>
          <cell r="D291" t="str">
            <v>na</v>
          </cell>
        </row>
        <row r="292">
          <cell r="B292" t="str">
            <v>Doniphan</v>
          </cell>
          <cell r="C292">
            <v>20043</v>
          </cell>
          <cell r="D292" t="str">
            <v>na</v>
          </cell>
        </row>
        <row r="293">
          <cell r="B293" t="str">
            <v>Doniphan</v>
          </cell>
          <cell r="C293">
            <v>20043</v>
          </cell>
          <cell r="D293" t="str">
            <v>na</v>
          </cell>
        </row>
        <row r="294">
          <cell r="B294" t="str">
            <v>Doniphan</v>
          </cell>
          <cell r="C294">
            <v>20043</v>
          </cell>
          <cell r="D294" t="str">
            <v>na</v>
          </cell>
          <cell r="I294">
            <v>62</v>
          </cell>
          <cell r="J294" t="str">
            <v>MPLSEA</v>
          </cell>
        </row>
        <row r="295">
          <cell r="B295" t="str">
            <v>Doniphan</v>
          </cell>
          <cell r="C295">
            <v>20043</v>
          </cell>
          <cell r="D295">
            <v>44</v>
          </cell>
          <cell r="E295">
            <v>77.954545454545453</v>
          </cell>
          <cell r="F295">
            <v>82.285714285714292</v>
          </cell>
          <cell r="I295">
            <v>66</v>
          </cell>
          <cell r="J295" t="str">
            <v>MPLPER</v>
          </cell>
        </row>
        <row r="296">
          <cell r="B296" t="str">
            <v>Douglas</v>
          </cell>
          <cell r="C296">
            <v>20045</v>
          </cell>
          <cell r="D296" t="str">
            <v>na</v>
          </cell>
          <cell r="G296">
            <v>60.86</v>
          </cell>
          <cell r="H296">
            <v>61.29</v>
          </cell>
        </row>
        <row r="297">
          <cell r="B297" t="str">
            <v>Douglas</v>
          </cell>
          <cell r="C297">
            <v>20045</v>
          </cell>
          <cell r="D297">
            <v>19</v>
          </cell>
          <cell r="I297">
            <v>44</v>
          </cell>
          <cell r="J297">
            <v>7658</v>
          </cell>
          <cell r="K297">
            <v>4752</v>
          </cell>
          <cell r="L297">
            <v>7089</v>
          </cell>
          <cell r="M297">
            <v>7210</v>
          </cell>
          <cell r="N297">
            <v>7441</v>
          </cell>
          <cell r="O297">
            <v>7602</v>
          </cell>
          <cell r="P297">
            <v>7649</v>
          </cell>
          <cell r="Q297">
            <v>7651</v>
          </cell>
          <cell r="R297">
            <v>7652</v>
          </cell>
          <cell r="S297">
            <v>7657</v>
          </cell>
          <cell r="T297">
            <v>8626</v>
          </cell>
          <cell r="U297">
            <v>8627</v>
          </cell>
          <cell r="V297">
            <v>8659</v>
          </cell>
          <cell r="W297">
            <v>8661</v>
          </cell>
          <cell r="X297">
            <v>8755</v>
          </cell>
          <cell r="Y297">
            <v>8791</v>
          </cell>
          <cell r="Z297">
            <v>8911</v>
          </cell>
          <cell r="AA297">
            <v>9211</v>
          </cell>
          <cell r="AB297">
            <v>7607</v>
          </cell>
        </row>
        <row r="298">
          <cell r="B298" t="str">
            <v>Douglas</v>
          </cell>
          <cell r="C298">
            <v>20045</v>
          </cell>
          <cell r="D298">
            <v>6</v>
          </cell>
          <cell r="I298">
            <v>50</v>
          </cell>
          <cell r="J298">
            <v>7280</v>
          </cell>
          <cell r="K298">
            <v>7282</v>
          </cell>
          <cell r="L298">
            <v>7304</v>
          </cell>
          <cell r="M298">
            <v>8757</v>
          </cell>
          <cell r="N298">
            <v>8775</v>
          </cell>
          <cell r="O298">
            <v>8964</v>
          </cell>
        </row>
        <row r="299">
          <cell r="B299" t="str">
            <v>Douglas</v>
          </cell>
          <cell r="C299">
            <v>20045</v>
          </cell>
          <cell r="D299">
            <v>8</v>
          </cell>
          <cell r="I299">
            <v>55</v>
          </cell>
          <cell r="J299">
            <v>7088</v>
          </cell>
          <cell r="K299">
            <v>7230</v>
          </cell>
          <cell r="L299">
            <v>7307</v>
          </cell>
          <cell r="M299">
            <v>7433</v>
          </cell>
          <cell r="N299">
            <v>7601</v>
          </cell>
          <cell r="O299">
            <v>8301</v>
          </cell>
          <cell r="P299">
            <v>8695</v>
          </cell>
          <cell r="Q299">
            <v>7604</v>
          </cell>
        </row>
        <row r="300">
          <cell r="B300" t="str">
            <v>Douglas</v>
          </cell>
          <cell r="C300">
            <v>20045</v>
          </cell>
          <cell r="D300">
            <v>9</v>
          </cell>
          <cell r="I300">
            <v>61</v>
          </cell>
          <cell r="J300">
            <v>7302</v>
          </cell>
          <cell r="K300">
            <v>7325</v>
          </cell>
          <cell r="L300">
            <v>7460</v>
          </cell>
          <cell r="M300">
            <v>7502</v>
          </cell>
          <cell r="N300">
            <v>7503</v>
          </cell>
          <cell r="O300">
            <v>7600</v>
          </cell>
          <cell r="P300">
            <v>8300</v>
          </cell>
          <cell r="Q300">
            <v>8621</v>
          </cell>
          <cell r="R300">
            <v>8912</v>
          </cell>
        </row>
        <row r="301">
          <cell r="B301" t="str">
            <v>Douglas</v>
          </cell>
          <cell r="C301">
            <v>20045</v>
          </cell>
          <cell r="D301">
            <v>13</v>
          </cell>
          <cell r="I301">
            <v>67</v>
          </cell>
          <cell r="J301">
            <v>7055</v>
          </cell>
          <cell r="K301">
            <v>7105</v>
          </cell>
          <cell r="L301">
            <v>7208</v>
          </cell>
          <cell r="M301">
            <v>7301</v>
          </cell>
          <cell r="N301">
            <v>7425</v>
          </cell>
          <cell r="O301">
            <v>7500</v>
          </cell>
          <cell r="P301">
            <v>7535</v>
          </cell>
          <cell r="Q301">
            <v>8201</v>
          </cell>
          <cell r="R301">
            <v>8961</v>
          </cell>
          <cell r="S301">
            <v>7090</v>
          </cell>
          <cell r="T301">
            <v>7091</v>
          </cell>
          <cell r="U301">
            <v>7603</v>
          </cell>
          <cell r="V301">
            <v>8962</v>
          </cell>
        </row>
        <row r="302">
          <cell r="B302" t="str">
            <v>Douglas</v>
          </cell>
          <cell r="C302">
            <v>20045</v>
          </cell>
          <cell r="D302">
            <v>14</v>
          </cell>
          <cell r="I302">
            <v>73</v>
          </cell>
          <cell r="J302">
            <v>7031</v>
          </cell>
          <cell r="K302">
            <v>7036</v>
          </cell>
          <cell r="L302">
            <v>7107</v>
          </cell>
          <cell r="M302">
            <v>7260</v>
          </cell>
          <cell r="N302">
            <v>7261</v>
          </cell>
          <cell r="O302">
            <v>7423</v>
          </cell>
          <cell r="P302">
            <v>7530</v>
          </cell>
          <cell r="Q302">
            <v>8302</v>
          </cell>
          <cell r="R302">
            <v>8501</v>
          </cell>
          <cell r="S302">
            <v>7051</v>
          </cell>
          <cell r="T302">
            <v>7127</v>
          </cell>
          <cell r="U302">
            <v>7128</v>
          </cell>
          <cell r="V302">
            <v>7155</v>
          </cell>
          <cell r="W302">
            <v>8160</v>
          </cell>
        </row>
        <row r="303">
          <cell r="B303" t="str">
            <v>Douglas</v>
          </cell>
          <cell r="C303">
            <v>20045</v>
          </cell>
          <cell r="D303">
            <v>10</v>
          </cell>
          <cell r="I303">
            <v>79</v>
          </cell>
          <cell r="J303">
            <v>7050</v>
          </cell>
          <cell r="K303">
            <v>7035</v>
          </cell>
          <cell r="L303">
            <v>7106</v>
          </cell>
          <cell r="M303">
            <v>7123</v>
          </cell>
          <cell r="N303">
            <v>7176</v>
          </cell>
          <cell r="O303">
            <v>7213</v>
          </cell>
          <cell r="P303">
            <v>7214</v>
          </cell>
          <cell r="Q303">
            <v>7170</v>
          </cell>
          <cell r="R303">
            <v>7173</v>
          </cell>
          <cell r="S303">
            <v>7852</v>
          </cell>
        </row>
        <row r="304">
          <cell r="B304" t="str">
            <v>Douglas</v>
          </cell>
          <cell r="C304">
            <v>20045</v>
          </cell>
          <cell r="D304" t="str">
            <v>na</v>
          </cell>
        </row>
        <row r="305">
          <cell r="B305" t="str">
            <v>Douglas</v>
          </cell>
          <cell r="C305">
            <v>20045</v>
          </cell>
          <cell r="D305" t="str">
            <v>na</v>
          </cell>
        </row>
        <row r="306">
          <cell r="B306" t="str">
            <v>Douglas</v>
          </cell>
          <cell r="C306">
            <v>20045</v>
          </cell>
          <cell r="D306" t="str">
            <v>na</v>
          </cell>
        </row>
        <row r="307">
          <cell r="B307" t="str">
            <v>Douglas</v>
          </cell>
          <cell r="C307">
            <v>20045</v>
          </cell>
          <cell r="D307" t="str">
            <v>na</v>
          </cell>
          <cell r="I307">
            <v>62</v>
          </cell>
          <cell r="J307" t="str">
            <v>MPLSEA</v>
          </cell>
        </row>
        <row r="308">
          <cell r="B308" t="str">
            <v>Douglas</v>
          </cell>
          <cell r="C308">
            <v>20045</v>
          </cell>
          <cell r="D308">
            <v>79</v>
          </cell>
          <cell r="E308">
            <v>60.860759493670884</v>
          </cell>
          <cell r="F308">
            <v>61.285714285714285</v>
          </cell>
          <cell r="I308">
            <v>66</v>
          </cell>
          <cell r="J308" t="str">
            <v>MPLPER</v>
          </cell>
        </row>
        <row r="309">
          <cell r="B309" t="str">
            <v>Edwards</v>
          </cell>
          <cell r="C309">
            <v>20047</v>
          </cell>
          <cell r="D309" t="str">
            <v>na</v>
          </cell>
          <cell r="G309">
            <v>27.86</v>
          </cell>
          <cell r="H309">
            <v>30</v>
          </cell>
        </row>
        <row r="310">
          <cell r="B310" t="str">
            <v>Edwards</v>
          </cell>
          <cell r="C310">
            <v>20047</v>
          </cell>
          <cell r="D310">
            <v>10</v>
          </cell>
          <cell r="I310">
            <v>21</v>
          </cell>
          <cell r="J310">
            <v>2714</v>
          </cell>
          <cell r="K310">
            <v>5632</v>
          </cell>
          <cell r="L310">
            <v>5941</v>
          </cell>
          <cell r="M310">
            <v>5972</v>
          </cell>
          <cell r="N310">
            <v>1183</v>
          </cell>
          <cell r="O310">
            <v>1187</v>
          </cell>
          <cell r="P310">
            <v>2153</v>
          </cell>
          <cell r="Q310">
            <v>2234</v>
          </cell>
          <cell r="R310">
            <v>2562</v>
          </cell>
          <cell r="S310">
            <v>2586</v>
          </cell>
        </row>
        <row r="311">
          <cell r="B311" t="str">
            <v>Edwards</v>
          </cell>
          <cell r="C311">
            <v>20047</v>
          </cell>
          <cell r="D311">
            <v>8</v>
          </cell>
          <cell r="I311">
            <v>23</v>
          </cell>
          <cell r="J311">
            <v>5561</v>
          </cell>
          <cell r="K311">
            <v>5633</v>
          </cell>
          <cell r="L311">
            <v>5670</v>
          </cell>
          <cell r="M311">
            <v>5671</v>
          </cell>
          <cell r="N311">
            <v>5863</v>
          </cell>
          <cell r="O311">
            <v>5929</v>
          </cell>
          <cell r="P311">
            <v>5938</v>
          </cell>
          <cell r="Q311">
            <v>5928</v>
          </cell>
        </row>
        <row r="312">
          <cell r="B312" t="str">
            <v>Edwards</v>
          </cell>
          <cell r="C312">
            <v>20047</v>
          </cell>
          <cell r="D312">
            <v>6</v>
          </cell>
          <cell r="I312">
            <v>26</v>
          </cell>
          <cell r="J312">
            <v>5693</v>
          </cell>
          <cell r="K312">
            <v>5935</v>
          </cell>
          <cell r="L312">
            <v>5969</v>
          </cell>
          <cell r="M312">
            <v>6333</v>
          </cell>
          <cell r="N312">
            <v>1185</v>
          </cell>
          <cell r="O312">
            <v>2152</v>
          </cell>
        </row>
        <row r="313">
          <cell r="B313" t="str">
            <v>Edwards</v>
          </cell>
          <cell r="C313">
            <v>20047</v>
          </cell>
          <cell r="D313">
            <v>10</v>
          </cell>
          <cell r="I313">
            <v>29</v>
          </cell>
          <cell r="J313">
            <v>2630</v>
          </cell>
          <cell r="K313">
            <v>2670</v>
          </cell>
          <cell r="L313">
            <v>2817</v>
          </cell>
          <cell r="M313">
            <v>5690</v>
          </cell>
          <cell r="N313">
            <v>5861</v>
          </cell>
          <cell r="O313">
            <v>6330</v>
          </cell>
          <cell r="P313">
            <v>5865</v>
          </cell>
          <cell r="Q313">
            <v>2614</v>
          </cell>
          <cell r="R313">
            <v>2615</v>
          </cell>
          <cell r="S313">
            <v>2629</v>
          </cell>
        </row>
        <row r="314">
          <cell r="B314" t="str">
            <v>Edwards</v>
          </cell>
          <cell r="C314">
            <v>20047</v>
          </cell>
          <cell r="D314">
            <v>7</v>
          </cell>
          <cell r="I314">
            <v>31</v>
          </cell>
          <cell r="J314">
            <v>5732</v>
          </cell>
          <cell r="K314">
            <v>5860</v>
          </cell>
          <cell r="L314">
            <v>5910</v>
          </cell>
          <cell r="M314">
            <v>5964</v>
          </cell>
          <cell r="N314">
            <v>2235</v>
          </cell>
          <cell r="O314">
            <v>2613</v>
          </cell>
          <cell r="P314">
            <v>2628</v>
          </cell>
        </row>
        <row r="315">
          <cell r="B315" t="str">
            <v>Edwards</v>
          </cell>
          <cell r="C315">
            <v>20047</v>
          </cell>
          <cell r="D315">
            <v>4</v>
          </cell>
          <cell r="I315">
            <v>34</v>
          </cell>
          <cell r="J315">
            <v>2668</v>
          </cell>
          <cell r="K315">
            <v>5893</v>
          </cell>
          <cell r="L315">
            <v>5916</v>
          </cell>
          <cell r="M315">
            <v>6224</v>
          </cell>
        </row>
        <row r="316">
          <cell r="B316" t="str">
            <v>Edwards</v>
          </cell>
          <cell r="C316">
            <v>20047</v>
          </cell>
          <cell r="D316">
            <v>3</v>
          </cell>
          <cell r="I316">
            <v>37</v>
          </cell>
          <cell r="J316">
            <v>2684</v>
          </cell>
          <cell r="K316">
            <v>5909</v>
          </cell>
          <cell r="L316">
            <v>2612</v>
          </cell>
        </row>
        <row r="317">
          <cell r="B317" t="str">
            <v>Edwards</v>
          </cell>
          <cell r="C317">
            <v>20047</v>
          </cell>
          <cell r="D317">
            <v>3</v>
          </cell>
          <cell r="I317">
            <v>39</v>
          </cell>
          <cell r="J317">
            <v>3755</v>
          </cell>
          <cell r="K317">
            <v>5892</v>
          </cell>
          <cell r="L317">
            <v>2266</v>
          </cell>
        </row>
        <row r="318">
          <cell r="B318" t="str">
            <v>Edwards</v>
          </cell>
          <cell r="C318">
            <v>20047</v>
          </cell>
          <cell r="D318" t="str">
            <v>na</v>
          </cell>
        </row>
        <row r="319">
          <cell r="B319" t="str">
            <v>Edwards</v>
          </cell>
          <cell r="C319">
            <v>20047</v>
          </cell>
          <cell r="D319" t="str">
            <v>na</v>
          </cell>
        </row>
        <row r="320">
          <cell r="B320" t="str">
            <v>Edwards</v>
          </cell>
          <cell r="C320">
            <v>20047</v>
          </cell>
          <cell r="D320" t="str">
            <v>na</v>
          </cell>
          <cell r="I320">
            <v>34</v>
          </cell>
          <cell r="J320" t="str">
            <v>MPLSEA</v>
          </cell>
        </row>
        <row r="321">
          <cell r="B321" t="str">
            <v>Edwards</v>
          </cell>
          <cell r="C321">
            <v>20047</v>
          </cell>
          <cell r="D321">
            <v>51</v>
          </cell>
          <cell r="E321">
            <v>27.862745098039216</v>
          </cell>
          <cell r="F321">
            <v>30</v>
          </cell>
          <cell r="I321">
            <v>42</v>
          </cell>
          <cell r="J321" t="str">
            <v>MPLPER</v>
          </cell>
        </row>
        <row r="322">
          <cell r="B322" t="str">
            <v>Elk</v>
          </cell>
          <cell r="C322">
            <v>20049</v>
          </cell>
          <cell r="D322" t="str">
            <v>na</v>
          </cell>
          <cell r="G322">
            <v>34.15</v>
          </cell>
          <cell r="H322">
            <v>35</v>
          </cell>
        </row>
        <row r="323">
          <cell r="B323" t="str">
            <v>Elk</v>
          </cell>
          <cell r="C323">
            <v>20049</v>
          </cell>
          <cell r="D323">
            <v>8</v>
          </cell>
          <cell r="I323">
            <v>24</v>
          </cell>
          <cell r="J323">
            <v>4520</v>
          </cell>
          <cell r="K323">
            <v>4570</v>
          </cell>
          <cell r="L323">
            <v>4580</v>
          </cell>
          <cell r="M323">
            <v>4660</v>
          </cell>
          <cell r="N323">
            <v>4746</v>
          </cell>
          <cell r="O323">
            <v>6930</v>
          </cell>
          <cell r="P323">
            <v>6972</v>
          </cell>
          <cell r="Q323">
            <v>8649</v>
          </cell>
        </row>
        <row r="324">
          <cell r="B324" t="str">
            <v>Elk</v>
          </cell>
          <cell r="C324">
            <v>20049</v>
          </cell>
          <cell r="D324">
            <v>9</v>
          </cell>
          <cell r="I324">
            <v>27</v>
          </cell>
          <cell r="J324">
            <v>4590</v>
          </cell>
          <cell r="K324">
            <v>4645</v>
          </cell>
          <cell r="L324">
            <v>4750</v>
          </cell>
          <cell r="M324">
            <v>6951</v>
          </cell>
          <cell r="N324">
            <v>6970</v>
          </cell>
          <cell r="O324">
            <v>6981</v>
          </cell>
          <cell r="P324">
            <v>7306</v>
          </cell>
          <cell r="Q324">
            <v>8737</v>
          </cell>
          <cell r="R324">
            <v>8885</v>
          </cell>
        </row>
        <row r="325">
          <cell r="B325" t="str">
            <v>Elk</v>
          </cell>
          <cell r="C325">
            <v>20049</v>
          </cell>
          <cell r="D325">
            <v>9</v>
          </cell>
          <cell r="I325">
            <v>30</v>
          </cell>
          <cell r="J325">
            <v>4051</v>
          </cell>
          <cell r="K325">
            <v>4600</v>
          </cell>
          <cell r="L325">
            <v>8201</v>
          </cell>
          <cell r="M325">
            <v>8203</v>
          </cell>
          <cell r="N325">
            <v>8300</v>
          </cell>
          <cell r="O325">
            <v>8691</v>
          </cell>
          <cell r="P325">
            <v>8735</v>
          </cell>
          <cell r="Q325">
            <v>8751</v>
          </cell>
          <cell r="R325">
            <v>8763</v>
          </cell>
        </row>
        <row r="326">
          <cell r="B326" t="str">
            <v>Elk</v>
          </cell>
          <cell r="C326">
            <v>20049</v>
          </cell>
          <cell r="D326">
            <v>5</v>
          </cell>
          <cell r="I326">
            <v>33</v>
          </cell>
          <cell r="J326">
            <v>4640</v>
          </cell>
          <cell r="K326">
            <v>8623</v>
          </cell>
          <cell r="L326">
            <v>8625</v>
          </cell>
          <cell r="M326">
            <v>8729</v>
          </cell>
          <cell r="N326">
            <v>8733</v>
          </cell>
        </row>
        <row r="327">
          <cell r="B327" t="str">
            <v>Elk</v>
          </cell>
          <cell r="C327">
            <v>20049</v>
          </cell>
          <cell r="D327">
            <v>3</v>
          </cell>
          <cell r="I327">
            <v>37</v>
          </cell>
          <cell r="J327">
            <v>4740</v>
          </cell>
          <cell r="K327">
            <v>7302</v>
          </cell>
          <cell r="L327">
            <v>8683</v>
          </cell>
        </row>
        <row r="328">
          <cell r="B328" t="str">
            <v>Elk</v>
          </cell>
          <cell r="C328">
            <v>20049</v>
          </cell>
          <cell r="D328">
            <v>4</v>
          </cell>
          <cell r="I328">
            <v>40</v>
          </cell>
          <cell r="J328">
            <v>6980</v>
          </cell>
          <cell r="K328">
            <v>8620</v>
          </cell>
          <cell r="L328">
            <v>8621</v>
          </cell>
          <cell r="M328">
            <v>4744</v>
          </cell>
        </row>
        <row r="329">
          <cell r="B329" t="str">
            <v>Elk</v>
          </cell>
          <cell r="C329">
            <v>20049</v>
          </cell>
          <cell r="D329">
            <v>7</v>
          </cell>
          <cell r="I329">
            <v>43</v>
          </cell>
          <cell r="J329">
            <v>3890</v>
          </cell>
          <cell r="K329">
            <v>6960</v>
          </cell>
          <cell r="L329">
            <v>6961</v>
          </cell>
          <cell r="M329">
            <v>7301</v>
          </cell>
          <cell r="N329">
            <v>8679</v>
          </cell>
          <cell r="O329">
            <v>8775</v>
          </cell>
          <cell r="P329">
            <v>8961</v>
          </cell>
        </row>
        <row r="330">
          <cell r="B330" t="str">
            <v>Elk</v>
          </cell>
          <cell r="C330">
            <v>20049</v>
          </cell>
          <cell r="D330">
            <v>8</v>
          </cell>
          <cell r="I330">
            <v>46</v>
          </cell>
          <cell r="J330">
            <v>4020</v>
          </cell>
          <cell r="K330">
            <v>4052</v>
          </cell>
          <cell r="L330">
            <v>7170</v>
          </cell>
          <cell r="M330">
            <v>8151</v>
          </cell>
          <cell r="N330">
            <v>8302</v>
          </cell>
          <cell r="O330">
            <v>8643</v>
          </cell>
          <cell r="P330">
            <v>8838</v>
          </cell>
          <cell r="Q330">
            <v>8501</v>
          </cell>
        </row>
        <row r="331">
          <cell r="B331" t="str">
            <v>Elk</v>
          </cell>
          <cell r="C331">
            <v>20049</v>
          </cell>
          <cell r="D331" t="str">
            <v>na</v>
          </cell>
        </row>
        <row r="332">
          <cell r="B332" t="str">
            <v>Elk</v>
          </cell>
          <cell r="C332">
            <v>20049</v>
          </cell>
          <cell r="D332" t="str">
            <v>na</v>
          </cell>
        </row>
        <row r="333">
          <cell r="B333" t="str">
            <v>Elk</v>
          </cell>
          <cell r="C333">
            <v>20049</v>
          </cell>
          <cell r="D333" t="str">
            <v>na</v>
          </cell>
          <cell r="I333">
            <v>46</v>
          </cell>
          <cell r="J333" t="str">
            <v>MPLSEA</v>
          </cell>
        </row>
        <row r="334">
          <cell r="B334" t="str">
            <v>Elk</v>
          </cell>
          <cell r="C334">
            <v>20049</v>
          </cell>
          <cell r="D334">
            <v>53</v>
          </cell>
          <cell r="E334">
            <v>34.150943396226417</v>
          </cell>
          <cell r="F334">
            <v>35</v>
          </cell>
          <cell r="I334">
            <v>50</v>
          </cell>
          <cell r="J334" t="str">
            <v>MPLPER</v>
          </cell>
        </row>
        <row r="335">
          <cell r="B335" t="str">
            <v>Ellis</v>
          </cell>
          <cell r="C335">
            <v>20051</v>
          </cell>
          <cell r="D335" t="str">
            <v>na</v>
          </cell>
          <cell r="G335">
            <v>28.37</v>
          </cell>
          <cell r="H335">
            <v>30</v>
          </cell>
        </row>
        <row r="336">
          <cell r="B336" t="str">
            <v>Ellis</v>
          </cell>
          <cell r="C336">
            <v>20051</v>
          </cell>
          <cell r="D336">
            <v>24</v>
          </cell>
          <cell r="I336">
            <v>21</v>
          </cell>
          <cell r="J336">
            <v>1520</v>
          </cell>
          <cell r="K336">
            <v>2112</v>
          </cell>
          <cell r="L336">
            <v>2113</v>
          </cell>
          <cell r="M336">
            <v>2521</v>
          </cell>
          <cell r="N336">
            <v>2540</v>
          </cell>
          <cell r="O336">
            <v>2546</v>
          </cell>
          <cell r="P336">
            <v>2562</v>
          </cell>
          <cell r="Q336">
            <v>2564</v>
          </cell>
          <cell r="R336">
            <v>2566</v>
          </cell>
          <cell r="S336">
            <v>2568</v>
          </cell>
          <cell r="T336">
            <v>2590</v>
          </cell>
          <cell r="U336">
            <v>2592</v>
          </cell>
          <cell r="V336">
            <v>2594</v>
          </cell>
          <cell r="W336">
            <v>2598</v>
          </cell>
          <cell r="X336">
            <v>2601</v>
          </cell>
          <cell r="Y336">
            <v>2607</v>
          </cell>
          <cell r="Z336">
            <v>2658</v>
          </cell>
          <cell r="AA336">
            <v>2702</v>
          </cell>
          <cell r="AB336">
            <v>2703</v>
          </cell>
          <cell r="AC336">
            <v>2720</v>
          </cell>
          <cell r="AD336">
            <v>2754</v>
          </cell>
          <cell r="AE336">
            <v>2954</v>
          </cell>
          <cell r="AF336">
            <v>9982</v>
          </cell>
          <cell r="AG336">
            <v>2660</v>
          </cell>
        </row>
        <row r="337">
          <cell r="B337" t="str">
            <v>Ellis</v>
          </cell>
          <cell r="C337">
            <v>20051</v>
          </cell>
          <cell r="D337">
            <v>9</v>
          </cell>
          <cell r="I337">
            <v>23</v>
          </cell>
          <cell r="J337">
            <v>2100</v>
          </cell>
          <cell r="K337">
            <v>2107</v>
          </cell>
          <cell r="L337">
            <v>2524</v>
          </cell>
          <cell r="M337">
            <v>2537</v>
          </cell>
          <cell r="N337">
            <v>2726</v>
          </cell>
          <cell r="O337">
            <v>2952</v>
          </cell>
          <cell r="P337">
            <v>2953</v>
          </cell>
          <cell r="Q337">
            <v>2955</v>
          </cell>
          <cell r="R337">
            <v>3765</v>
          </cell>
        </row>
        <row r="338">
          <cell r="B338" t="str">
            <v>Ellis</v>
          </cell>
          <cell r="C338">
            <v>20051</v>
          </cell>
          <cell r="D338">
            <v>4</v>
          </cell>
          <cell r="I338">
            <v>26</v>
          </cell>
          <cell r="J338">
            <v>2225</v>
          </cell>
          <cell r="K338">
            <v>2288</v>
          </cell>
          <cell r="L338">
            <v>2520</v>
          </cell>
          <cell r="M338">
            <v>2618</v>
          </cell>
        </row>
        <row r="339">
          <cell r="B339" t="str">
            <v>Ellis</v>
          </cell>
          <cell r="C339">
            <v>20051</v>
          </cell>
          <cell r="D339">
            <v>9</v>
          </cell>
          <cell r="I339">
            <v>29</v>
          </cell>
          <cell r="J339">
            <v>2201</v>
          </cell>
          <cell r="K339">
            <v>2234</v>
          </cell>
          <cell r="L339">
            <v>2511</v>
          </cell>
          <cell r="M339">
            <v>2617</v>
          </cell>
          <cell r="N339">
            <v>2701</v>
          </cell>
          <cell r="O339">
            <v>2747</v>
          </cell>
          <cell r="P339">
            <v>2951</v>
          </cell>
          <cell r="Q339">
            <v>2957</v>
          </cell>
          <cell r="R339">
            <v>2202</v>
          </cell>
        </row>
        <row r="340">
          <cell r="B340" t="str">
            <v>Ellis</v>
          </cell>
          <cell r="C340">
            <v>20051</v>
          </cell>
          <cell r="D340">
            <v>8</v>
          </cell>
          <cell r="I340">
            <v>31</v>
          </cell>
          <cell r="J340">
            <v>2366</v>
          </cell>
          <cell r="K340">
            <v>2519</v>
          </cell>
          <cell r="L340">
            <v>2606</v>
          </cell>
          <cell r="M340">
            <v>2614</v>
          </cell>
          <cell r="N340">
            <v>2622</v>
          </cell>
          <cell r="O340">
            <v>2632</v>
          </cell>
          <cell r="P340">
            <v>2700</v>
          </cell>
          <cell r="Q340">
            <v>3827</v>
          </cell>
        </row>
        <row r="341">
          <cell r="B341" t="str">
            <v>Ellis</v>
          </cell>
          <cell r="C341">
            <v>20051</v>
          </cell>
          <cell r="D341">
            <v>7</v>
          </cell>
          <cell r="I341">
            <v>34</v>
          </cell>
          <cell r="J341">
            <v>2518</v>
          </cell>
          <cell r="K341">
            <v>2574</v>
          </cell>
          <cell r="L341">
            <v>2620</v>
          </cell>
          <cell r="M341">
            <v>2623</v>
          </cell>
          <cell r="N341">
            <v>2817</v>
          </cell>
          <cell r="O341">
            <v>2829</v>
          </cell>
          <cell r="P341">
            <v>9979</v>
          </cell>
        </row>
        <row r="342">
          <cell r="B342" t="str">
            <v>Ellis</v>
          </cell>
          <cell r="C342">
            <v>20051</v>
          </cell>
          <cell r="D342">
            <v>6</v>
          </cell>
          <cell r="I342">
            <v>37</v>
          </cell>
          <cell r="J342">
            <v>2345</v>
          </cell>
          <cell r="K342">
            <v>2605</v>
          </cell>
          <cell r="L342">
            <v>2613</v>
          </cell>
          <cell r="M342">
            <v>2631</v>
          </cell>
          <cell r="N342">
            <v>2668</v>
          </cell>
          <cell r="O342">
            <v>2815</v>
          </cell>
        </row>
        <row r="343">
          <cell r="B343" t="str">
            <v>Ellis</v>
          </cell>
          <cell r="C343">
            <v>20051</v>
          </cell>
          <cell r="D343">
            <v>11</v>
          </cell>
          <cell r="I343">
            <v>39</v>
          </cell>
          <cell r="J343">
            <v>2235</v>
          </cell>
          <cell r="K343">
            <v>2236</v>
          </cell>
          <cell r="L343">
            <v>2347</v>
          </cell>
          <cell r="M343">
            <v>2375</v>
          </cell>
          <cell r="N343">
            <v>2604</v>
          </cell>
          <cell r="O343">
            <v>2612</v>
          </cell>
          <cell r="P343">
            <v>2619</v>
          </cell>
          <cell r="Q343">
            <v>2667</v>
          </cell>
          <cell r="R343">
            <v>3720</v>
          </cell>
          <cell r="S343">
            <v>3755</v>
          </cell>
          <cell r="T343">
            <v>3824</v>
          </cell>
        </row>
        <row r="344">
          <cell r="B344" t="str">
            <v>Ellis</v>
          </cell>
          <cell r="C344">
            <v>20051</v>
          </cell>
          <cell r="D344" t="str">
            <v>na</v>
          </cell>
        </row>
        <row r="345">
          <cell r="B345" t="str">
            <v>Ellis</v>
          </cell>
          <cell r="C345">
            <v>20051</v>
          </cell>
          <cell r="D345" t="str">
            <v>na</v>
          </cell>
        </row>
        <row r="346">
          <cell r="B346" t="str">
            <v>Ellis</v>
          </cell>
          <cell r="C346">
            <v>20051</v>
          </cell>
          <cell r="D346" t="str">
            <v>na</v>
          </cell>
          <cell r="I346">
            <v>36</v>
          </cell>
          <cell r="J346" t="str">
            <v>MPLSEA</v>
          </cell>
        </row>
        <row r="347">
          <cell r="B347" t="str">
            <v>Ellis</v>
          </cell>
          <cell r="C347">
            <v>20051</v>
          </cell>
          <cell r="D347">
            <v>78</v>
          </cell>
          <cell r="E347">
            <v>28.371794871794872</v>
          </cell>
          <cell r="F347">
            <v>30</v>
          </cell>
          <cell r="I347">
            <v>44</v>
          </cell>
          <cell r="J347" t="str">
            <v>MPLPER</v>
          </cell>
        </row>
        <row r="348">
          <cell r="B348" t="str">
            <v>Ellsworth</v>
          </cell>
          <cell r="C348">
            <v>20053</v>
          </cell>
          <cell r="D348" t="str">
            <v>na</v>
          </cell>
          <cell r="G348">
            <v>39.65</v>
          </cell>
          <cell r="H348">
            <v>39.43</v>
          </cell>
        </row>
        <row r="349">
          <cell r="B349" t="str">
            <v>Ellsworth</v>
          </cell>
          <cell r="C349">
            <v>20053</v>
          </cell>
          <cell r="D349">
            <v>5</v>
          </cell>
          <cell r="I349">
            <v>26</v>
          </cell>
          <cell r="J349">
            <v>2521</v>
          </cell>
          <cell r="K349">
            <v>2726</v>
          </cell>
          <cell r="L349">
            <v>3365</v>
          </cell>
          <cell r="M349">
            <v>3366</v>
          </cell>
          <cell r="N349">
            <v>3898</v>
          </cell>
        </row>
        <row r="350">
          <cell r="B350" t="str">
            <v>Ellsworth</v>
          </cell>
          <cell r="C350">
            <v>20053</v>
          </cell>
          <cell r="D350">
            <v>4</v>
          </cell>
          <cell r="I350">
            <v>29</v>
          </cell>
          <cell r="J350">
            <v>2953</v>
          </cell>
          <cell r="K350">
            <v>3352</v>
          </cell>
          <cell r="L350">
            <v>3392</v>
          </cell>
          <cell r="M350">
            <v>3396</v>
          </cell>
        </row>
        <row r="351">
          <cell r="B351" t="str">
            <v>Ellsworth</v>
          </cell>
          <cell r="C351">
            <v>20053</v>
          </cell>
          <cell r="D351">
            <v>2</v>
          </cell>
          <cell r="I351">
            <v>35</v>
          </cell>
          <cell r="J351">
            <v>2178</v>
          </cell>
          <cell r="K351">
            <v>3390</v>
          </cell>
        </row>
        <row r="352">
          <cell r="B352" t="str">
            <v>Ellsworth</v>
          </cell>
          <cell r="C352">
            <v>20053</v>
          </cell>
          <cell r="D352">
            <v>9</v>
          </cell>
          <cell r="I352">
            <v>42</v>
          </cell>
          <cell r="J352">
            <v>2519</v>
          </cell>
          <cell r="K352">
            <v>2616</v>
          </cell>
          <cell r="L352">
            <v>2633</v>
          </cell>
          <cell r="M352">
            <v>2634</v>
          </cell>
          <cell r="N352">
            <v>3492</v>
          </cell>
          <cell r="O352">
            <v>3601</v>
          </cell>
          <cell r="P352">
            <v>3832</v>
          </cell>
          <cell r="Q352">
            <v>3844</v>
          </cell>
          <cell r="R352">
            <v>3921</v>
          </cell>
        </row>
        <row r="353">
          <cell r="B353" t="str">
            <v>Ellsworth</v>
          </cell>
          <cell r="C353">
            <v>20053</v>
          </cell>
          <cell r="D353">
            <v>8</v>
          </cell>
          <cell r="I353">
            <v>45</v>
          </cell>
          <cell r="J353">
            <v>2176</v>
          </cell>
          <cell r="K353">
            <v>2613</v>
          </cell>
          <cell r="L353">
            <v>3491</v>
          </cell>
          <cell r="M353">
            <v>3521</v>
          </cell>
          <cell r="N353">
            <v>3824</v>
          </cell>
          <cell r="O353">
            <v>3825</v>
          </cell>
          <cell r="P353">
            <v>3833</v>
          </cell>
          <cell r="Q353">
            <v>3843</v>
          </cell>
        </row>
        <row r="354">
          <cell r="B354" t="str">
            <v>Ellsworth</v>
          </cell>
          <cell r="C354">
            <v>20053</v>
          </cell>
          <cell r="D354">
            <v>4</v>
          </cell>
          <cell r="I354">
            <v>48</v>
          </cell>
          <cell r="J354">
            <v>2236</v>
          </cell>
          <cell r="K354">
            <v>2347</v>
          </cell>
          <cell r="L354">
            <v>2375</v>
          </cell>
          <cell r="M354">
            <v>3750</v>
          </cell>
        </row>
        <row r="355">
          <cell r="B355" t="str">
            <v>Ellsworth</v>
          </cell>
          <cell r="C355">
            <v>20053</v>
          </cell>
          <cell r="D355">
            <v>2</v>
          </cell>
          <cell r="I355">
            <v>51</v>
          </cell>
          <cell r="J355">
            <v>2266</v>
          </cell>
          <cell r="K355">
            <v>3755</v>
          </cell>
        </row>
        <row r="356">
          <cell r="B356" t="str">
            <v>Ellsworth</v>
          </cell>
          <cell r="C356">
            <v>20053</v>
          </cell>
          <cell r="D356" t="str">
            <v>na</v>
          </cell>
        </row>
        <row r="357">
          <cell r="B357" t="str">
            <v>Ellsworth</v>
          </cell>
          <cell r="C357">
            <v>20053</v>
          </cell>
          <cell r="D357" t="str">
            <v>na</v>
          </cell>
        </row>
        <row r="358">
          <cell r="B358" t="str">
            <v>Ellsworth</v>
          </cell>
          <cell r="C358">
            <v>20053</v>
          </cell>
          <cell r="D358" t="str">
            <v>na</v>
          </cell>
        </row>
        <row r="359">
          <cell r="B359" t="str">
            <v>Ellsworth</v>
          </cell>
          <cell r="C359">
            <v>20053</v>
          </cell>
          <cell r="D359" t="str">
            <v>na</v>
          </cell>
          <cell r="I359">
            <v>44</v>
          </cell>
          <cell r="J359" t="str">
            <v>MPLSEA</v>
          </cell>
        </row>
        <row r="360">
          <cell r="B360" t="str">
            <v>Ellsworth</v>
          </cell>
          <cell r="C360">
            <v>20053</v>
          </cell>
          <cell r="D360">
            <v>34</v>
          </cell>
          <cell r="E360">
            <v>39.647058823529413</v>
          </cell>
          <cell r="F360">
            <v>39.428571428571431</v>
          </cell>
          <cell r="I360">
            <v>52</v>
          </cell>
          <cell r="J360" t="str">
            <v>MPLPER</v>
          </cell>
        </row>
        <row r="361">
          <cell r="B361" t="str">
            <v>Finney</v>
          </cell>
          <cell r="C361">
            <v>20055</v>
          </cell>
          <cell r="D361" t="str">
            <v>na</v>
          </cell>
          <cell r="G361">
            <v>29.2</v>
          </cell>
          <cell r="H361">
            <v>29.33</v>
          </cell>
        </row>
        <row r="362">
          <cell r="B362" t="str">
            <v>Finney</v>
          </cell>
          <cell r="C362">
            <v>20055</v>
          </cell>
          <cell r="D362">
            <v>19</v>
          </cell>
          <cell r="I362">
            <v>21</v>
          </cell>
          <cell r="J362">
            <v>1190</v>
          </cell>
          <cell r="K362">
            <v>1258</v>
          </cell>
          <cell r="L362">
            <v>1692</v>
          </cell>
          <cell r="M362">
            <v>1706</v>
          </cell>
          <cell r="N362">
            <v>1707</v>
          </cell>
          <cell r="O362">
            <v>1712</v>
          </cell>
          <cell r="P362">
            <v>1713</v>
          </cell>
          <cell r="Q362">
            <v>1981</v>
          </cell>
          <cell r="R362">
            <v>1982</v>
          </cell>
          <cell r="S362">
            <v>1984</v>
          </cell>
          <cell r="T362">
            <v>1985</v>
          </cell>
          <cell r="U362">
            <v>1986</v>
          </cell>
          <cell r="V362">
            <v>2562</v>
          </cell>
          <cell r="W362">
            <v>2570</v>
          </cell>
          <cell r="X362">
            <v>2765</v>
          </cell>
          <cell r="Y362">
            <v>2794</v>
          </cell>
          <cell r="Z362">
            <v>9982</v>
          </cell>
          <cell r="AA362">
            <v>6061</v>
          </cell>
          <cell r="AB362">
            <v>1122</v>
          </cell>
        </row>
        <row r="363">
          <cell r="B363" t="str">
            <v>Finney</v>
          </cell>
          <cell r="C363">
            <v>20055</v>
          </cell>
          <cell r="D363">
            <v>5</v>
          </cell>
          <cell r="I363">
            <v>23</v>
          </cell>
          <cell r="J363">
            <v>1184</v>
          </cell>
          <cell r="K363">
            <v>1185</v>
          </cell>
          <cell r="L363">
            <v>1188</v>
          </cell>
          <cell r="M363">
            <v>1705</v>
          </cell>
          <cell r="N363">
            <v>2714</v>
          </cell>
        </row>
        <row r="364">
          <cell r="B364" t="str">
            <v>Finney</v>
          </cell>
          <cell r="C364">
            <v>20055</v>
          </cell>
          <cell r="D364">
            <v>1</v>
          </cell>
          <cell r="I364">
            <v>24</v>
          </cell>
          <cell r="J364">
            <v>2750</v>
          </cell>
        </row>
        <row r="365">
          <cell r="B365" t="str">
            <v>Finney</v>
          </cell>
          <cell r="C365">
            <v>20055</v>
          </cell>
          <cell r="D365">
            <v>5</v>
          </cell>
          <cell r="I365">
            <v>26</v>
          </cell>
          <cell r="J365">
            <v>1213</v>
          </cell>
          <cell r="K365">
            <v>1661</v>
          </cell>
          <cell r="L365">
            <v>1868</v>
          </cell>
          <cell r="M365">
            <v>1987</v>
          </cell>
          <cell r="N365">
            <v>6336</v>
          </cell>
        </row>
        <row r="366">
          <cell r="B366" t="str">
            <v>Finney</v>
          </cell>
          <cell r="C366">
            <v>20055</v>
          </cell>
          <cell r="D366">
            <v>5</v>
          </cell>
          <cell r="I366">
            <v>29</v>
          </cell>
          <cell r="J366">
            <v>1254</v>
          </cell>
          <cell r="K366">
            <v>1664</v>
          </cell>
          <cell r="L366">
            <v>1867</v>
          </cell>
          <cell r="M366">
            <v>2800</v>
          </cell>
          <cell r="N366">
            <v>2822</v>
          </cell>
        </row>
        <row r="367">
          <cell r="B367" t="str">
            <v>Finney</v>
          </cell>
          <cell r="C367">
            <v>20055</v>
          </cell>
          <cell r="D367">
            <v>9</v>
          </cell>
          <cell r="I367">
            <v>31</v>
          </cell>
          <cell r="J367">
            <v>1234</v>
          </cell>
          <cell r="K367">
            <v>1235</v>
          </cell>
          <cell r="L367">
            <v>1327</v>
          </cell>
          <cell r="M367">
            <v>1741</v>
          </cell>
          <cell r="N367">
            <v>1762</v>
          </cell>
          <cell r="O367">
            <v>1763</v>
          </cell>
          <cell r="P367">
            <v>1859</v>
          </cell>
          <cell r="Q367">
            <v>1862</v>
          </cell>
          <cell r="R367">
            <v>1214</v>
          </cell>
        </row>
        <row r="368">
          <cell r="B368" t="str">
            <v>Finney</v>
          </cell>
          <cell r="C368">
            <v>20055</v>
          </cell>
          <cell r="D368">
            <v>6</v>
          </cell>
          <cell r="I368">
            <v>34</v>
          </cell>
          <cell r="J368">
            <v>1672</v>
          </cell>
          <cell r="K368">
            <v>1844</v>
          </cell>
          <cell r="L368">
            <v>1855</v>
          </cell>
          <cell r="M368">
            <v>1861</v>
          </cell>
          <cell r="N368">
            <v>2152</v>
          </cell>
          <cell r="O368">
            <v>2817</v>
          </cell>
        </row>
        <row r="369">
          <cell r="B369" t="str">
            <v>Finney</v>
          </cell>
          <cell r="C369">
            <v>20055</v>
          </cell>
          <cell r="D369">
            <v>16</v>
          </cell>
          <cell r="I369">
            <v>37</v>
          </cell>
          <cell r="J369">
            <v>1125</v>
          </cell>
          <cell r="K369">
            <v>1343</v>
          </cell>
          <cell r="L369">
            <v>1667</v>
          </cell>
          <cell r="M369">
            <v>1668</v>
          </cell>
          <cell r="N369">
            <v>1754</v>
          </cell>
          <cell r="O369">
            <v>1761</v>
          </cell>
          <cell r="P369">
            <v>1766</v>
          </cell>
          <cell r="Q369">
            <v>1768</v>
          </cell>
          <cell r="R369">
            <v>1847</v>
          </cell>
          <cell r="S369">
            <v>1854</v>
          </cell>
          <cell r="T369">
            <v>1856</v>
          </cell>
          <cell r="U369">
            <v>1857</v>
          </cell>
          <cell r="V369">
            <v>2612</v>
          </cell>
          <cell r="W369">
            <v>2801</v>
          </cell>
          <cell r="X369">
            <v>2814</v>
          </cell>
          <cell r="Y369">
            <v>2815</v>
          </cell>
        </row>
        <row r="370">
          <cell r="B370" t="str">
            <v>Finney</v>
          </cell>
          <cell r="C370">
            <v>20055</v>
          </cell>
          <cell r="D370">
            <v>4</v>
          </cell>
          <cell r="I370">
            <v>39</v>
          </cell>
          <cell r="J370">
            <v>1342</v>
          </cell>
          <cell r="K370">
            <v>1810</v>
          </cell>
          <cell r="L370">
            <v>2310</v>
          </cell>
          <cell r="M370">
            <v>2375</v>
          </cell>
        </row>
        <row r="371">
          <cell r="B371" t="str">
            <v>Finney</v>
          </cell>
          <cell r="C371">
            <v>20055</v>
          </cell>
          <cell r="D371" t="str">
            <v>na</v>
          </cell>
        </row>
        <row r="372">
          <cell r="B372" t="str">
            <v>Finney</v>
          </cell>
          <cell r="C372">
            <v>20055</v>
          </cell>
          <cell r="D372" t="str">
            <v>na</v>
          </cell>
          <cell r="I372">
            <v>28</v>
          </cell>
          <cell r="J372" t="str">
            <v>MPLSEA</v>
          </cell>
        </row>
        <row r="373">
          <cell r="B373" t="str">
            <v>Finney</v>
          </cell>
          <cell r="C373">
            <v>20055</v>
          </cell>
          <cell r="D373">
            <v>70</v>
          </cell>
          <cell r="E373">
            <v>29.2</v>
          </cell>
          <cell r="F373">
            <v>29.333333333333332</v>
          </cell>
          <cell r="I373">
            <v>38</v>
          </cell>
          <cell r="J373" t="str">
            <v>MPLPER</v>
          </cell>
        </row>
        <row r="374">
          <cell r="B374" t="str">
            <v>Ford</v>
          </cell>
          <cell r="C374">
            <v>20057</v>
          </cell>
          <cell r="D374" t="str">
            <v>na</v>
          </cell>
          <cell r="G374">
            <v>27.69</v>
          </cell>
          <cell r="H374">
            <v>30</v>
          </cell>
        </row>
        <row r="375">
          <cell r="B375" t="str">
            <v>Ford</v>
          </cell>
          <cell r="C375">
            <v>20057</v>
          </cell>
          <cell r="D375">
            <v>22</v>
          </cell>
          <cell r="I375">
            <v>21</v>
          </cell>
          <cell r="J375">
            <v>1124</v>
          </cell>
          <cell r="K375">
            <v>1187</v>
          </cell>
          <cell r="L375">
            <v>1189</v>
          </cell>
          <cell r="M375">
            <v>2153</v>
          </cell>
          <cell r="N375">
            <v>2156</v>
          </cell>
          <cell r="O375">
            <v>2234</v>
          </cell>
          <cell r="P375">
            <v>2562</v>
          </cell>
          <cell r="Q375">
            <v>2568</v>
          </cell>
          <cell r="R375">
            <v>2582</v>
          </cell>
          <cell r="S375">
            <v>2742</v>
          </cell>
          <cell r="T375">
            <v>2748</v>
          </cell>
          <cell r="U375">
            <v>2766</v>
          </cell>
          <cell r="V375">
            <v>2810</v>
          </cell>
          <cell r="W375">
            <v>5428</v>
          </cell>
          <cell r="X375">
            <v>5632</v>
          </cell>
          <cell r="Y375">
            <v>5937</v>
          </cell>
          <cell r="Z375">
            <v>5941</v>
          </cell>
          <cell r="AA375">
            <v>5972</v>
          </cell>
          <cell r="AB375">
            <v>6060</v>
          </cell>
          <cell r="AC375">
            <v>9982</v>
          </cell>
          <cell r="AD375">
            <v>2586</v>
          </cell>
          <cell r="AE375">
            <v>2750</v>
          </cell>
        </row>
        <row r="376">
          <cell r="B376" t="str">
            <v>Ford</v>
          </cell>
          <cell r="C376">
            <v>20057</v>
          </cell>
          <cell r="D376">
            <v>6</v>
          </cell>
          <cell r="I376">
            <v>23</v>
          </cell>
          <cell r="J376">
            <v>1705</v>
          </cell>
          <cell r="K376">
            <v>2714</v>
          </cell>
          <cell r="L376">
            <v>5863</v>
          </cell>
          <cell r="M376">
            <v>5928</v>
          </cell>
          <cell r="N376">
            <v>5929</v>
          </cell>
          <cell r="O376">
            <v>5933</v>
          </cell>
        </row>
        <row r="377">
          <cell r="B377" t="str">
            <v>Ford</v>
          </cell>
          <cell r="C377">
            <v>20057</v>
          </cell>
          <cell r="D377">
            <v>9</v>
          </cell>
          <cell r="I377">
            <v>26</v>
          </cell>
          <cell r="J377">
            <v>1185</v>
          </cell>
          <cell r="K377">
            <v>1186</v>
          </cell>
          <cell r="L377">
            <v>1710</v>
          </cell>
          <cell r="M377">
            <v>1859</v>
          </cell>
          <cell r="N377">
            <v>2152</v>
          </cell>
          <cell r="O377">
            <v>2554</v>
          </cell>
          <cell r="P377">
            <v>2746</v>
          </cell>
          <cell r="Q377">
            <v>2747</v>
          </cell>
          <cell r="R377">
            <v>2822</v>
          </cell>
        </row>
        <row r="378">
          <cell r="B378" t="str">
            <v>Ford</v>
          </cell>
          <cell r="C378">
            <v>20057</v>
          </cell>
          <cell r="D378">
            <v>7</v>
          </cell>
          <cell r="I378">
            <v>29</v>
          </cell>
          <cell r="J378">
            <v>1643</v>
          </cell>
          <cell r="K378">
            <v>1811</v>
          </cell>
          <cell r="L378">
            <v>2800</v>
          </cell>
          <cell r="M378">
            <v>2817</v>
          </cell>
          <cell r="N378">
            <v>2825</v>
          </cell>
          <cell r="O378">
            <v>5862</v>
          </cell>
          <cell r="P378">
            <v>5865</v>
          </cell>
        </row>
        <row r="379">
          <cell r="B379" t="str">
            <v>Ford</v>
          </cell>
          <cell r="C379">
            <v>20057</v>
          </cell>
          <cell r="D379">
            <v>9</v>
          </cell>
          <cell r="I379">
            <v>31</v>
          </cell>
          <cell r="J379">
            <v>2144</v>
          </cell>
          <cell r="K379">
            <v>2613</v>
          </cell>
          <cell r="L379">
            <v>2628</v>
          </cell>
          <cell r="M379">
            <v>2665</v>
          </cell>
          <cell r="N379">
            <v>2745</v>
          </cell>
          <cell r="O379">
            <v>2830</v>
          </cell>
          <cell r="P379">
            <v>5224</v>
          </cell>
          <cell r="Q379">
            <v>5860</v>
          </cell>
          <cell r="R379">
            <v>1810</v>
          </cell>
        </row>
        <row r="380">
          <cell r="B380" t="str">
            <v>Ford</v>
          </cell>
          <cell r="C380">
            <v>20057</v>
          </cell>
          <cell r="D380">
            <v>8</v>
          </cell>
          <cell r="I380">
            <v>34</v>
          </cell>
          <cell r="J380">
            <v>1762</v>
          </cell>
          <cell r="K380">
            <v>2236</v>
          </cell>
          <cell r="L380">
            <v>2668</v>
          </cell>
          <cell r="M380">
            <v>2744</v>
          </cell>
          <cell r="N380">
            <v>2815</v>
          </cell>
          <cell r="O380">
            <v>2826</v>
          </cell>
          <cell r="P380">
            <v>5409</v>
          </cell>
          <cell r="Q380">
            <v>6224</v>
          </cell>
        </row>
        <row r="381">
          <cell r="B381" t="str">
            <v>Ford</v>
          </cell>
          <cell r="C381">
            <v>20057</v>
          </cell>
          <cell r="D381">
            <v>6</v>
          </cell>
          <cell r="I381">
            <v>37</v>
          </cell>
          <cell r="J381">
            <v>1562</v>
          </cell>
          <cell r="K381">
            <v>2375</v>
          </cell>
          <cell r="L381">
            <v>2612</v>
          </cell>
          <cell r="M381">
            <v>2666</v>
          </cell>
          <cell r="N381">
            <v>2667</v>
          </cell>
          <cell r="O381">
            <v>2801</v>
          </cell>
        </row>
        <row r="382">
          <cell r="B382" t="str">
            <v>Ford</v>
          </cell>
          <cell r="C382">
            <v>20057</v>
          </cell>
          <cell r="D382">
            <v>4</v>
          </cell>
          <cell r="I382">
            <v>39</v>
          </cell>
          <cell r="J382">
            <v>2325</v>
          </cell>
          <cell r="K382">
            <v>3755</v>
          </cell>
          <cell r="L382">
            <v>3760</v>
          </cell>
          <cell r="M382">
            <v>6240</v>
          </cell>
        </row>
        <row r="383">
          <cell r="B383" t="str">
            <v>Ford</v>
          </cell>
          <cell r="C383">
            <v>20057</v>
          </cell>
          <cell r="D383" t="str">
            <v>na</v>
          </cell>
        </row>
        <row r="384">
          <cell r="B384" t="str">
            <v>Ford</v>
          </cell>
          <cell r="C384">
            <v>20057</v>
          </cell>
          <cell r="D384" t="str">
            <v>na</v>
          </cell>
        </row>
        <row r="385">
          <cell r="B385" t="str">
            <v>Ford</v>
          </cell>
          <cell r="C385">
            <v>20057</v>
          </cell>
          <cell r="D385" t="str">
            <v>na</v>
          </cell>
          <cell r="I385">
            <v>30</v>
          </cell>
          <cell r="J385" t="str">
            <v>MPLSEA</v>
          </cell>
        </row>
        <row r="386">
          <cell r="B386" t="str">
            <v>Ford</v>
          </cell>
          <cell r="C386">
            <v>20057</v>
          </cell>
          <cell r="D386">
            <v>71</v>
          </cell>
          <cell r="E386">
            <v>27.690140845070424</v>
          </cell>
          <cell r="F386">
            <v>30</v>
          </cell>
          <cell r="I386">
            <v>40</v>
          </cell>
          <cell r="J386" t="str">
            <v>MPLPER</v>
          </cell>
        </row>
        <row r="387">
          <cell r="B387" t="str">
            <v>Franklin</v>
          </cell>
          <cell r="C387">
            <v>20059</v>
          </cell>
          <cell r="D387" t="str">
            <v>na</v>
          </cell>
          <cell r="G387">
            <v>51.89</v>
          </cell>
          <cell r="H387">
            <v>55.5</v>
          </cell>
        </row>
        <row r="388">
          <cell r="B388" t="str">
            <v>Franklin</v>
          </cell>
          <cell r="C388">
            <v>20059</v>
          </cell>
          <cell r="D388">
            <v>8</v>
          </cell>
          <cell r="I388">
            <v>38</v>
          </cell>
          <cell r="J388">
            <v>8755</v>
          </cell>
          <cell r="K388">
            <v>8791</v>
          </cell>
          <cell r="L388">
            <v>9211</v>
          </cell>
          <cell r="M388">
            <v>8661</v>
          </cell>
          <cell r="N388">
            <v>8663</v>
          </cell>
          <cell r="O388">
            <v>8626</v>
          </cell>
          <cell r="P388">
            <v>8627</v>
          </cell>
          <cell r="Q388">
            <v>8659</v>
          </cell>
        </row>
        <row r="389">
          <cell r="B389" t="str">
            <v>Franklin</v>
          </cell>
          <cell r="C389">
            <v>20059</v>
          </cell>
          <cell r="D389">
            <v>4</v>
          </cell>
          <cell r="I389">
            <v>43</v>
          </cell>
          <cell r="J389">
            <v>8735</v>
          </cell>
          <cell r="K389">
            <v>8855</v>
          </cell>
          <cell r="L389">
            <v>9210</v>
          </cell>
          <cell r="M389">
            <v>8731</v>
          </cell>
        </row>
        <row r="390">
          <cell r="B390" t="str">
            <v>Franklin</v>
          </cell>
          <cell r="C390">
            <v>20059</v>
          </cell>
          <cell r="D390">
            <v>5</v>
          </cell>
          <cell r="I390">
            <v>48</v>
          </cell>
          <cell r="J390">
            <v>8757</v>
          </cell>
          <cell r="K390">
            <v>8912</v>
          </cell>
          <cell r="L390">
            <v>8203</v>
          </cell>
          <cell r="M390">
            <v>8645</v>
          </cell>
          <cell r="N390">
            <v>8697</v>
          </cell>
        </row>
        <row r="391">
          <cell r="B391" t="str">
            <v>Franklin</v>
          </cell>
          <cell r="C391">
            <v>20059</v>
          </cell>
          <cell r="D391">
            <v>4</v>
          </cell>
          <cell r="I391">
            <v>53</v>
          </cell>
          <cell r="J391">
            <v>8775</v>
          </cell>
          <cell r="K391">
            <v>8962</v>
          </cell>
          <cell r="L391">
            <v>8201</v>
          </cell>
          <cell r="M391">
            <v>8695</v>
          </cell>
        </row>
        <row r="392">
          <cell r="B392" t="str">
            <v>Franklin</v>
          </cell>
          <cell r="C392">
            <v>20059</v>
          </cell>
          <cell r="D392">
            <v>8</v>
          </cell>
          <cell r="I392">
            <v>58</v>
          </cell>
          <cell r="J392">
            <v>8911</v>
          </cell>
          <cell r="K392">
            <v>8961</v>
          </cell>
          <cell r="L392">
            <v>8301</v>
          </cell>
          <cell r="M392">
            <v>8150</v>
          </cell>
          <cell r="N392">
            <v>8151</v>
          </cell>
          <cell r="O392">
            <v>8621</v>
          </cell>
          <cell r="P392">
            <v>8679</v>
          </cell>
          <cell r="Q392">
            <v>8683</v>
          </cell>
        </row>
        <row r="393">
          <cell r="B393" t="str">
            <v>Franklin</v>
          </cell>
          <cell r="C393">
            <v>20059</v>
          </cell>
          <cell r="D393">
            <v>2</v>
          </cell>
          <cell r="I393">
            <v>63</v>
          </cell>
          <cell r="J393">
            <v>7677</v>
          </cell>
          <cell r="K393">
            <v>8300</v>
          </cell>
        </row>
        <row r="394">
          <cell r="B394" t="str">
            <v>Franklin</v>
          </cell>
          <cell r="C394">
            <v>20059</v>
          </cell>
          <cell r="D394">
            <v>3</v>
          </cell>
          <cell r="I394">
            <v>68</v>
          </cell>
          <cell r="J394">
            <v>8795</v>
          </cell>
          <cell r="K394">
            <v>8797</v>
          </cell>
          <cell r="L394">
            <v>8160</v>
          </cell>
        </row>
        <row r="395">
          <cell r="B395" t="str">
            <v>Franklin</v>
          </cell>
          <cell r="C395">
            <v>20059</v>
          </cell>
          <cell r="D395">
            <v>2</v>
          </cell>
          <cell r="I395">
            <v>73</v>
          </cell>
          <cell r="J395">
            <v>8302</v>
          </cell>
          <cell r="K395">
            <v>8501</v>
          </cell>
        </row>
        <row r="396">
          <cell r="B396" t="str">
            <v>Franklin</v>
          </cell>
          <cell r="C396">
            <v>20059</v>
          </cell>
          <cell r="D396" t="str">
            <v>na</v>
          </cell>
        </row>
        <row r="397">
          <cell r="B397" t="str">
            <v>Franklin</v>
          </cell>
          <cell r="C397">
            <v>20059</v>
          </cell>
          <cell r="D397" t="str">
            <v>na</v>
          </cell>
        </row>
        <row r="398">
          <cell r="B398" t="str">
            <v>Franklin</v>
          </cell>
          <cell r="C398">
            <v>20059</v>
          </cell>
          <cell r="D398" t="str">
            <v>na</v>
          </cell>
          <cell r="I398">
            <v>54</v>
          </cell>
          <cell r="J398" t="str">
            <v>MPLSEA</v>
          </cell>
        </row>
        <row r="399">
          <cell r="B399" t="str">
            <v>Franklin</v>
          </cell>
          <cell r="C399">
            <v>20059</v>
          </cell>
          <cell r="D399">
            <v>36</v>
          </cell>
          <cell r="E399">
            <v>51.888888888888886</v>
          </cell>
          <cell r="F399">
            <v>55.5</v>
          </cell>
          <cell r="I399">
            <v>60</v>
          </cell>
          <cell r="J399" t="str">
            <v>MPLPER</v>
          </cell>
        </row>
        <row r="400">
          <cell r="B400" t="str">
            <v>Geary</v>
          </cell>
          <cell r="C400">
            <v>20061</v>
          </cell>
          <cell r="D400" t="str">
            <v>na</v>
          </cell>
          <cell r="G400">
            <v>49.29</v>
          </cell>
          <cell r="H400">
            <v>50</v>
          </cell>
        </row>
        <row r="401">
          <cell r="B401" t="str">
            <v>Geary</v>
          </cell>
          <cell r="C401">
            <v>20061</v>
          </cell>
          <cell r="D401">
            <v>5</v>
          </cell>
          <cell r="I401">
            <v>34</v>
          </cell>
          <cell r="J401">
            <v>3934</v>
          </cell>
          <cell r="K401">
            <v>4530</v>
          </cell>
          <cell r="L401">
            <v>4550</v>
          </cell>
          <cell r="M401">
            <v>4590</v>
          </cell>
          <cell r="N401">
            <v>7082</v>
          </cell>
        </row>
        <row r="402">
          <cell r="B402" t="str">
            <v>Geary</v>
          </cell>
          <cell r="C402">
            <v>20061</v>
          </cell>
          <cell r="D402">
            <v>3</v>
          </cell>
          <cell r="I402">
            <v>39</v>
          </cell>
          <cell r="J402">
            <v>3617</v>
          </cell>
          <cell r="K402">
            <v>7081</v>
          </cell>
          <cell r="L402">
            <v>7740</v>
          </cell>
        </row>
        <row r="403">
          <cell r="B403" t="str">
            <v>Geary</v>
          </cell>
          <cell r="C403">
            <v>20061</v>
          </cell>
          <cell r="D403">
            <v>5</v>
          </cell>
          <cell r="I403">
            <v>43</v>
          </cell>
          <cell r="J403">
            <v>3545</v>
          </cell>
          <cell r="K403">
            <v>3830</v>
          </cell>
          <cell r="L403">
            <v>3845</v>
          </cell>
          <cell r="M403">
            <v>4673</v>
          </cell>
          <cell r="N403">
            <v>4735</v>
          </cell>
        </row>
        <row r="404">
          <cell r="B404" t="str">
            <v>Geary</v>
          </cell>
          <cell r="C404">
            <v>20061</v>
          </cell>
          <cell r="D404">
            <v>6</v>
          </cell>
          <cell r="I404">
            <v>48</v>
          </cell>
          <cell r="J404">
            <v>3633</v>
          </cell>
          <cell r="K404">
            <v>3844</v>
          </cell>
          <cell r="L404">
            <v>3882</v>
          </cell>
          <cell r="M404">
            <v>3938</v>
          </cell>
          <cell r="N404">
            <v>4150</v>
          </cell>
          <cell r="O404">
            <v>4783</v>
          </cell>
        </row>
        <row r="405">
          <cell r="B405" t="str">
            <v>Geary</v>
          </cell>
          <cell r="C405">
            <v>20061</v>
          </cell>
          <cell r="D405">
            <v>4</v>
          </cell>
          <cell r="I405">
            <v>52</v>
          </cell>
          <cell r="J405">
            <v>3400</v>
          </cell>
          <cell r="K405">
            <v>3827</v>
          </cell>
          <cell r="L405">
            <v>3828</v>
          </cell>
          <cell r="M405">
            <v>3890</v>
          </cell>
        </row>
        <row r="406">
          <cell r="B406" t="str">
            <v>Geary</v>
          </cell>
          <cell r="C406">
            <v>20061</v>
          </cell>
          <cell r="D406">
            <v>5</v>
          </cell>
          <cell r="I406">
            <v>57</v>
          </cell>
          <cell r="J406">
            <v>2177</v>
          </cell>
          <cell r="K406">
            <v>2181</v>
          </cell>
          <cell r="L406">
            <v>3880</v>
          </cell>
          <cell r="M406">
            <v>3936</v>
          </cell>
          <cell r="N406">
            <v>4781</v>
          </cell>
        </row>
        <row r="407">
          <cell r="B407" t="str">
            <v>Geary</v>
          </cell>
          <cell r="C407">
            <v>20061</v>
          </cell>
          <cell r="D407">
            <v>4</v>
          </cell>
          <cell r="I407">
            <v>61</v>
          </cell>
          <cell r="J407">
            <v>2347</v>
          </cell>
          <cell r="K407">
            <v>3561</v>
          </cell>
          <cell r="L407">
            <v>4151</v>
          </cell>
          <cell r="M407">
            <v>7031</v>
          </cell>
        </row>
        <row r="408">
          <cell r="B408" t="str">
            <v>Geary</v>
          </cell>
          <cell r="C408">
            <v>20061</v>
          </cell>
          <cell r="D408">
            <v>3</v>
          </cell>
          <cell r="I408">
            <v>66</v>
          </cell>
          <cell r="J408">
            <v>3775</v>
          </cell>
          <cell r="K408">
            <v>7170</v>
          </cell>
          <cell r="L408">
            <v>7173</v>
          </cell>
        </row>
        <row r="409">
          <cell r="B409" t="str">
            <v>Geary</v>
          </cell>
          <cell r="C409">
            <v>20061</v>
          </cell>
          <cell r="D409" t="str">
            <v>na</v>
          </cell>
        </row>
        <row r="410">
          <cell r="B410" t="str">
            <v>Geary</v>
          </cell>
          <cell r="C410">
            <v>20061</v>
          </cell>
          <cell r="D410" t="str">
            <v>na</v>
          </cell>
        </row>
        <row r="411">
          <cell r="B411" t="str">
            <v>Geary</v>
          </cell>
          <cell r="C411">
            <v>20061</v>
          </cell>
          <cell r="D411" t="str">
            <v>na</v>
          </cell>
          <cell r="I411">
            <v>54</v>
          </cell>
          <cell r="J411" t="str">
            <v>MPLSEA</v>
          </cell>
        </row>
        <row r="412">
          <cell r="B412" t="str">
            <v>Geary</v>
          </cell>
          <cell r="C412">
            <v>20061</v>
          </cell>
          <cell r="D412">
            <v>35</v>
          </cell>
          <cell r="E412">
            <v>49.285714285714285</v>
          </cell>
          <cell r="F412">
            <v>50</v>
          </cell>
          <cell r="I412">
            <v>60</v>
          </cell>
          <cell r="J412" t="str">
            <v>MPLPER</v>
          </cell>
        </row>
        <row r="413">
          <cell r="B413" t="str">
            <v>Gove</v>
          </cell>
          <cell r="C413">
            <v>20063</v>
          </cell>
          <cell r="D413" t="str">
            <v>na</v>
          </cell>
          <cell r="G413">
            <v>31.58</v>
          </cell>
          <cell r="H413">
            <v>33</v>
          </cell>
        </row>
        <row r="414">
          <cell r="B414" t="str">
            <v>Gove</v>
          </cell>
          <cell r="C414">
            <v>20063</v>
          </cell>
          <cell r="D414">
            <v>18</v>
          </cell>
          <cell r="I414">
            <v>22</v>
          </cell>
          <cell r="J414">
            <v>2113</v>
          </cell>
          <cell r="K414">
            <v>1595</v>
          </cell>
          <cell r="L414">
            <v>1603</v>
          </cell>
          <cell r="M414">
            <v>1637</v>
          </cell>
          <cell r="N414">
            <v>1688</v>
          </cell>
          <cell r="O414">
            <v>1691</v>
          </cell>
          <cell r="P414">
            <v>1704</v>
          </cell>
          <cell r="Q414">
            <v>1860</v>
          </cell>
          <cell r="R414">
            <v>1869</v>
          </cell>
          <cell r="S414">
            <v>2112</v>
          </cell>
          <cell r="T414">
            <v>2115</v>
          </cell>
          <cell r="U414">
            <v>2601</v>
          </cell>
          <cell r="V414">
            <v>2754</v>
          </cell>
          <cell r="W414">
            <v>2758</v>
          </cell>
          <cell r="X414">
            <v>2761</v>
          </cell>
          <cell r="Y414">
            <v>2767</v>
          </cell>
          <cell r="Z414">
            <v>1580</v>
          </cell>
          <cell r="AA414">
            <v>2562</v>
          </cell>
        </row>
        <row r="415">
          <cell r="B415" t="str">
            <v>Gove</v>
          </cell>
          <cell r="C415">
            <v>20063</v>
          </cell>
          <cell r="D415">
            <v>5</v>
          </cell>
          <cell r="I415">
            <v>28</v>
          </cell>
          <cell r="J415">
            <v>1866</v>
          </cell>
          <cell r="K415">
            <v>1867</v>
          </cell>
          <cell r="L415">
            <v>2202</v>
          </cell>
          <cell r="M415">
            <v>2204</v>
          </cell>
          <cell r="N415">
            <v>2768</v>
          </cell>
        </row>
        <row r="416">
          <cell r="B416" t="str">
            <v>Gove</v>
          </cell>
          <cell r="C416">
            <v>20063</v>
          </cell>
          <cell r="D416">
            <v>4</v>
          </cell>
          <cell r="I416">
            <v>31</v>
          </cell>
          <cell r="J416">
            <v>1606</v>
          </cell>
          <cell r="K416">
            <v>1741</v>
          </cell>
          <cell r="L416">
            <v>1868</v>
          </cell>
          <cell r="M416">
            <v>3593</v>
          </cell>
        </row>
        <row r="417">
          <cell r="B417" t="str">
            <v>Gove</v>
          </cell>
          <cell r="C417">
            <v>20063</v>
          </cell>
          <cell r="D417">
            <v>3</v>
          </cell>
          <cell r="I417">
            <v>33</v>
          </cell>
          <cell r="J417">
            <v>2234</v>
          </cell>
          <cell r="K417">
            <v>3765</v>
          </cell>
          <cell r="L417">
            <v>2747</v>
          </cell>
        </row>
        <row r="418">
          <cell r="B418" t="str">
            <v>Gove</v>
          </cell>
          <cell r="C418">
            <v>20063</v>
          </cell>
          <cell r="D418">
            <v>9</v>
          </cell>
          <cell r="I418">
            <v>36</v>
          </cell>
          <cell r="J418">
            <v>1138</v>
          </cell>
          <cell r="K418">
            <v>1605</v>
          </cell>
          <cell r="L418">
            <v>1762</v>
          </cell>
          <cell r="M418">
            <v>2203</v>
          </cell>
          <cell r="N418">
            <v>2574</v>
          </cell>
          <cell r="O418">
            <v>2576</v>
          </cell>
          <cell r="P418">
            <v>2684</v>
          </cell>
          <cell r="Q418">
            <v>1859</v>
          </cell>
          <cell r="R418">
            <v>2817</v>
          </cell>
        </row>
        <row r="419">
          <cell r="B419" t="str">
            <v>Gove</v>
          </cell>
          <cell r="C419">
            <v>20063</v>
          </cell>
          <cell r="D419">
            <v>6</v>
          </cell>
          <cell r="I419">
            <v>39</v>
          </cell>
          <cell r="J419">
            <v>1110</v>
          </cell>
          <cell r="K419">
            <v>1857</v>
          </cell>
          <cell r="L419">
            <v>2236</v>
          </cell>
          <cell r="M419">
            <v>2613</v>
          </cell>
          <cell r="N419">
            <v>2668</v>
          </cell>
          <cell r="O419">
            <v>2815</v>
          </cell>
        </row>
        <row r="420">
          <cell r="B420" t="str">
            <v>Gove</v>
          </cell>
          <cell r="C420">
            <v>20063</v>
          </cell>
          <cell r="D420">
            <v>10</v>
          </cell>
          <cell r="I420">
            <v>42</v>
          </cell>
          <cell r="J420">
            <v>1125</v>
          </cell>
          <cell r="K420">
            <v>1345</v>
          </cell>
          <cell r="L420">
            <v>1619</v>
          </cell>
          <cell r="M420">
            <v>1620</v>
          </cell>
          <cell r="N420">
            <v>1652</v>
          </cell>
          <cell r="O420">
            <v>1856</v>
          </cell>
          <cell r="P420">
            <v>2235</v>
          </cell>
          <cell r="Q420">
            <v>2375</v>
          </cell>
          <cell r="R420">
            <v>2612</v>
          </cell>
          <cell r="S420">
            <v>3755</v>
          </cell>
        </row>
        <row r="421">
          <cell r="B421" t="str">
            <v>Gove</v>
          </cell>
          <cell r="C421">
            <v>20063</v>
          </cell>
          <cell r="D421" t="str">
            <v>na</v>
          </cell>
        </row>
        <row r="422">
          <cell r="B422" t="str">
            <v>Gove</v>
          </cell>
          <cell r="C422">
            <v>20063</v>
          </cell>
          <cell r="D422" t="str">
            <v>na</v>
          </cell>
        </row>
        <row r="423">
          <cell r="B423" t="str">
            <v>Gove</v>
          </cell>
          <cell r="C423">
            <v>20063</v>
          </cell>
          <cell r="D423" t="str">
            <v>na</v>
          </cell>
        </row>
        <row r="424">
          <cell r="B424" t="str">
            <v>Gove</v>
          </cell>
          <cell r="C424">
            <v>20063</v>
          </cell>
          <cell r="D424" t="str">
            <v>na</v>
          </cell>
          <cell r="I424">
            <v>32</v>
          </cell>
          <cell r="J424" t="str">
            <v>MPLSEA</v>
          </cell>
        </row>
        <row r="425">
          <cell r="B425" t="str">
            <v>Gove</v>
          </cell>
          <cell r="C425">
            <v>20063</v>
          </cell>
          <cell r="D425">
            <v>55</v>
          </cell>
          <cell r="E425">
            <v>31.581818181818182</v>
          </cell>
          <cell r="F425">
            <v>33</v>
          </cell>
          <cell r="I425">
            <v>42</v>
          </cell>
          <cell r="J425" t="str">
            <v>MPLPER</v>
          </cell>
        </row>
        <row r="426">
          <cell r="B426" t="str">
            <v>Graham</v>
          </cell>
          <cell r="C426">
            <v>20065</v>
          </cell>
          <cell r="D426" t="str">
            <v>na</v>
          </cell>
          <cell r="G426">
            <v>30.02</v>
          </cell>
          <cell r="H426">
            <v>29.75</v>
          </cell>
        </row>
        <row r="427">
          <cell r="B427" t="str">
            <v>Graham</v>
          </cell>
          <cell r="C427">
            <v>20065</v>
          </cell>
          <cell r="D427">
            <v>3</v>
          </cell>
          <cell r="I427">
            <v>20</v>
          </cell>
          <cell r="J427">
            <v>2959</v>
          </cell>
          <cell r="K427">
            <v>2960</v>
          </cell>
          <cell r="L427">
            <v>2562</v>
          </cell>
        </row>
        <row r="428">
          <cell r="B428" t="str">
            <v>Graham</v>
          </cell>
          <cell r="C428">
            <v>20065</v>
          </cell>
          <cell r="D428">
            <v>4</v>
          </cell>
          <cell r="I428">
            <v>22</v>
          </cell>
          <cell r="J428">
            <v>2850</v>
          </cell>
          <cell r="K428">
            <v>2112</v>
          </cell>
          <cell r="L428">
            <v>2114</v>
          </cell>
          <cell r="M428">
            <v>2760</v>
          </cell>
        </row>
        <row r="429">
          <cell r="B429" t="str">
            <v>Graham</v>
          </cell>
          <cell r="C429">
            <v>20065</v>
          </cell>
          <cell r="D429">
            <v>6</v>
          </cell>
          <cell r="I429">
            <v>26</v>
          </cell>
          <cell r="J429">
            <v>2767</v>
          </cell>
          <cell r="K429">
            <v>2828</v>
          </cell>
          <cell r="L429">
            <v>2113</v>
          </cell>
          <cell r="M429">
            <v>2333</v>
          </cell>
          <cell r="N429">
            <v>2748</v>
          </cell>
          <cell r="O429">
            <v>2753</v>
          </cell>
        </row>
        <row r="430">
          <cell r="B430" t="str">
            <v>Graham</v>
          </cell>
          <cell r="C430">
            <v>20065</v>
          </cell>
          <cell r="D430">
            <v>5</v>
          </cell>
          <cell r="I430">
            <v>29</v>
          </cell>
          <cell r="J430">
            <v>3765</v>
          </cell>
          <cell r="K430">
            <v>2202</v>
          </cell>
          <cell r="L430">
            <v>2513</v>
          </cell>
          <cell r="M430">
            <v>2578</v>
          </cell>
          <cell r="N430">
            <v>2582</v>
          </cell>
        </row>
        <row r="431">
          <cell r="B431" t="str">
            <v>Graham</v>
          </cell>
          <cell r="C431">
            <v>20065</v>
          </cell>
          <cell r="D431">
            <v>9</v>
          </cell>
          <cell r="I431">
            <v>31</v>
          </cell>
          <cell r="J431">
            <v>2812</v>
          </cell>
          <cell r="K431">
            <v>2820</v>
          </cell>
          <cell r="L431">
            <v>3593</v>
          </cell>
          <cell r="M431">
            <v>1142</v>
          </cell>
          <cell r="N431">
            <v>1859</v>
          </cell>
          <cell r="O431">
            <v>2511</v>
          </cell>
          <cell r="P431">
            <v>2519</v>
          </cell>
          <cell r="Q431">
            <v>2580</v>
          </cell>
          <cell r="R431">
            <v>2605</v>
          </cell>
        </row>
        <row r="432">
          <cell r="B432" t="str">
            <v>Graham</v>
          </cell>
          <cell r="C432">
            <v>20065</v>
          </cell>
          <cell r="D432">
            <v>5</v>
          </cell>
          <cell r="I432">
            <v>33</v>
          </cell>
          <cell r="J432">
            <v>2236</v>
          </cell>
          <cell r="K432">
            <v>2310</v>
          </cell>
          <cell r="L432">
            <v>2347</v>
          </cell>
          <cell r="M432">
            <v>2669</v>
          </cell>
          <cell r="N432">
            <v>2671</v>
          </cell>
        </row>
        <row r="433">
          <cell r="B433" t="str">
            <v>Graham</v>
          </cell>
          <cell r="C433">
            <v>20065</v>
          </cell>
          <cell r="D433">
            <v>4</v>
          </cell>
          <cell r="I433">
            <v>37</v>
          </cell>
          <cell r="J433">
            <v>2817</v>
          </cell>
          <cell r="K433">
            <v>2819</v>
          </cell>
          <cell r="L433">
            <v>1620</v>
          </cell>
          <cell r="M433">
            <v>2670</v>
          </cell>
        </row>
        <row r="434">
          <cell r="B434" t="str">
            <v>Graham</v>
          </cell>
          <cell r="C434">
            <v>20065</v>
          </cell>
          <cell r="D434">
            <v>4</v>
          </cell>
          <cell r="I434">
            <v>40</v>
          </cell>
          <cell r="J434">
            <v>3755</v>
          </cell>
          <cell r="K434">
            <v>2612</v>
          </cell>
          <cell r="L434">
            <v>2667</v>
          </cell>
          <cell r="M434">
            <v>2668</v>
          </cell>
        </row>
        <row r="435">
          <cell r="B435" t="str">
            <v>Graham</v>
          </cell>
          <cell r="C435">
            <v>20065</v>
          </cell>
          <cell r="D435" t="str">
            <v>na</v>
          </cell>
        </row>
        <row r="436">
          <cell r="B436" t="str">
            <v>Graham</v>
          </cell>
          <cell r="C436">
            <v>20065</v>
          </cell>
          <cell r="D436" t="str">
            <v>na</v>
          </cell>
        </row>
        <row r="437">
          <cell r="B437" t="str">
            <v>Graham</v>
          </cell>
          <cell r="C437">
            <v>20065</v>
          </cell>
          <cell r="D437" t="str">
            <v>na</v>
          </cell>
          <cell r="I437">
            <v>34</v>
          </cell>
          <cell r="J437" t="str">
            <v>MPLSEA</v>
          </cell>
        </row>
        <row r="438">
          <cell r="B438" t="str">
            <v>Graham</v>
          </cell>
          <cell r="C438">
            <v>20065</v>
          </cell>
          <cell r="D438">
            <v>40</v>
          </cell>
          <cell r="E438">
            <v>30.024999999999999</v>
          </cell>
          <cell r="F438">
            <v>29.75</v>
          </cell>
          <cell r="I438">
            <v>44</v>
          </cell>
          <cell r="J438" t="str">
            <v>MPLPER</v>
          </cell>
        </row>
        <row r="439">
          <cell r="B439" t="str">
            <v>Grant</v>
          </cell>
          <cell r="C439">
            <v>20067</v>
          </cell>
          <cell r="D439" t="str">
            <v>na</v>
          </cell>
          <cell r="G439">
            <v>28.24</v>
          </cell>
          <cell r="H439">
            <v>29</v>
          </cell>
        </row>
        <row r="440">
          <cell r="B440" t="str">
            <v>Grant</v>
          </cell>
          <cell r="C440">
            <v>20067</v>
          </cell>
          <cell r="D440">
            <v>9</v>
          </cell>
          <cell r="I440">
            <v>21</v>
          </cell>
          <cell r="J440">
            <v>1159</v>
          </cell>
          <cell r="K440">
            <v>1592</v>
          </cell>
          <cell r="L440">
            <v>1706</v>
          </cell>
          <cell r="M440">
            <v>1712</v>
          </cell>
          <cell r="N440">
            <v>1982</v>
          </cell>
          <cell r="O440">
            <v>1983</v>
          </cell>
          <cell r="P440">
            <v>1986</v>
          </cell>
          <cell r="Q440">
            <v>6060</v>
          </cell>
          <cell r="R440">
            <v>9982</v>
          </cell>
        </row>
        <row r="441">
          <cell r="B441" t="str">
            <v>Grant</v>
          </cell>
          <cell r="C441">
            <v>20067</v>
          </cell>
          <cell r="D441">
            <v>3</v>
          </cell>
          <cell r="I441">
            <v>23</v>
          </cell>
          <cell r="J441">
            <v>1572</v>
          </cell>
          <cell r="K441">
            <v>1987</v>
          </cell>
          <cell r="L441">
            <v>2714</v>
          </cell>
        </row>
        <row r="442">
          <cell r="B442" t="str">
            <v>Grant</v>
          </cell>
          <cell r="C442">
            <v>20067</v>
          </cell>
          <cell r="D442">
            <v>4</v>
          </cell>
          <cell r="I442">
            <v>25</v>
          </cell>
          <cell r="J442">
            <v>1390</v>
          </cell>
          <cell r="K442">
            <v>1579</v>
          </cell>
          <cell r="L442">
            <v>1709</v>
          </cell>
          <cell r="M442">
            <v>2155</v>
          </cell>
        </row>
        <row r="443">
          <cell r="B443" t="str">
            <v>Grant</v>
          </cell>
          <cell r="C443">
            <v>20067</v>
          </cell>
          <cell r="D443">
            <v>2</v>
          </cell>
          <cell r="I443">
            <v>28</v>
          </cell>
          <cell r="J443">
            <v>1327</v>
          </cell>
          <cell r="K443">
            <v>1867</v>
          </cell>
        </row>
        <row r="444">
          <cell r="B444" t="str">
            <v>Grant</v>
          </cell>
          <cell r="C444">
            <v>20067</v>
          </cell>
          <cell r="D444">
            <v>2</v>
          </cell>
          <cell r="I444">
            <v>30</v>
          </cell>
          <cell r="J444">
            <v>1741</v>
          </cell>
          <cell r="K444">
            <v>1809</v>
          </cell>
        </row>
        <row r="445">
          <cell r="B445" t="str">
            <v>Grant</v>
          </cell>
          <cell r="C445">
            <v>20067</v>
          </cell>
          <cell r="D445">
            <v>6</v>
          </cell>
          <cell r="I445">
            <v>33</v>
          </cell>
          <cell r="J445">
            <v>1667</v>
          </cell>
          <cell r="K445">
            <v>1668</v>
          </cell>
          <cell r="L445">
            <v>1808</v>
          </cell>
          <cell r="M445">
            <v>1854</v>
          </cell>
          <cell r="N445">
            <v>1857</v>
          </cell>
          <cell r="O445">
            <v>5219</v>
          </cell>
        </row>
        <row r="446">
          <cell r="B446" t="str">
            <v>Grant</v>
          </cell>
          <cell r="C446">
            <v>20067</v>
          </cell>
          <cell r="D446">
            <v>4</v>
          </cell>
          <cell r="I446">
            <v>35</v>
          </cell>
          <cell r="J446">
            <v>1761</v>
          </cell>
          <cell r="K446">
            <v>1810</v>
          </cell>
          <cell r="L446">
            <v>1856</v>
          </cell>
          <cell r="M446">
            <v>3593</v>
          </cell>
        </row>
        <row r="447">
          <cell r="B447" t="str">
            <v>Grant</v>
          </cell>
          <cell r="C447">
            <v>20067</v>
          </cell>
          <cell r="D447">
            <v>4</v>
          </cell>
          <cell r="I447">
            <v>37</v>
          </cell>
          <cell r="J447">
            <v>1344</v>
          </cell>
          <cell r="K447">
            <v>1349</v>
          </cell>
          <cell r="L447">
            <v>1422</v>
          </cell>
          <cell r="M447">
            <v>1454</v>
          </cell>
        </row>
        <row r="448">
          <cell r="B448" t="str">
            <v>Grant</v>
          </cell>
          <cell r="C448">
            <v>20067</v>
          </cell>
          <cell r="D448" t="str">
            <v>na</v>
          </cell>
        </row>
        <row r="449">
          <cell r="B449" t="str">
            <v>Grant</v>
          </cell>
          <cell r="C449">
            <v>20067</v>
          </cell>
          <cell r="D449" t="str">
            <v>na</v>
          </cell>
        </row>
        <row r="450">
          <cell r="B450" t="str">
            <v>Grant</v>
          </cell>
          <cell r="C450">
            <v>20067</v>
          </cell>
          <cell r="D450" t="str">
            <v>na</v>
          </cell>
          <cell r="I450">
            <v>24</v>
          </cell>
          <cell r="J450" t="str">
            <v>MPLSEA</v>
          </cell>
        </row>
        <row r="451">
          <cell r="B451" t="str">
            <v>Grant</v>
          </cell>
          <cell r="C451">
            <v>20067</v>
          </cell>
          <cell r="D451">
            <v>34</v>
          </cell>
          <cell r="E451">
            <v>28.235294117647058</v>
          </cell>
          <cell r="F451">
            <v>29</v>
          </cell>
          <cell r="I451">
            <v>36</v>
          </cell>
          <cell r="J451" t="str">
            <v>MPLPER</v>
          </cell>
        </row>
        <row r="452">
          <cell r="B452" t="str">
            <v>Gray</v>
          </cell>
          <cell r="C452">
            <v>20069</v>
          </cell>
          <cell r="D452" t="str">
            <v>na</v>
          </cell>
          <cell r="G452">
            <v>30.89</v>
          </cell>
          <cell r="H452">
            <v>31</v>
          </cell>
        </row>
        <row r="453">
          <cell r="B453" t="str">
            <v>Gray</v>
          </cell>
          <cell r="C453">
            <v>20069</v>
          </cell>
          <cell r="D453">
            <v>14</v>
          </cell>
          <cell r="I453">
            <v>21</v>
          </cell>
          <cell r="J453">
            <v>1258</v>
          </cell>
          <cell r="K453">
            <v>1820</v>
          </cell>
          <cell r="L453">
            <v>1986</v>
          </cell>
          <cell r="M453">
            <v>2157</v>
          </cell>
          <cell r="N453">
            <v>2562</v>
          </cell>
          <cell r="O453">
            <v>2750</v>
          </cell>
          <cell r="P453">
            <v>2751</v>
          </cell>
          <cell r="Q453">
            <v>5248</v>
          </cell>
          <cell r="R453">
            <v>5941</v>
          </cell>
          <cell r="S453">
            <v>6060</v>
          </cell>
          <cell r="T453">
            <v>1982</v>
          </cell>
          <cell r="U453">
            <v>2152</v>
          </cell>
          <cell r="V453">
            <v>1124</v>
          </cell>
          <cell r="W453">
            <v>1190</v>
          </cell>
        </row>
        <row r="454">
          <cell r="B454" t="str">
            <v>Gray</v>
          </cell>
          <cell r="C454">
            <v>20069</v>
          </cell>
          <cell r="D454">
            <v>3</v>
          </cell>
          <cell r="I454">
            <v>24</v>
          </cell>
          <cell r="J454">
            <v>2714</v>
          </cell>
          <cell r="K454">
            <v>5930</v>
          </cell>
          <cell r="L454">
            <v>1186</v>
          </cell>
        </row>
        <row r="455">
          <cell r="B455" t="str">
            <v>Gray</v>
          </cell>
          <cell r="C455">
            <v>20069</v>
          </cell>
          <cell r="D455">
            <v>4</v>
          </cell>
          <cell r="I455">
            <v>27</v>
          </cell>
          <cell r="J455">
            <v>1987</v>
          </cell>
          <cell r="K455">
            <v>2748</v>
          </cell>
          <cell r="L455">
            <v>2818</v>
          </cell>
          <cell r="M455">
            <v>1185</v>
          </cell>
        </row>
        <row r="456">
          <cell r="B456" t="str">
            <v>Gray</v>
          </cell>
          <cell r="C456">
            <v>20069</v>
          </cell>
          <cell r="D456">
            <v>3</v>
          </cell>
          <cell r="I456">
            <v>30</v>
          </cell>
          <cell r="J456">
            <v>1674</v>
          </cell>
          <cell r="K456">
            <v>2615</v>
          </cell>
          <cell r="L456">
            <v>2822</v>
          </cell>
        </row>
        <row r="457">
          <cell r="B457" t="str">
            <v>Gray</v>
          </cell>
          <cell r="C457">
            <v>20069</v>
          </cell>
          <cell r="D457">
            <v>9</v>
          </cell>
          <cell r="I457">
            <v>32</v>
          </cell>
          <cell r="J457">
            <v>1235</v>
          </cell>
          <cell r="K457">
            <v>1665</v>
          </cell>
          <cell r="L457">
            <v>1765</v>
          </cell>
          <cell r="M457">
            <v>1859</v>
          </cell>
          <cell r="N457">
            <v>1868</v>
          </cell>
          <cell r="O457">
            <v>2747</v>
          </cell>
          <cell r="P457">
            <v>2800</v>
          </cell>
          <cell r="Q457">
            <v>2817</v>
          </cell>
          <cell r="R457">
            <v>5928</v>
          </cell>
        </row>
        <row r="458">
          <cell r="B458" t="str">
            <v>Gray</v>
          </cell>
          <cell r="C458">
            <v>20069</v>
          </cell>
          <cell r="D458">
            <v>4</v>
          </cell>
          <cell r="I458">
            <v>35</v>
          </cell>
          <cell r="J458">
            <v>1668</v>
          </cell>
          <cell r="K458">
            <v>1675</v>
          </cell>
          <cell r="L458">
            <v>1762</v>
          </cell>
          <cell r="M458">
            <v>1214</v>
          </cell>
        </row>
        <row r="459">
          <cell r="B459" t="str">
            <v>Gray</v>
          </cell>
          <cell r="C459">
            <v>20069</v>
          </cell>
          <cell r="D459">
            <v>7</v>
          </cell>
          <cell r="I459">
            <v>38</v>
          </cell>
          <cell r="J459">
            <v>1761</v>
          </cell>
          <cell r="K459">
            <v>1768</v>
          </cell>
          <cell r="L459">
            <v>1811</v>
          </cell>
          <cell r="M459">
            <v>2613</v>
          </cell>
          <cell r="N459">
            <v>2682</v>
          </cell>
          <cell r="O459">
            <v>2686</v>
          </cell>
          <cell r="P459">
            <v>2815</v>
          </cell>
        </row>
        <row r="460">
          <cell r="B460" t="str">
            <v>Gray</v>
          </cell>
          <cell r="C460">
            <v>20069</v>
          </cell>
          <cell r="D460">
            <v>10</v>
          </cell>
          <cell r="I460">
            <v>41</v>
          </cell>
          <cell r="J460">
            <v>1342</v>
          </cell>
          <cell r="K460">
            <v>1349</v>
          </cell>
          <cell r="L460">
            <v>1350</v>
          </cell>
          <cell r="M460">
            <v>1667</v>
          </cell>
          <cell r="N460">
            <v>1810</v>
          </cell>
          <cell r="O460">
            <v>2375</v>
          </cell>
          <cell r="P460">
            <v>2612</v>
          </cell>
          <cell r="Q460">
            <v>2801</v>
          </cell>
          <cell r="R460">
            <v>2814</v>
          </cell>
          <cell r="S460">
            <v>6240</v>
          </cell>
        </row>
        <row r="461">
          <cell r="B461" t="str">
            <v>Gray</v>
          </cell>
          <cell r="C461">
            <v>20069</v>
          </cell>
          <cell r="D461" t="str">
            <v>na</v>
          </cell>
        </row>
        <row r="462">
          <cell r="B462" t="str">
            <v>Gray</v>
          </cell>
          <cell r="C462">
            <v>20069</v>
          </cell>
          <cell r="D462" t="str">
            <v>na</v>
          </cell>
        </row>
        <row r="463">
          <cell r="B463" t="str">
            <v>Gray</v>
          </cell>
          <cell r="C463">
            <v>20069</v>
          </cell>
          <cell r="D463" t="str">
            <v>na</v>
          </cell>
          <cell r="I463">
            <v>28</v>
          </cell>
          <cell r="J463" t="str">
            <v>MPLSEA</v>
          </cell>
        </row>
        <row r="464">
          <cell r="B464" t="str">
            <v>Gray</v>
          </cell>
          <cell r="C464">
            <v>20069</v>
          </cell>
          <cell r="D464">
            <v>54</v>
          </cell>
          <cell r="E464">
            <v>30.888888888888889</v>
          </cell>
          <cell r="F464">
            <v>31</v>
          </cell>
          <cell r="I464">
            <v>38</v>
          </cell>
          <cell r="J464" t="str">
            <v>MPLPER</v>
          </cell>
        </row>
        <row r="465">
          <cell r="B465" t="str">
            <v>Greeley</v>
          </cell>
          <cell r="C465">
            <v>20071</v>
          </cell>
          <cell r="D465" t="str">
            <v>na</v>
          </cell>
          <cell r="G465">
            <v>28.21</v>
          </cell>
          <cell r="H465">
            <v>29.14</v>
          </cell>
        </row>
        <row r="466">
          <cell r="B466" t="str">
            <v>Greeley</v>
          </cell>
          <cell r="C466">
            <v>20071</v>
          </cell>
          <cell r="D466">
            <v>5</v>
          </cell>
          <cell r="I466">
            <v>21</v>
          </cell>
          <cell r="J466">
            <v>1565</v>
          </cell>
          <cell r="K466">
            <v>1671</v>
          </cell>
          <cell r="L466">
            <v>6055</v>
          </cell>
          <cell r="M466">
            <v>1580</v>
          </cell>
          <cell r="N466">
            <v>2562</v>
          </cell>
        </row>
        <row r="467">
          <cell r="B467" t="str">
            <v>Greeley</v>
          </cell>
          <cell r="C467">
            <v>20071</v>
          </cell>
          <cell r="D467">
            <v>2</v>
          </cell>
          <cell r="I467">
            <v>25</v>
          </cell>
          <cell r="J467">
            <v>1579</v>
          </cell>
          <cell r="K467">
            <v>1739</v>
          </cell>
        </row>
        <row r="468">
          <cell r="B468" t="str">
            <v>Greeley</v>
          </cell>
          <cell r="C468">
            <v>20071</v>
          </cell>
          <cell r="D468">
            <v>2</v>
          </cell>
          <cell r="I468">
            <v>27</v>
          </cell>
          <cell r="J468">
            <v>1578</v>
          </cell>
          <cell r="K468">
            <v>1670</v>
          </cell>
        </row>
        <row r="469">
          <cell r="B469" t="str">
            <v>Greeley</v>
          </cell>
          <cell r="C469">
            <v>20071</v>
          </cell>
          <cell r="D469">
            <v>3</v>
          </cell>
          <cell r="I469">
            <v>29</v>
          </cell>
          <cell r="J469">
            <v>1850</v>
          </cell>
          <cell r="K469">
            <v>1859</v>
          </cell>
          <cell r="L469">
            <v>1864</v>
          </cell>
        </row>
        <row r="470">
          <cell r="B470" t="str">
            <v>Greeley</v>
          </cell>
          <cell r="C470">
            <v>20071</v>
          </cell>
          <cell r="D470">
            <v>2</v>
          </cell>
          <cell r="I470">
            <v>32</v>
          </cell>
          <cell r="J470">
            <v>1854</v>
          </cell>
          <cell r="K470">
            <v>1857</v>
          </cell>
        </row>
        <row r="471">
          <cell r="B471" t="str">
            <v>Greeley</v>
          </cell>
          <cell r="C471">
            <v>20071</v>
          </cell>
          <cell r="D471">
            <v>2</v>
          </cell>
          <cell r="I471">
            <v>34</v>
          </cell>
          <cell r="J471">
            <v>1761</v>
          </cell>
          <cell r="K471">
            <v>1856</v>
          </cell>
        </row>
        <row r="472">
          <cell r="B472" t="str">
            <v>Greeley</v>
          </cell>
          <cell r="C472">
            <v>20071</v>
          </cell>
          <cell r="D472">
            <v>3</v>
          </cell>
          <cell r="I472">
            <v>36</v>
          </cell>
          <cell r="J472">
            <v>1422</v>
          </cell>
          <cell r="K472">
            <v>1619</v>
          </cell>
          <cell r="L472">
            <v>2310</v>
          </cell>
        </row>
        <row r="473">
          <cell r="B473" t="str">
            <v>Greeley</v>
          </cell>
          <cell r="C473">
            <v>20071</v>
          </cell>
          <cell r="D473" t="str">
            <v>na</v>
          </cell>
        </row>
        <row r="474">
          <cell r="B474" t="str">
            <v>Greeley</v>
          </cell>
          <cell r="C474">
            <v>20071</v>
          </cell>
          <cell r="D474" t="str">
            <v>na</v>
          </cell>
        </row>
        <row r="475">
          <cell r="B475" t="str">
            <v>Greeley</v>
          </cell>
          <cell r="C475">
            <v>20071</v>
          </cell>
          <cell r="D475" t="str">
            <v>na</v>
          </cell>
        </row>
        <row r="476">
          <cell r="B476" t="str">
            <v>Greeley</v>
          </cell>
          <cell r="C476">
            <v>20071</v>
          </cell>
          <cell r="D476" t="str">
            <v>na</v>
          </cell>
          <cell r="I476">
            <v>24</v>
          </cell>
          <cell r="J476" t="str">
            <v>MPLSEA</v>
          </cell>
        </row>
        <row r="477">
          <cell r="B477" t="str">
            <v>Greeley</v>
          </cell>
          <cell r="C477">
            <v>20071</v>
          </cell>
          <cell r="D477">
            <v>19</v>
          </cell>
          <cell r="E477">
            <v>28.210526315789473</v>
          </cell>
          <cell r="F477">
            <v>29.142857142857142</v>
          </cell>
          <cell r="I477">
            <v>36</v>
          </cell>
          <cell r="J477" t="str">
            <v>MPLPER</v>
          </cell>
        </row>
        <row r="478">
          <cell r="B478" t="str">
            <v>Greenwood</v>
          </cell>
          <cell r="C478">
            <v>20073</v>
          </cell>
          <cell r="D478" t="str">
            <v>na</v>
          </cell>
          <cell r="G478">
            <v>38.54</v>
          </cell>
          <cell r="H478">
            <v>44.22</v>
          </cell>
        </row>
        <row r="479">
          <cell r="B479" t="str">
            <v>Greenwood</v>
          </cell>
          <cell r="C479">
            <v>20073</v>
          </cell>
          <cell r="D479">
            <v>13</v>
          </cell>
          <cell r="I479">
            <v>29</v>
          </cell>
          <cell r="J479">
            <v>6951</v>
          </cell>
          <cell r="K479">
            <v>4570</v>
          </cell>
          <cell r="L479">
            <v>4580</v>
          </cell>
          <cell r="M479">
            <v>4655</v>
          </cell>
          <cell r="N479">
            <v>4660</v>
          </cell>
          <cell r="O479">
            <v>4746</v>
          </cell>
          <cell r="P479">
            <v>6950</v>
          </cell>
          <cell r="Q479">
            <v>6970</v>
          </cell>
          <cell r="R479">
            <v>6981</v>
          </cell>
          <cell r="S479">
            <v>8737</v>
          </cell>
          <cell r="T479">
            <v>8849</v>
          </cell>
          <cell r="U479">
            <v>6972</v>
          </cell>
          <cell r="V479">
            <v>4590</v>
          </cell>
        </row>
        <row r="480">
          <cell r="B480" t="str">
            <v>Greenwood</v>
          </cell>
          <cell r="C480">
            <v>20073</v>
          </cell>
          <cell r="D480">
            <v>10</v>
          </cell>
          <cell r="I480">
            <v>33</v>
          </cell>
          <cell r="J480">
            <v>4051</v>
          </cell>
          <cell r="K480">
            <v>4600</v>
          </cell>
          <cell r="L480">
            <v>7654</v>
          </cell>
          <cell r="M480">
            <v>8729</v>
          </cell>
          <cell r="N480">
            <v>8731</v>
          </cell>
          <cell r="O480">
            <v>8735</v>
          </cell>
          <cell r="P480">
            <v>8749</v>
          </cell>
          <cell r="Q480">
            <v>8761</v>
          </cell>
          <cell r="R480">
            <v>8780</v>
          </cell>
          <cell r="S480">
            <v>8857</v>
          </cell>
        </row>
        <row r="481">
          <cell r="B481" t="str">
            <v>Greenwood</v>
          </cell>
          <cell r="C481">
            <v>20073</v>
          </cell>
          <cell r="D481">
            <v>5</v>
          </cell>
          <cell r="I481">
            <v>36</v>
          </cell>
          <cell r="J481">
            <v>7306</v>
          </cell>
          <cell r="K481">
            <v>8627</v>
          </cell>
          <cell r="L481">
            <v>8733</v>
          </cell>
          <cell r="M481">
            <v>8778</v>
          </cell>
          <cell r="N481">
            <v>8300</v>
          </cell>
        </row>
        <row r="482">
          <cell r="B482" t="str">
            <v>Greenwood</v>
          </cell>
          <cell r="C482">
            <v>20073</v>
          </cell>
          <cell r="D482">
            <v>4</v>
          </cell>
          <cell r="I482">
            <v>40</v>
          </cell>
          <cell r="J482">
            <v>4744</v>
          </cell>
          <cell r="K482">
            <v>8691</v>
          </cell>
          <cell r="L482">
            <v>8990</v>
          </cell>
          <cell r="M482">
            <v>8991</v>
          </cell>
        </row>
        <row r="483">
          <cell r="B483" t="str">
            <v>Greenwood</v>
          </cell>
          <cell r="C483">
            <v>20073</v>
          </cell>
          <cell r="D483">
            <v>9</v>
          </cell>
          <cell r="I483">
            <v>44</v>
          </cell>
          <cell r="J483">
            <v>4671</v>
          </cell>
          <cell r="K483">
            <v>4672</v>
          </cell>
          <cell r="L483">
            <v>7301</v>
          </cell>
          <cell r="M483">
            <v>7302</v>
          </cell>
          <cell r="N483">
            <v>8643</v>
          </cell>
          <cell r="O483">
            <v>8683</v>
          </cell>
          <cell r="P483">
            <v>8203</v>
          </cell>
          <cell r="Q483">
            <v>8775</v>
          </cell>
          <cell r="R483">
            <v>4740</v>
          </cell>
        </row>
        <row r="484">
          <cell r="B484" t="str">
            <v>Greenwood</v>
          </cell>
          <cell r="C484">
            <v>20073</v>
          </cell>
          <cell r="D484">
            <v>2</v>
          </cell>
          <cell r="I484">
            <v>48</v>
          </cell>
          <cell r="J484">
            <v>8961</v>
          </cell>
          <cell r="K484">
            <v>8679</v>
          </cell>
        </row>
        <row r="485">
          <cell r="B485" t="str">
            <v>Greenwood</v>
          </cell>
          <cell r="C485">
            <v>20073</v>
          </cell>
          <cell r="D485">
            <v>1</v>
          </cell>
          <cell r="I485">
            <v>52</v>
          </cell>
          <cell r="J485">
            <v>4020</v>
          </cell>
        </row>
        <row r="486">
          <cell r="B486" t="str">
            <v>Greenwood</v>
          </cell>
          <cell r="C486">
            <v>20073</v>
          </cell>
          <cell r="D486">
            <v>5</v>
          </cell>
          <cell r="I486">
            <v>55</v>
          </cell>
          <cell r="J486">
            <v>4052</v>
          </cell>
          <cell r="K486">
            <v>8501</v>
          </cell>
          <cell r="L486">
            <v>8837</v>
          </cell>
          <cell r="M486">
            <v>8911</v>
          </cell>
          <cell r="N486">
            <v>7170</v>
          </cell>
        </row>
        <row r="487">
          <cell r="B487" t="str">
            <v>Greenwood</v>
          </cell>
          <cell r="C487">
            <v>20073</v>
          </cell>
          <cell r="D487">
            <v>1</v>
          </cell>
          <cell r="I487">
            <v>61</v>
          </cell>
          <cell r="J487">
            <v>8795</v>
          </cell>
        </row>
        <row r="488">
          <cell r="B488" t="str">
            <v>Greenwood</v>
          </cell>
          <cell r="C488">
            <v>20073</v>
          </cell>
          <cell r="D488" t="str">
            <v>na</v>
          </cell>
        </row>
        <row r="489">
          <cell r="B489" t="str">
            <v>Greenwood</v>
          </cell>
          <cell r="C489">
            <v>20073</v>
          </cell>
          <cell r="D489" t="str">
            <v>na</v>
          </cell>
          <cell r="I489">
            <v>50</v>
          </cell>
          <cell r="J489" t="str">
            <v>MPLSEA</v>
          </cell>
        </row>
        <row r="490">
          <cell r="B490" t="str">
            <v>Greenwood</v>
          </cell>
          <cell r="C490">
            <v>20073</v>
          </cell>
          <cell r="D490">
            <v>50</v>
          </cell>
          <cell r="E490">
            <v>38.54</v>
          </cell>
          <cell r="F490">
            <v>44.222222222222221</v>
          </cell>
          <cell r="I490">
            <v>54</v>
          </cell>
          <cell r="J490" t="str">
            <v>MPLPER</v>
          </cell>
        </row>
        <row r="491">
          <cell r="B491" t="str">
            <v>Hamilton</v>
          </cell>
          <cell r="C491">
            <v>20075</v>
          </cell>
          <cell r="D491" t="str">
            <v>na</v>
          </cell>
          <cell r="G491">
            <v>25.39</v>
          </cell>
          <cell r="H491">
            <v>27.12</v>
          </cell>
        </row>
        <row r="492">
          <cell r="B492" t="str">
            <v>Hamilton</v>
          </cell>
          <cell r="C492">
            <v>20075</v>
          </cell>
          <cell r="D492">
            <v>17</v>
          </cell>
          <cell r="I492">
            <v>20</v>
          </cell>
          <cell r="J492">
            <v>2568</v>
          </cell>
          <cell r="K492">
            <v>1124</v>
          </cell>
          <cell r="L492">
            <v>1184</v>
          </cell>
          <cell r="M492">
            <v>1231</v>
          </cell>
          <cell r="N492">
            <v>1232</v>
          </cell>
          <cell r="O492">
            <v>1233</v>
          </cell>
          <cell r="P492">
            <v>1258</v>
          </cell>
          <cell r="Q492">
            <v>1580</v>
          </cell>
          <cell r="R492">
            <v>1709</v>
          </cell>
          <cell r="S492">
            <v>1714</v>
          </cell>
          <cell r="T492">
            <v>1982</v>
          </cell>
          <cell r="U492">
            <v>1983</v>
          </cell>
          <cell r="V492">
            <v>1984</v>
          </cell>
          <cell r="W492">
            <v>1985</v>
          </cell>
          <cell r="X492">
            <v>1986</v>
          </cell>
          <cell r="Y492">
            <v>1988</v>
          </cell>
          <cell r="Z492">
            <v>6061</v>
          </cell>
        </row>
        <row r="493">
          <cell r="B493" t="str">
            <v>Hamilton</v>
          </cell>
          <cell r="C493">
            <v>20075</v>
          </cell>
          <cell r="D493">
            <v>4</v>
          </cell>
          <cell r="I493">
            <v>22</v>
          </cell>
          <cell r="J493">
            <v>1185</v>
          </cell>
          <cell r="K493">
            <v>1230</v>
          </cell>
          <cell r="L493">
            <v>1579</v>
          </cell>
          <cell r="M493">
            <v>1987</v>
          </cell>
        </row>
        <row r="494">
          <cell r="B494" t="str">
            <v>Hamilton</v>
          </cell>
          <cell r="C494">
            <v>20075</v>
          </cell>
          <cell r="D494">
            <v>2</v>
          </cell>
          <cell r="I494">
            <v>24</v>
          </cell>
          <cell r="J494">
            <v>1213</v>
          </cell>
          <cell r="K494">
            <v>1704</v>
          </cell>
        </row>
        <row r="495">
          <cell r="B495" t="str">
            <v>Hamilton</v>
          </cell>
          <cell r="C495">
            <v>20075</v>
          </cell>
          <cell r="D495">
            <v>2</v>
          </cell>
          <cell r="I495">
            <v>26</v>
          </cell>
          <cell r="J495">
            <v>1739</v>
          </cell>
          <cell r="K495">
            <v>1865</v>
          </cell>
        </row>
        <row r="496">
          <cell r="B496" t="str">
            <v>Hamilton</v>
          </cell>
          <cell r="C496">
            <v>20075</v>
          </cell>
          <cell r="D496">
            <v>2</v>
          </cell>
          <cell r="I496">
            <v>28</v>
          </cell>
          <cell r="J496">
            <v>1326</v>
          </cell>
          <cell r="K496">
            <v>1578</v>
          </cell>
        </row>
        <row r="497">
          <cell r="B497" t="str">
            <v>Hamilton</v>
          </cell>
          <cell r="C497">
            <v>20075</v>
          </cell>
          <cell r="D497">
            <v>3</v>
          </cell>
          <cell r="I497">
            <v>30</v>
          </cell>
          <cell r="J497">
            <v>1214</v>
          </cell>
          <cell r="K497">
            <v>1577</v>
          </cell>
          <cell r="L497">
            <v>1741</v>
          </cell>
        </row>
        <row r="498">
          <cell r="B498" t="str">
            <v>Hamilton</v>
          </cell>
          <cell r="C498">
            <v>20075</v>
          </cell>
          <cell r="D498">
            <v>6</v>
          </cell>
          <cell r="I498">
            <v>32</v>
          </cell>
          <cell r="J498">
            <v>1342</v>
          </cell>
          <cell r="K498">
            <v>1667</v>
          </cell>
          <cell r="L498">
            <v>1668</v>
          </cell>
          <cell r="M498">
            <v>1762</v>
          </cell>
          <cell r="N498">
            <v>1854</v>
          </cell>
          <cell r="O498">
            <v>1857</v>
          </cell>
        </row>
        <row r="499">
          <cell r="B499" t="str">
            <v>Hamilton</v>
          </cell>
          <cell r="C499">
            <v>20075</v>
          </cell>
          <cell r="D499">
            <v>5</v>
          </cell>
          <cell r="I499">
            <v>35</v>
          </cell>
          <cell r="J499">
            <v>1343</v>
          </cell>
          <cell r="K499">
            <v>1422</v>
          </cell>
          <cell r="L499">
            <v>1761</v>
          </cell>
          <cell r="M499">
            <v>1853</v>
          </cell>
          <cell r="N499">
            <v>1856</v>
          </cell>
        </row>
        <row r="500">
          <cell r="B500" t="str">
            <v>Hamilton</v>
          </cell>
          <cell r="C500">
            <v>20075</v>
          </cell>
          <cell r="D500" t="str">
            <v>na</v>
          </cell>
        </row>
        <row r="501">
          <cell r="B501" t="str">
            <v>Hamilton</v>
          </cell>
          <cell r="C501">
            <v>20075</v>
          </cell>
          <cell r="D501" t="str">
            <v>na</v>
          </cell>
        </row>
        <row r="502">
          <cell r="B502" t="str">
            <v>Hamilton</v>
          </cell>
          <cell r="C502">
            <v>20075</v>
          </cell>
          <cell r="D502" t="str">
            <v>na</v>
          </cell>
          <cell r="I502">
            <v>24</v>
          </cell>
          <cell r="J502" t="str">
            <v>MPLSEA</v>
          </cell>
        </row>
        <row r="503">
          <cell r="B503" t="str">
            <v>Hamilton</v>
          </cell>
          <cell r="C503">
            <v>20075</v>
          </cell>
          <cell r="D503">
            <v>41</v>
          </cell>
          <cell r="E503">
            <v>25.390243902439025</v>
          </cell>
          <cell r="F503">
            <v>27.125</v>
          </cell>
          <cell r="I503">
            <v>36</v>
          </cell>
          <cell r="J503" t="str">
            <v>MPLPER</v>
          </cell>
        </row>
        <row r="504">
          <cell r="B504" t="str">
            <v>Harper</v>
          </cell>
          <cell r="C504">
            <v>20077</v>
          </cell>
          <cell r="D504" t="str">
            <v>na</v>
          </cell>
          <cell r="G504">
            <v>33.520000000000003</v>
          </cell>
          <cell r="H504">
            <v>39</v>
          </cell>
        </row>
        <row r="505">
          <cell r="B505" t="str">
            <v>Harper</v>
          </cell>
          <cell r="C505">
            <v>20077</v>
          </cell>
          <cell r="D505">
            <v>29</v>
          </cell>
          <cell r="I505">
            <v>27</v>
          </cell>
          <cell r="J505">
            <v>2153</v>
          </cell>
          <cell r="K505">
            <v>5316</v>
          </cell>
          <cell r="L505">
            <v>5318</v>
          </cell>
          <cell r="M505">
            <v>5320</v>
          </cell>
          <cell r="N505">
            <v>5322</v>
          </cell>
          <cell r="O505">
            <v>5443</v>
          </cell>
          <cell r="P505">
            <v>5444</v>
          </cell>
          <cell r="Q505">
            <v>5456</v>
          </cell>
          <cell r="R505">
            <v>5492</v>
          </cell>
          <cell r="S505">
            <v>5495</v>
          </cell>
          <cell r="T505">
            <v>5496</v>
          </cell>
          <cell r="U505">
            <v>5563</v>
          </cell>
          <cell r="V505">
            <v>5850</v>
          </cell>
          <cell r="W505">
            <v>5856</v>
          </cell>
          <cell r="X505">
            <v>5931</v>
          </cell>
          <cell r="Y505">
            <v>5941</v>
          </cell>
          <cell r="Z505">
            <v>5946</v>
          </cell>
          <cell r="AA505">
            <v>5972</v>
          </cell>
          <cell r="AB505">
            <v>6054</v>
          </cell>
          <cell r="AC505">
            <v>6056</v>
          </cell>
          <cell r="AD505">
            <v>6060</v>
          </cell>
          <cell r="AE505">
            <v>6335</v>
          </cell>
          <cell r="AF505">
            <v>6362</v>
          </cell>
          <cell r="AG505">
            <v>6394</v>
          </cell>
          <cell r="AH505">
            <v>6421</v>
          </cell>
          <cell r="AI505">
            <v>6422</v>
          </cell>
          <cell r="AJ505">
            <v>6445</v>
          </cell>
          <cell r="AK505">
            <v>6493</v>
          </cell>
          <cell r="AL505">
            <v>9982</v>
          </cell>
        </row>
        <row r="506">
          <cell r="B506" t="str">
            <v>Harper</v>
          </cell>
          <cell r="C506">
            <v>20077</v>
          </cell>
          <cell r="D506">
            <v>16</v>
          </cell>
          <cell r="I506">
            <v>30</v>
          </cell>
          <cell r="J506">
            <v>5419</v>
          </cell>
          <cell r="K506">
            <v>5442</v>
          </cell>
          <cell r="L506">
            <v>5494</v>
          </cell>
          <cell r="M506">
            <v>5740</v>
          </cell>
          <cell r="N506">
            <v>5890</v>
          </cell>
          <cell r="O506">
            <v>5929</v>
          </cell>
          <cell r="P506">
            <v>5935</v>
          </cell>
          <cell r="Q506">
            <v>5951</v>
          </cell>
          <cell r="R506">
            <v>6380</v>
          </cell>
          <cell r="S506">
            <v>6392</v>
          </cell>
          <cell r="T506">
            <v>6393</v>
          </cell>
          <cell r="U506">
            <v>6411</v>
          </cell>
          <cell r="V506">
            <v>6412</v>
          </cell>
          <cell r="W506">
            <v>6436</v>
          </cell>
          <cell r="X506">
            <v>6491</v>
          </cell>
          <cell r="Y506">
            <v>6492</v>
          </cell>
        </row>
        <row r="507">
          <cell r="B507" t="str">
            <v>Harper</v>
          </cell>
          <cell r="C507">
            <v>20077</v>
          </cell>
          <cell r="D507">
            <v>16</v>
          </cell>
          <cell r="I507">
            <v>34</v>
          </cell>
          <cell r="J507">
            <v>5350</v>
          </cell>
          <cell r="K507">
            <v>5691</v>
          </cell>
          <cell r="L507">
            <v>5861</v>
          </cell>
          <cell r="M507">
            <v>5889</v>
          </cell>
          <cell r="N507">
            <v>5894</v>
          </cell>
          <cell r="O507">
            <v>5950</v>
          </cell>
          <cell r="P507">
            <v>5953</v>
          </cell>
          <cell r="Q507">
            <v>5958</v>
          </cell>
          <cell r="R507">
            <v>5967</v>
          </cell>
          <cell r="S507">
            <v>6330</v>
          </cell>
          <cell r="T507">
            <v>6342</v>
          </cell>
          <cell r="U507">
            <v>6360</v>
          </cell>
          <cell r="V507">
            <v>6378</v>
          </cell>
          <cell r="W507">
            <v>6391</v>
          </cell>
          <cell r="X507">
            <v>6410</v>
          </cell>
          <cell r="Y507">
            <v>6434</v>
          </cell>
        </row>
        <row r="508">
          <cell r="B508" t="str">
            <v>Harper</v>
          </cell>
          <cell r="C508">
            <v>20077</v>
          </cell>
          <cell r="D508">
            <v>9</v>
          </cell>
          <cell r="I508">
            <v>37</v>
          </cell>
          <cell r="J508">
            <v>5949</v>
          </cell>
          <cell r="K508">
            <v>5956</v>
          </cell>
          <cell r="L508">
            <v>5957</v>
          </cell>
          <cell r="M508">
            <v>5964</v>
          </cell>
          <cell r="N508">
            <v>6053</v>
          </cell>
          <cell r="O508">
            <v>6057</v>
          </cell>
          <cell r="P508">
            <v>6232</v>
          </cell>
          <cell r="Q508">
            <v>6321</v>
          </cell>
          <cell r="R508">
            <v>6432</v>
          </cell>
        </row>
        <row r="509">
          <cell r="B509" t="str">
            <v>Harper</v>
          </cell>
          <cell r="C509">
            <v>20077</v>
          </cell>
          <cell r="D509">
            <v>11</v>
          </cell>
          <cell r="I509">
            <v>41</v>
          </cell>
          <cell r="J509">
            <v>5893</v>
          </cell>
          <cell r="K509">
            <v>5954</v>
          </cell>
          <cell r="L509">
            <v>6051</v>
          </cell>
          <cell r="M509">
            <v>6224</v>
          </cell>
          <cell r="N509">
            <v>6234</v>
          </cell>
          <cell r="O509">
            <v>6341</v>
          </cell>
          <cell r="P509">
            <v>6354</v>
          </cell>
          <cell r="Q509">
            <v>6369</v>
          </cell>
          <cell r="R509">
            <v>6376</v>
          </cell>
          <cell r="S509">
            <v>6390</v>
          </cell>
          <cell r="T509">
            <v>6409</v>
          </cell>
        </row>
        <row r="510">
          <cell r="B510" t="str">
            <v>Harper</v>
          </cell>
          <cell r="C510">
            <v>20077</v>
          </cell>
          <cell r="D510">
            <v>6</v>
          </cell>
          <cell r="I510">
            <v>44</v>
          </cell>
          <cell r="J510">
            <v>5324</v>
          </cell>
          <cell r="K510">
            <v>5690</v>
          </cell>
          <cell r="L510">
            <v>5892</v>
          </cell>
          <cell r="M510">
            <v>5948</v>
          </cell>
          <cell r="N510">
            <v>6230</v>
          </cell>
          <cell r="O510">
            <v>6320</v>
          </cell>
        </row>
        <row r="511">
          <cell r="B511" t="str">
            <v>Harper</v>
          </cell>
          <cell r="C511">
            <v>20077</v>
          </cell>
          <cell r="D511">
            <v>3</v>
          </cell>
          <cell r="I511">
            <v>48</v>
          </cell>
          <cell r="J511">
            <v>6246</v>
          </cell>
          <cell r="K511">
            <v>6340</v>
          </cell>
          <cell r="L511">
            <v>6408</v>
          </cell>
        </row>
        <row r="512">
          <cell r="B512" t="str">
            <v>Harper</v>
          </cell>
          <cell r="C512">
            <v>20077</v>
          </cell>
          <cell r="D512">
            <v>1</v>
          </cell>
          <cell r="I512">
            <v>51</v>
          </cell>
          <cell r="J512">
            <v>6240</v>
          </cell>
        </row>
        <row r="513">
          <cell r="B513" t="str">
            <v>Harper</v>
          </cell>
          <cell r="C513">
            <v>20077</v>
          </cell>
          <cell r="D513" t="str">
            <v>na</v>
          </cell>
        </row>
        <row r="514">
          <cell r="B514" t="str">
            <v>Harper</v>
          </cell>
          <cell r="C514">
            <v>20077</v>
          </cell>
          <cell r="D514" t="str">
            <v>na</v>
          </cell>
        </row>
        <row r="515">
          <cell r="B515" t="str">
            <v>Harper</v>
          </cell>
          <cell r="C515">
            <v>20077</v>
          </cell>
          <cell r="D515" t="str">
            <v>na</v>
          </cell>
          <cell r="I515">
            <v>36</v>
          </cell>
          <cell r="J515" t="str">
            <v>MPLSEA</v>
          </cell>
        </row>
        <row r="516">
          <cell r="B516" t="str">
            <v>Harper</v>
          </cell>
          <cell r="C516">
            <v>20077</v>
          </cell>
          <cell r="D516">
            <v>91</v>
          </cell>
          <cell r="E516">
            <v>33.516483516483518</v>
          </cell>
          <cell r="F516">
            <v>39</v>
          </cell>
          <cell r="I516">
            <v>42</v>
          </cell>
          <cell r="J516" t="str">
            <v>MPLPER</v>
          </cell>
        </row>
        <row r="517">
          <cell r="B517" t="str">
            <v>Harvey</v>
          </cell>
          <cell r="C517">
            <v>20079</v>
          </cell>
          <cell r="D517" t="str">
            <v>na</v>
          </cell>
          <cell r="G517">
            <v>39.97</v>
          </cell>
          <cell r="H517">
            <v>40.799999999999997</v>
          </cell>
        </row>
        <row r="518">
          <cell r="B518" t="str">
            <v>Harvey</v>
          </cell>
          <cell r="C518">
            <v>20079</v>
          </cell>
          <cell r="D518">
            <v>21</v>
          </cell>
          <cell r="I518">
            <v>33</v>
          </cell>
          <cell r="J518">
            <v>3912</v>
          </cell>
          <cell r="K518">
            <v>4560</v>
          </cell>
          <cell r="L518">
            <v>4570</v>
          </cell>
          <cell r="M518">
            <v>4575</v>
          </cell>
          <cell r="N518">
            <v>4674</v>
          </cell>
          <cell r="O518">
            <v>5562</v>
          </cell>
          <cell r="P518">
            <v>5728</v>
          </cell>
          <cell r="Q518">
            <v>5741</v>
          </cell>
          <cell r="R518">
            <v>5751</v>
          </cell>
          <cell r="S518">
            <v>5832</v>
          </cell>
          <cell r="T518">
            <v>5844</v>
          </cell>
          <cell r="U518">
            <v>5881</v>
          </cell>
          <cell r="V518">
            <v>5883</v>
          </cell>
          <cell r="W518">
            <v>5884</v>
          </cell>
          <cell r="X518">
            <v>5907</v>
          </cell>
          <cell r="Y518">
            <v>5941</v>
          </cell>
          <cell r="Z518">
            <v>5971</v>
          </cell>
          <cell r="AA518">
            <v>5973</v>
          </cell>
          <cell r="AB518">
            <v>4585</v>
          </cell>
          <cell r="AC518">
            <v>5231</v>
          </cell>
          <cell r="AD518">
            <v>9982</v>
          </cell>
        </row>
        <row r="519">
          <cell r="B519" t="str">
            <v>Harvey</v>
          </cell>
          <cell r="C519">
            <v>20079</v>
          </cell>
          <cell r="D519">
            <v>12</v>
          </cell>
          <cell r="I519">
            <v>37</v>
          </cell>
          <cell r="J519">
            <v>3858</v>
          </cell>
          <cell r="K519">
            <v>2891</v>
          </cell>
          <cell r="L519">
            <v>3911</v>
          </cell>
          <cell r="M519">
            <v>4540</v>
          </cell>
          <cell r="N519">
            <v>4555</v>
          </cell>
          <cell r="O519">
            <v>4565</v>
          </cell>
          <cell r="P519">
            <v>4673</v>
          </cell>
          <cell r="Q519">
            <v>5550</v>
          </cell>
          <cell r="R519">
            <v>5873</v>
          </cell>
          <cell r="S519">
            <v>5928</v>
          </cell>
          <cell r="T519">
            <v>5935</v>
          </cell>
          <cell r="U519">
            <v>5942</v>
          </cell>
        </row>
        <row r="520">
          <cell r="B520" t="str">
            <v>Harvey</v>
          </cell>
          <cell r="C520">
            <v>20079</v>
          </cell>
          <cell r="D520">
            <v>12</v>
          </cell>
          <cell r="I520">
            <v>41</v>
          </cell>
          <cell r="J520">
            <v>3492</v>
          </cell>
          <cell r="K520">
            <v>3825</v>
          </cell>
          <cell r="L520">
            <v>3844</v>
          </cell>
          <cell r="M520">
            <v>3857</v>
          </cell>
          <cell r="N520">
            <v>4671</v>
          </cell>
          <cell r="O520">
            <v>5675</v>
          </cell>
          <cell r="P520">
            <v>5730</v>
          </cell>
          <cell r="Q520">
            <v>5800</v>
          </cell>
          <cell r="R520">
            <v>5870</v>
          </cell>
          <cell r="S520">
            <v>5871</v>
          </cell>
          <cell r="T520">
            <v>5894</v>
          </cell>
          <cell r="U520">
            <v>6330</v>
          </cell>
        </row>
        <row r="521">
          <cell r="B521" t="str">
            <v>Harvey</v>
          </cell>
          <cell r="C521">
            <v>20079</v>
          </cell>
          <cell r="D521">
            <v>13</v>
          </cell>
          <cell r="I521">
            <v>45</v>
          </cell>
          <cell r="J521">
            <v>3491</v>
          </cell>
          <cell r="K521">
            <v>3710</v>
          </cell>
          <cell r="L521">
            <v>3824</v>
          </cell>
          <cell r="M521">
            <v>3843</v>
          </cell>
          <cell r="N521">
            <v>3890</v>
          </cell>
          <cell r="O521">
            <v>3921</v>
          </cell>
          <cell r="P521">
            <v>5720</v>
          </cell>
          <cell r="Q521">
            <v>5822</v>
          </cell>
          <cell r="R521">
            <v>5893</v>
          </cell>
          <cell r="S521">
            <v>5910</v>
          </cell>
          <cell r="T521">
            <v>5970</v>
          </cell>
          <cell r="U521">
            <v>5977</v>
          </cell>
          <cell r="V521">
            <v>6051</v>
          </cell>
        </row>
        <row r="522">
          <cell r="B522" t="str">
            <v>Harvey</v>
          </cell>
          <cell r="C522">
            <v>20079</v>
          </cell>
          <cell r="D522">
            <v>13</v>
          </cell>
          <cell r="I522">
            <v>48</v>
          </cell>
          <cell r="J522">
            <v>2266</v>
          </cell>
          <cell r="K522">
            <v>3561</v>
          </cell>
          <cell r="L522">
            <v>3725</v>
          </cell>
          <cell r="M522">
            <v>3842</v>
          </cell>
          <cell r="N522">
            <v>5324</v>
          </cell>
          <cell r="O522">
            <v>5891</v>
          </cell>
          <cell r="P522">
            <v>5892</v>
          </cell>
          <cell r="Q522">
            <v>5909</v>
          </cell>
          <cell r="R522">
            <v>5943</v>
          </cell>
          <cell r="S522">
            <v>5961</v>
          </cell>
          <cell r="T522">
            <v>6052</v>
          </cell>
          <cell r="U522">
            <v>6244</v>
          </cell>
          <cell r="V522">
            <v>5896</v>
          </cell>
        </row>
        <row r="523">
          <cell r="B523" t="str">
            <v>Harvey</v>
          </cell>
          <cell r="C523">
            <v>20079</v>
          </cell>
          <cell r="D523" t="str">
            <v>na</v>
          </cell>
        </row>
        <row r="524">
          <cell r="B524" t="str">
            <v>Harvey</v>
          </cell>
          <cell r="C524">
            <v>20079</v>
          </cell>
          <cell r="D524" t="str">
            <v>na</v>
          </cell>
        </row>
        <row r="525">
          <cell r="B525" t="str">
            <v>Harvey</v>
          </cell>
          <cell r="C525">
            <v>20079</v>
          </cell>
          <cell r="D525" t="str">
            <v>na</v>
          </cell>
        </row>
        <row r="526">
          <cell r="B526" t="str">
            <v>Harvey</v>
          </cell>
          <cell r="C526">
            <v>20079</v>
          </cell>
          <cell r="D526" t="str">
            <v>na</v>
          </cell>
        </row>
        <row r="527">
          <cell r="B527" t="str">
            <v>Harvey</v>
          </cell>
          <cell r="C527">
            <v>20079</v>
          </cell>
          <cell r="D527" t="str">
            <v>na</v>
          </cell>
        </row>
        <row r="528">
          <cell r="B528" t="str">
            <v>Harvey</v>
          </cell>
          <cell r="C528">
            <v>20079</v>
          </cell>
          <cell r="D528" t="str">
            <v>na</v>
          </cell>
          <cell r="I528">
            <v>46</v>
          </cell>
          <cell r="J528" t="str">
            <v>MPLSEA</v>
          </cell>
        </row>
        <row r="529">
          <cell r="B529" t="str">
            <v>Harvey</v>
          </cell>
          <cell r="C529">
            <v>20079</v>
          </cell>
          <cell r="D529">
            <v>71</v>
          </cell>
          <cell r="E529">
            <v>39.971830985915496</v>
          </cell>
          <cell r="F529">
            <v>40.799999999999997</v>
          </cell>
          <cell r="I529">
            <v>52</v>
          </cell>
          <cell r="J529" t="str">
            <v>MPLPER</v>
          </cell>
        </row>
        <row r="530">
          <cell r="B530" t="str">
            <v>Haskell</v>
          </cell>
          <cell r="C530">
            <v>20081</v>
          </cell>
          <cell r="D530" t="str">
            <v>na</v>
          </cell>
          <cell r="G530">
            <v>31.24</v>
          </cell>
          <cell r="H530">
            <v>30</v>
          </cell>
        </row>
        <row r="531">
          <cell r="B531" t="str">
            <v>Haskell</v>
          </cell>
          <cell r="C531">
            <v>20081</v>
          </cell>
          <cell r="D531">
            <v>6</v>
          </cell>
          <cell r="I531">
            <v>21</v>
          </cell>
          <cell r="J531">
            <v>1159</v>
          </cell>
          <cell r="K531">
            <v>1610</v>
          </cell>
          <cell r="L531">
            <v>1712</v>
          </cell>
          <cell r="M531">
            <v>1985</v>
          </cell>
          <cell r="N531">
            <v>1986</v>
          </cell>
          <cell r="O531">
            <v>1982</v>
          </cell>
        </row>
        <row r="532">
          <cell r="B532" t="str">
            <v>Haskell</v>
          </cell>
          <cell r="C532">
            <v>20081</v>
          </cell>
          <cell r="D532">
            <v>5</v>
          </cell>
          <cell r="I532">
            <v>23</v>
          </cell>
          <cell r="J532">
            <v>1572</v>
          </cell>
          <cell r="K532">
            <v>1665</v>
          </cell>
          <cell r="L532">
            <v>2714</v>
          </cell>
          <cell r="M532">
            <v>2715</v>
          </cell>
          <cell r="N532">
            <v>5240</v>
          </cell>
        </row>
        <row r="533">
          <cell r="B533" t="str">
            <v>Haskell</v>
          </cell>
          <cell r="C533">
            <v>20081</v>
          </cell>
          <cell r="D533">
            <v>3</v>
          </cell>
          <cell r="I533">
            <v>26</v>
          </cell>
          <cell r="J533">
            <v>1327</v>
          </cell>
          <cell r="K533">
            <v>1608</v>
          </cell>
          <cell r="L533">
            <v>1987</v>
          </cell>
        </row>
        <row r="534">
          <cell r="B534" t="str">
            <v>Haskell</v>
          </cell>
          <cell r="C534">
            <v>20081</v>
          </cell>
          <cell r="D534">
            <v>1</v>
          </cell>
          <cell r="I534">
            <v>29</v>
          </cell>
          <cell r="J534">
            <v>1713</v>
          </cell>
        </row>
        <row r="535">
          <cell r="B535" t="str">
            <v>Haskell</v>
          </cell>
          <cell r="C535">
            <v>20081</v>
          </cell>
          <cell r="D535">
            <v>1</v>
          </cell>
          <cell r="I535">
            <v>31</v>
          </cell>
          <cell r="J535">
            <v>1868</v>
          </cell>
        </row>
        <row r="536">
          <cell r="B536" t="str">
            <v>Haskell</v>
          </cell>
          <cell r="C536">
            <v>20081</v>
          </cell>
          <cell r="D536">
            <v>1</v>
          </cell>
          <cell r="I536">
            <v>34</v>
          </cell>
          <cell r="J536">
            <v>1867</v>
          </cell>
        </row>
        <row r="537">
          <cell r="B537" t="str">
            <v>Haskell</v>
          </cell>
          <cell r="C537">
            <v>20081</v>
          </cell>
          <cell r="D537">
            <v>7</v>
          </cell>
          <cell r="I537">
            <v>37</v>
          </cell>
          <cell r="J537">
            <v>1668</v>
          </cell>
          <cell r="K537">
            <v>1762</v>
          </cell>
          <cell r="L537">
            <v>1809</v>
          </cell>
          <cell r="M537">
            <v>1854</v>
          </cell>
          <cell r="N537">
            <v>1857</v>
          </cell>
          <cell r="O537">
            <v>2612</v>
          </cell>
          <cell r="P537">
            <v>2822</v>
          </cell>
        </row>
        <row r="538">
          <cell r="B538" t="str">
            <v>Haskell</v>
          </cell>
          <cell r="C538">
            <v>20081</v>
          </cell>
          <cell r="D538">
            <v>10</v>
          </cell>
          <cell r="I538">
            <v>39</v>
          </cell>
          <cell r="J538">
            <v>1667</v>
          </cell>
          <cell r="K538">
            <v>1754</v>
          </cell>
          <cell r="L538">
            <v>1761</v>
          </cell>
          <cell r="M538">
            <v>1808</v>
          </cell>
          <cell r="N538">
            <v>1810</v>
          </cell>
          <cell r="O538">
            <v>1856</v>
          </cell>
          <cell r="P538">
            <v>2686</v>
          </cell>
          <cell r="Q538">
            <v>2801</v>
          </cell>
          <cell r="R538">
            <v>2814</v>
          </cell>
          <cell r="S538">
            <v>2815</v>
          </cell>
        </row>
        <row r="539">
          <cell r="B539" t="str">
            <v>Haskell</v>
          </cell>
          <cell r="C539">
            <v>20081</v>
          </cell>
          <cell r="D539" t="str">
            <v>na</v>
          </cell>
        </row>
        <row r="540">
          <cell r="B540" t="str">
            <v>Haskell</v>
          </cell>
          <cell r="C540">
            <v>20081</v>
          </cell>
          <cell r="D540" t="str">
            <v>na</v>
          </cell>
        </row>
        <row r="541">
          <cell r="B541" t="str">
            <v>Haskell</v>
          </cell>
          <cell r="C541">
            <v>20081</v>
          </cell>
          <cell r="D541" t="str">
            <v>na</v>
          </cell>
          <cell r="I541">
            <v>24</v>
          </cell>
          <cell r="J541" t="str">
            <v>MPLSEA</v>
          </cell>
        </row>
        <row r="542">
          <cell r="B542" t="str">
            <v>Haskell</v>
          </cell>
          <cell r="C542">
            <v>20081</v>
          </cell>
          <cell r="D542">
            <v>34</v>
          </cell>
          <cell r="E542">
            <v>31.235294117647058</v>
          </cell>
          <cell r="F542">
            <v>30</v>
          </cell>
          <cell r="I542">
            <v>36</v>
          </cell>
          <cell r="J542" t="str">
            <v>MPLPER</v>
          </cell>
        </row>
        <row r="543">
          <cell r="B543" t="str">
            <v>Hodgeman</v>
          </cell>
          <cell r="C543">
            <v>20083</v>
          </cell>
          <cell r="D543" t="str">
            <v>na</v>
          </cell>
          <cell r="G543">
            <v>29.36</v>
          </cell>
          <cell r="H543">
            <v>30.2</v>
          </cell>
        </row>
        <row r="544">
          <cell r="B544" t="str">
            <v>Hodgeman</v>
          </cell>
          <cell r="C544">
            <v>20083</v>
          </cell>
          <cell r="D544">
            <v>16</v>
          </cell>
          <cell r="I544">
            <v>21</v>
          </cell>
          <cell r="J544">
            <v>2722</v>
          </cell>
          <cell r="K544">
            <v>2724</v>
          </cell>
          <cell r="L544">
            <v>2742</v>
          </cell>
          <cell r="M544">
            <v>2750</v>
          </cell>
          <cell r="N544">
            <v>2761</v>
          </cell>
          <cell r="O544">
            <v>2762</v>
          </cell>
          <cell r="P544">
            <v>2765</v>
          </cell>
          <cell r="Q544">
            <v>2766</v>
          </cell>
          <cell r="R544">
            <v>2959</v>
          </cell>
          <cell r="S544">
            <v>9982</v>
          </cell>
          <cell r="T544">
            <v>1122</v>
          </cell>
          <cell r="U544">
            <v>1712</v>
          </cell>
          <cell r="V544">
            <v>2234</v>
          </cell>
          <cell r="W544">
            <v>2562</v>
          </cell>
          <cell r="X544">
            <v>2568</v>
          </cell>
          <cell r="Y544">
            <v>2586</v>
          </cell>
        </row>
        <row r="545">
          <cell r="B545" t="str">
            <v>Hodgeman</v>
          </cell>
          <cell r="C545">
            <v>20083</v>
          </cell>
          <cell r="D545">
            <v>1</v>
          </cell>
          <cell r="I545">
            <v>23</v>
          </cell>
          <cell r="J545">
            <v>2714</v>
          </cell>
        </row>
        <row r="546">
          <cell r="B546" t="str">
            <v>Hodgeman</v>
          </cell>
          <cell r="C546">
            <v>20083</v>
          </cell>
          <cell r="D546">
            <v>2</v>
          </cell>
          <cell r="I546">
            <v>26</v>
          </cell>
          <cell r="J546">
            <v>2759</v>
          </cell>
          <cell r="K546">
            <v>2953</v>
          </cell>
        </row>
        <row r="547">
          <cell r="B547" t="str">
            <v>Hodgeman</v>
          </cell>
          <cell r="C547">
            <v>20083</v>
          </cell>
          <cell r="D547">
            <v>1</v>
          </cell>
          <cell r="I547">
            <v>27</v>
          </cell>
          <cell r="J547">
            <v>2748</v>
          </cell>
        </row>
        <row r="548">
          <cell r="B548" t="str">
            <v>Hodgeman</v>
          </cell>
          <cell r="C548">
            <v>20083</v>
          </cell>
          <cell r="D548">
            <v>8</v>
          </cell>
          <cell r="I548">
            <v>29</v>
          </cell>
          <cell r="J548">
            <v>2617</v>
          </cell>
          <cell r="K548">
            <v>2629</v>
          </cell>
          <cell r="L548">
            <v>2800</v>
          </cell>
          <cell r="M548">
            <v>2818</v>
          </cell>
          <cell r="N548">
            <v>2822</v>
          </cell>
          <cell r="O548">
            <v>1643</v>
          </cell>
          <cell r="P548">
            <v>1765</v>
          </cell>
          <cell r="Q548">
            <v>2588</v>
          </cell>
        </row>
        <row r="549">
          <cell r="B549" t="str">
            <v>Hodgeman</v>
          </cell>
          <cell r="C549">
            <v>20083</v>
          </cell>
          <cell r="D549">
            <v>7</v>
          </cell>
          <cell r="I549">
            <v>31</v>
          </cell>
          <cell r="J549">
            <v>2614</v>
          </cell>
          <cell r="K549">
            <v>2615</v>
          </cell>
          <cell r="L549">
            <v>2628</v>
          </cell>
          <cell r="M549">
            <v>2747</v>
          </cell>
          <cell r="N549">
            <v>2757</v>
          </cell>
          <cell r="O549">
            <v>2951</v>
          </cell>
          <cell r="P549">
            <v>2365</v>
          </cell>
        </row>
        <row r="550">
          <cell r="B550" t="str">
            <v>Hodgeman</v>
          </cell>
          <cell r="C550">
            <v>20083</v>
          </cell>
          <cell r="D550">
            <v>3</v>
          </cell>
          <cell r="I550">
            <v>34</v>
          </cell>
          <cell r="J550">
            <v>2756</v>
          </cell>
          <cell r="K550">
            <v>2817</v>
          </cell>
          <cell r="L550">
            <v>1762</v>
          </cell>
        </row>
        <row r="551">
          <cell r="B551" t="str">
            <v>Hodgeman</v>
          </cell>
          <cell r="C551">
            <v>20083</v>
          </cell>
          <cell r="D551">
            <v>1</v>
          </cell>
          <cell r="I551">
            <v>35</v>
          </cell>
          <cell r="J551">
            <v>2235</v>
          </cell>
        </row>
        <row r="552">
          <cell r="B552" t="str">
            <v>Hodgeman</v>
          </cell>
          <cell r="C552">
            <v>20083</v>
          </cell>
          <cell r="D552">
            <v>7</v>
          </cell>
          <cell r="I552">
            <v>37</v>
          </cell>
          <cell r="J552">
            <v>2613</v>
          </cell>
          <cell r="K552">
            <v>2755</v>
          </cell>
          <cell r="L552">
            <v>2815</v>
          </cell>
          <cell r="M552">
            <v>5923</v>
          </cell>
          <cell r="N552">
            <v>1562</v>
          </cell>
          <cell r="O552">
            <v>1761</v>
          </cell>
          <cell r="P552">
            <v>2232</v>
          </cell>
        </row>
        <row r="553">
          <cell r="B553" t="str">
            <v>Hodgeman</v>
          </cell>
          <cell r="C553">
            <v>20083</v>
          </cell>
          <cell r="D553">
            <v>7</v>
          </cell>
          <cell r="I553">
            <v>39</v>
          </cell>
          <cell r="J553">
            <v>2801</v>
          </cell>
          <cell r="K553">
            <v>3725</v>
          </cell>
          <cell r="L553">
            <v>3760</v>
          </cell>
          <cell r="M553">
            <v>2266</v>
          </cell>
          <cell r="N553">
            <v>2310</v>
          </cell>
          <cell r="O553">
            <v>2375</v>
          </cell>
          <cell r="P553">
            <v>2612</v>
          </cell>
        </row>
        <row r="554">
          <cell r="B554" t="str">
            <v>Hodgeman</v>
          </cell>
          <cell r="C554">
            <v>20083</v>
          </cell>
          <cell r="D554" t="str">
            <v>na</v>
          </cell>
          <cell r="I554">
            <v>32</v>
          </cell>
          <cell r="J554" t="str">
            <v>MPLSEA</v>
          </cell>
        </row>
        <row r="555">
          <cell r="B555" t="str">
            <v>Hodgeman</v>
          </cell>
          <cell r="C555">
            <v>20083</v>
          </cell>
          <cell r="D555">
            <v>53</v>
          </cell>
          <cell r="E555">
            <v>29.358490566037737</v>
          </cell>
          <cell r="F555">
            <v>30.2</v>
          </cell>
          <cell r="I555">
            <v>42</v>
          </cell>
          <cell r="J555" t="str">
            <v>MPLPER</v>
          </cell>
        </row>
        <row r="556">
          <cell r="B556" t="str">
            <v>Jackson</v>
          </cell>
          <cell r="C556">
            <v>20085</v>
          </cell>
          <cell r="D556" t="str">
            <v>na</v>
          </cell>
          <cell r="G556">
            <v>57</v>
          </cell>
          <cell r="H556">
            <v>63.71</v>
          </cell>
        </row>
        <row r="557">
          <cell r="B557" t="str">
            <v>Jackson</v>
          </cell>
          <cell r="C557">
            <v>20085</v>
          </cell>
          <cell r="D557">
            <v>16</v>
          </cell>
          <cell r="I557">
            <v>42</v>
          </cell>
          <cell r="J557">
            <v>4725</v>
          </cell>
          <cell r="K557">
            <v>4834</v>
          </cell>
          <cell r="L557">
            <v>7223</v>
          </cell>
          <cell r="M557">
            <v>7225</v>
          </cell>
          <cell r="N557">
            <v>7325</v>
          </cell>
          <cell r="O557">
            <v>7504</v>
          </cell>
          <cell r="P557">
            <v>7515</v>
          </cell>
          <cell r="Q557">
            <v>7594</v>
          </cell>
          <cell r="R557">
            <v>7608</v>
          </cell>
          <cell r="S557">
            <v>7651</v>
          </cell>
          <cell r="T557">
            <v>7653</v>
          </cell>
          <cell r="U557">
            <v>7658</v>
          </cell>
          <cell r="V557">
            <v>7660</v>
          </cell>
          <cell r="W557">
            <v>4590</v>
          </cell>
          <cell r="X557">
            <v>4752</v>
          </cell>
          <cell r="Y557">
            <v>7655</v>
          </cell>
        </row>
        <row r="558">
          <cell r="B558" t="str">
            <v>Jackson</v>
          </cell>
          <cell r="C558">
            <v>20085</v>
          </cell>
          <cell r="D558">
            <v>8</v>
          </cell>
          <cell r="I558">
            <v>53</v>
          </cell>
          <cell r="J558">
            <v>4832</v>
          </cell>
          <cell r="K558">
            <v>7222</v>
          </cell>
          <cell r="L558">
            <v>7303</v>
          </cell>
          <cell r="M558">
            <v>7304</v>
          </cell>
          <cell r="N558">
            <v>7330</v>
          </cell>
          <cell r="O558">
            <v>7503</v>
          </cell>
          <cell r="P558">
            <v>7510</v>
          </cell>
          <cell r="Q558">
            <v>7603</v>
          </cell>
        </row>
        <row r="559">
          <cell r="B559" t="str">
            <v>Jackson</v>
          </cell>
          <cell r="C559">
            <v>20085</v>
          </cell>
          <cell r="D559">
            <v>10</v>
          </cell>
          <cell r="I559">
            <v>58</v>
          </cell>
          <cell r="J559">
            <v>3891</v>
          </cell>
          <cell r="K559">
            <v>7220</v>
          </cell>
          <cell r="L559">
            <v>7221</v>
          </cell>
          <cell r="M559">
            <v>7224</v>
          </cell>
          <cell r="N559">
            <v>7302</v>
          </cell>
          <cell r="O559">
            <v>7502</v>
          </cell>
          <cell r="P559">
            <v>7593</v>
          </cell>
          <cell r="Q559">
            <v>7584</v>
          </cell>
          <cell r="R559">
            <v>7684</v>
          </cell>
          <cell r="S559">
            <v>7423</v>
          </cell>
        </row>
        <row r="560">
          <cell r="B560" t="str">
            <v>Jackson</v>
          </cell>
          <cell r="C560">
            <v>20085</v>
          </cell>
          <cell r="D560">
            <v>6</v>
          </cell>
          <cell r="I560">
            <v>64</v>
          </cell>
          <cell r="J560">
            <v>7061</v>
          </cell>
          <cell r="K560">
            <v>7091</v>
          </cell>
          <cell r="L560">
            <v>7233</v>
          </cell>
          <cell r="M560">
            <v>7500</v>
          </cell>
          <cell r="N560">
            <v>7580</v>
          </cell>
          <cell r="O560">
            <v>7683</v>
          </cell>
        </row>
        <row r="561">
          <cell r="B561" t="str">
            <v>Jackson</v>
          </cell>
          <cell r="C561">
            <v>20085</v>
          </cell>
          <cell r="D561">
            <v>6</v>
          </cell>
          <cell r="I561">
            <v>69</v>
          </cell>
          <cell r="J561">
            <v>4020</v>
          </cell>
          <cell r="K561">
            <v>7090</v>
          </cell>
          <cell r="L561">
            <v>7099</v>
          </cell>
          <cell r="M561">
            <v>7301</v>
          </cell>
          <cell r="N561">
            <v>7681</v>
          </cell>
          <cell r="O561">
            <v>7051</v>
          </cell>
        </row>
        <row r="562">
          <cell r="B562" t="str">
            <v>Jackson</v>
          </cell>
          <cell r="C562">
            <v>20085</v>
          </cell>
          <cell r="D562">
            <v>2</v>
          </cell>
          <cell r="I562">
            <v>75</v>
          </cell>
          <cell r="J562">
            <v>7450</v>
          </cell>
          <cell r="K562">
            <v>7455</v>
          </cell>
        </row>
        <row r="563">
          <cell r="B563" t="str">
            <v>Jackson</v>
          </cell>
          <cell r="C563">
            <v>20085</v>
          </cell>
          <cell r="D563">
            <v>4</v>
          </cell>
          <cell r="I563">
            <v>85</v>
          </cell>
          <cell r="J563">
            <v>4350</v>
          </cell>
          <cell r="K563">
            <v>7170</v>
          </cell>
          <cell r="L563">
            <v>7173</v>
          </cell>
          <cell r="M563">
            <v>7050</v>
          </cell>
        </row>
        <row r="564">
          <cell r="B564" t="str">
            <v>Jackson</v>
          </cell>
          <cell r="C564">
            <v>20085</v>
          </cell>
          <cell r="D564" t="str">
            <v>na</v>
          </cell>
        </row>
        <row r="565">
          <cell r="B565" t="str">
            <v>Jackson</v>
          </cell>
          <cell r="C565">
            <v>20085</v>
          </cell>
          <cell r="D565" t="str">
            <v>na</v>
          </cell>
        </row>
        <row r="566">
          <cell r="B566" t="str">
            <v>Jackson</v>
          </cell>
          <cell r="C566">
            <v>20085</v>
          </cell>
          <cell r="D566" t="str">
            <v>na</v>
          </cell>
        </row>
        <row r="567">
          <cell r="B567" t="str">
            <v>Jackson</v>
          </cell>
          <cell r="C567">
            <v>20085</v>
          </cell>
          <cell r="D567" t="str">
            <v>na</v>
          </cell>
          <cell r="I567">
            <v>62</v>
          </cell>
          <cell r="J567" t="str">
            <v>MPLSEA</v>
          </cell>
        </row>
        <row r="568">
          <cell r="B568" t="str">
            <v>Jackson</v>
          </cell>
          <cell r="C568">
            <v>20085</v>
          </cell>
          <cell r="D568">
            <v>52</v>
          </cell>
          <cell r="E568">
            <v>57</v>
          </cell>
          <cell r="F568">
            <v>63.714285714285715</v>
          </cell>
          <cell r="I568">
            <v>66</v>
          </cell>
          <cell r="J568" t="str">
            <v>MPLPER</v>
          </cell>
        </row>
        <row r="569">
          <cell r="B569" t="str">
            <v>Jefferson</v>
          </cell>
          <cell r="C569">
            <v>20087</v>
          </cell>
          <cell r="D569" t="str">
            <v>na</v>
          </cell>
          <cell r="G569">
            <v>61.69</v>
          </cell>
          <cell r="H569">
            <v>66</v>
          </cell>
        </row>
        <row r="570">
          <cell r="B570" t="str">
            <v>Jefferson</v>
          </cell>
          <cell r="C570">
            <v>20087</v>
          </cell>
          <cell r="D570">
            <v>13</v>
          </cell>
          <cell r="I570">
            <v>45</v>
          </cell>
          <cell r="J570">
            <v>4752</v>
          </cell>
          <cell r="K570">
            <v>7325</v>
          </cell>
          <cell r="L570">
            <v>7330</v>
          </cell>
          <cell r="M570">
            <v>7585</v>
          </cell>
          <cell r="N570">
            <v>7586</v>
          </cell>
          <cell r="O570">
            <v>7593</v>
          </cell>
          <cell r="P570">
            <v>7602</v>
          </cell>
          <cell r="Q570">
            <v>7651</v>
          </cell>
          <cell r="R570">
            <v>7653</v>
          </cell>
          <cell r="S570">
            <v>7655</v>
          </cell>
          <cell r="T570">
            <v>7657</v>
          </cell>
          <cell r="U570">
            <v>7658</v>
          </cell>
          <cell r="V570">
            <v>9982</v>
          </cell>
        </row>
        <row r="571">
          <cell r="B571" t="str">
            <v>Jefferson</v>
          </cell>
          <cell r="C571">
            <v>20087</v>
          </cell>
          <cell r="D571">
            <v>5</v>
          </cell>
          <cell r="I571">
            <v>51</v>
          </cell>
          <cell r="J571">
            <v>7281</v>
          </cell>
          <cell r="K571">
            <v>7307</v>
          </cell>
          <cell r="L571">
            <v>7460</v>
          </cell>
          <cell r="M571">
            <v>7520</v>
          </cell>
          <cell r="N571">
            <v>7503</v>
          </cell>
        </row>
        <row r="572">
          <cell r="B572" t="str">
            <v>Jefferson</v>
          </cell>
          <cell r="C572">
            <v>20087</v>
          </cell>
          <cell r="D572">
            <v>8</v>
          </cell>
          <cell r="I572">
            <v>57</v>
          </cell>
          <cell r="J572">
            <v>7091</v>
          </cell>
          <cell r="K572">
            <v>7150</v>
          </cell>
          <cell r="L572">
            <v>7253</v>
          </cell>
          <cell r="M572">
            <v>7302</v>
          </cell>
          <cell r="N572">
            <v>7502</v>
          </cell>
          <cell r="O572">
            <v>7583</v>
          </cell>
          <cell r="P572">
            <v>7591</v>
          </cell>
          <cell r="Q572">
            <v>7600</v>
          </cell>
        </row>
        <row r="573">
          <cell r="B573" t="str">
            <v>Jefferson</v>
          </cell>
          <cell r="C573">
            <v>20087</v>
          </cell>
          <cell r="D573">
            <v>4</v>
          </cell>
          <cell r="I573">
            <v>63</v>
          </cell>
          <cell r="J573">
            <v>7089</v>
          </cell>
          <cell r="K573">
            <v>7280</v>
          </cell>
          <cell r="L573">
            <v>7301</v>
          </cell>
          <cell r="M573">
            <v>7500</v>
          </cell>
        </row>
        <row r="574">
          <cell r="B574" t="str">
            <v>Jefferson</v>
          </cell>
          <cell r="C574">
            <v>20087</v>
          </cell>
          <cell r="D574">
            <v>12</v>
          </cell>
          <cell r="I574">
            <v>69</v>
          </cell>
          <cell r="J574">
            <v>7055</v>
          </cell>
          <cell r="K574">
            <v>7090</v>
          </cell>
          <cell r="L574">
            <v>7261</v>
          </cell>
          <cell r="M574">
            <v>7433</v>
          </cell>
          <cell r="N574">
            <v>7589</v>
          </cell>
          <cell r="O574">
            <v>7590</v>
          </cell>
          <cell r="P574">
            <v>7681</v>
          </cell>
          <cell r="Q574">
            <v>7683</v>
          </cell>
          <cell r="R574">
            <v>7155</v>
          </cell>
          <cell r="S574">
            <v>7252</v>
          </cell>
          <cell r="T574">
            <v>7423</v>
          </cell>
          <cell r="U574">
            <v>7105</v>
          </cell>
        </row>
        <row r="575">
          <cell r="B575" t="str">
            <v>Jefferson</v>
          </cell>
          <cell r="C575">
            <v>20087</v>
          </cell>
          <cell r="D575">
            <v>8</v>
          </cell>
          <cell r="I575">
            <v>75</v>
          </cell>
          <cell r="J575">
            <v>7051</v>
          </cell>
          <cell r="K575">
            <v>7005</v>
          </cell>
          <cell r="L575">
            <v>7031</v>
          </cell>
          <cell r="M575">
            <v>7035</v>
          </cell>
          <cell r="N575">
            <v>7036</v>
          </cell>
          <cell r="O575">
            <v>7107</v>
          </cell>
          <cell r="P575">
            <v>7109</v>
          </cell>
          <cell r="Q575">
            <v>7208</v>
          </cell>
        </row>
        <row r="576">
          <cell r="B576" t="str">
            <v>Jefferson</v>
          </cell>
          <cell r="C576">
            <v>20087</v>
          </cell>
          <cell r="D576">
            <v>3</v>
          </cell>
          <cell r="I576">
            <v>81</v>
          </cell>
          <cell r="J576">
            <v>7170</v>
          </cell>
          <cell r="K576">
            <v>7213</v>
          </cell>
          <cell r="L576">
            <v>7050</v>
          </cell>
        </row>
        <row r="577">
          <cell r="B577" t="str">
            <v>Jefferson</v>
          </cell>
          <cell r="C577">
            <v>20087</v>
          </cell>
          <cell r="D577">
            <v>2</v>
          </cell>
          <cell r="I577">
            <v>87</v>
          </cell>
          <cell r="J577">
            <v>7123</v>
          </cell>
          <cell r="K577">
            <v>7176</v>
          </cell>
        </row>
        <row r="578">
          <cell r="B578" t="str">
            <v>Jefferson</v>
          </cell>
          <cell r="C578">
            <v>20087</v>
          </cell>
          <cell r="D578" t="str">
            <v>na</v>
          </cell>
        </row>
        <row r="579">
          <cell r="B579" t="str">
            <v>Jefferson</v>
          </cell>
          <cell r="C579">
            <v>20087</v>
          </cell>
          <cell r="D579" t="str">
            <v>na</v>
          </cell>
        </row>
        <row r="580">
          <cell r="B580" t="str">
            <v>Jefferson</v>
          </cell>
          <cell r="C580">
            <v>20087</v>
          </cell>
          <cell r="D580" t="str">
            <v>na</v>
          </cell>
          <cell r="I580">
            <v>62</v>
          </cell>
          <cell r="J580" t="str">
            <v>MPLSEA</v>
          </cell>
        </row>
        <row r="581">
          <cell r="B581" t="str">
            <v>Jefferson</v>
          </cell>
          <cell r="C581">
            <v>20087</v>
          </cell>
          <cell r="D581">
            <v>55</v>
          </cell>
          <cell r="E581">
            <v>61.690909090909088</v>
          </cell>
          <cell r="F581">
            <v>66</v>
          </cell>
          <cell r="I581">
            <v>66</v>
          </cell>
          <cell r="J581" t="str">
            <v>MPLPER</v>
          </cell>
        </row>
        <row r="582">
          <cell r="B582" t="str">
            <v>Jewell</v>
          </cell>
          <cell r="C582">
            <v>20089</v>
          </cell>
          <cell r="D582" t="str">
            <v>na</v>
          </cell>
          <cell r="G582">
            <v>43.4</v>
          </cell>
          <cell r="H582">
            <v>44.62</v>
          </cell>
        </row>
        <row r="583">
          <cell r="B583" t="str">
            <v>Jewell</v>
          </cell>
          <cell r="C583">
            <v>20089</v>
          </cell>
          <cell r="D583">
            <v>10</v>
          </cell>
          <cell r="I583">
            <v>31</v>
          </cell>
          <cell r="J583">
            <v>2718</v>
          </cell>
          <cell r="K583">
            <v>2720</v>
          </cell>
          <cell r="L583">
            <v>2740</v>
          </cell>
          <cell r="M583">
            <v>2955</v>
          </cell>
          <cell r="N583">
            <v>2108</v>
          </cell>
          <cell r="O583">
            <v>2260</v>
          </cell>
          <cell r="P583">
            <v>2536</v>
          </cell>
          <cell r="Q583">
            <v>2540</v>
          </cell>
          <cell r="R583">
            <v>2542</v>
          </cell>
          <cell r="S583">
            <v>2547</v>
          </cell>
        </row>
        <row r="584">
          <cell r="B584" t="str">
            <v>Jewell</v>
          </cell>
          <cell r="C584">
            <v>20089</v>
          </cell>
          <cell r="D584">
            <v>2</v>
          </cell>
          <cell r="I584">
            <v>35</v>
          </cell>
          <cell r="J584">
            <v>2953</v>
          </cell>
          <cell r="K584">
            <v>2596</v>
          </cell>
        </row>
        <row r="585">
          <cell r="B585" t="str">
            <v>Jewell</v>
          </cell>
          <cell r="C585">
            <v>20089</v>
          </cell>
          <cell r="D585">
            <v>6</v>
          </cell>
          <cell r="I585">
            <v>38</v>
          </cell>
          <cell r="J585">
            <v>2664</v>
          </cell>
          <cell r="K585">
            <v>2734</v>
          </cell>
          <cell r="L585">
            <v>2827</v>
          </cell>
          <cell r="M585">
            <v>3886</v>
          </cell>
          <cell r="N585">
            <v>2110</v>
          </cell>
          <cell r="O585">
            <v>2234</v>
          </cell>
        </row>
        <row r="586">
          <cell r="B586" t="str">
            <v>Jewell</v>
          </cell>
          <cell r="C586">
            <v>20089</v>
          </cell>
          <cell r="D586">
            <v>8</v>
          </cell>
          <cell r="I586">
            <v>42</v>
          </cell>
          <cell r="J586">
            <v>2672</v>
          </cell>
          <cell r="K586">
            <v>3831</v>
          </cell>
          <cell r="L586">
            <v>3846</v>
          </cell>
          <cell r="M586">
            <v>3848</v>
          </cell>
          <cell r="N586">
            <v>2366</v>
          </cell>
          <cell r="O586">
            <v>2519</v>
          </cell>
          <cell r="P586">
            <v>2617</v>
          </cell>
          <cell r="Q586">
            <v>2623</v>
          </cell>
        </row>
        <row r="587">
          <cell r="B587" t="str">
            <v>Jewell</v>
          </cell>
          <cell r="C587">
            <v>20089</v>
          </cell>
          <cell r="D587">
            <v>7</v>
          </cell>
          <cell r="I587">
            <v>47</v>
          </cell>
          <cell r="J587">
            <v>2738</v>
          </cell>
          <cell r="K587">
            <v>3537</v>
          </cell>
          <cell r="L587">
            <v>3844</v>
          </cell>
          <cell r="M587">
            <v>3870</v>
          </cell>
          <cell r="N587">
            <v>3030</v>
          </cell>
          <cell r="O587">
            <v>2104</v>
          </cell>
          <cell r="P587">
            <v>2614</v>
          </cell>
        </row>
        <row r="588">
          <cell r="B588" t="str">
            <v>Jewell</v>
          </cell>
          <cell r="C588">
            <v>20089</v>
          </cell>
          <cell r="D588">
            <v>6</v>
          </cell>
          <cell r="I588">
            <v>51</v>
          </cell>
          <cell r="J588">
            <v>2670</v>
          </cell>
          <cell r="K588">
            <v>3824</v>
          </cell>
          <cell r="L588">
            <v>3825</v>
          </cell>
          <cell r="M588">
            <v>3866</v>
          </cell>
          <cell r="N588">
            <v>2518</v>
          </cell>
          <cell r="O588">
            <v>2613</v>
          </cell>
        </row>
        <row r="589">
          <cell r="B589" t="str">
            <v>Jewell</v>
          </cell>
          <cell r="C589">
            <v>20089</v>
          </cell>
          <cell r="D589">
            <v>6</v>
          </cell>
          <cell r="I589">
            <v>55</v>
          </cell>
          <cell r="J589">
            <v>3725</v>
          </cell>
          <cell r="K589">
            <v>3864</v>
          </cell>
          <cell r="L589">
            <v>2236</v>
          </cell>
          <cell r="M589">
            <v>2266</v>
          </cell>
          <cell r="N589">
            <v>2347</v>
          </cell>
          <cell r="O589">
            <v>2612</v>
          </cell>
        </row>
        <row r="590">
          <cell r="B590" t="str">
            <v>Jewell</v>
          </cell>
          <cell r="C590">
            <v>20089</v>
          </cell>
          <cell r="D590">
            <v>3</v>
          </cell>
          <cell r="I590">
            <v>58</v>
          </cell>
          <cell r="J590">
            <v>3755</v>
          </cell>
          <cell r="K590">
            <v>3775</v>
          </cell>
          <cell r="L590">
            <v>2375</v>
          </cell>
        </row>
        <row r="591">
          <cell r="B591" t="str">
            <v>Jewell</v>
          </cell>
          <cell r="C591">
            <v>20089</v>
          </cell>
          <cell r="D591" t="str">
            <v>na</v>
          </cell>
        </row>
        <row r="592">
          <cell r="B592" t="str">
            <v>Jewell</v>
          </cell>
          <cell r="C592">
            <v>20089</v>
          </cell>
          <cell r="D592" t="str">
            <v>na</v>
          </cell>
        </row>
        <row r="593">
          <cell r="B593" t="str">
            <v>Jewell</v>
          </cell>
          <cell r="C593">
            <v>20089</v>
          </cell>
          <cell r="D593" t="str">
            <v>na</v>
          </cell>
          <cell r="I593">
            <v>42</v>
          </cell>
          <cell r="J593" t="str">
            <v>MPLSEA</v>
          </cell>
        </row>
        <row r="594">
          <cell r="B594" t="str">
            <v>Jewell</v>
          </cell>
          <cell r="C594">
            <v>20089</v>
          </cell>
          <cell r="D594">
            <v>48</v>
          </cell>
          <cell r="E594">
            <v>43.395833333333336</v>
          </cell>
          <cell r="F594">
            <v>44.625</v>
          </cell>
          <cell r="I594">
            <v>50</v>
          </cell>
          <cell r="J594" t="str">
            <v>MPLPER</v>
          </cell>
        </row>
        <row r="595">
          <cell r="B595" t="str">
            <v>Johnson</v>
          </cell>
          <cell r="C595">
            <v>20091</v>
          </cell>
          <cell r="D595" t="str">
            <v>na</v>
          </cell>
          <cell r="G595">
            <v>54.87</v>
          </cell>
          <cell r="H595">
            <v>55.5</v>
          </cell>
        </row>
        <row r="596">
          <cell r="B596" t="str">
            <v>Johnson</v>
          </cell>
          <cell r="C596">
            <v>20091</v>
          </cell>
          <cell r="D596">
            <v>6</v>
          </cell>
          <cell r="I596">
            <v>42</v>
          </cell>
          <cell r="J596">
            <v>4752</v>
          </cell>
          <cell r="K596">
            <v>7330</v>
          </cell>
          <cell r="L596">
            <v>7607</v>
          </cell>
          <cell r="M596">
            <v>7658</v>
          </cell>
          <cell r="N596">
            <v>8663</v>
          </cell>
          <cell r="O596">
            <v>8789</v>
          </cell>
        </row>
        <row r="597">
          <cell r="B597" t="str">
            <v>Johnson</v>
          </cell>
          <cell r="C597">
            <v>20091</v>
          </cell>
          <cell r="D597">
            <v>7</v>
          </cell>
          <cell r="I597">
            <v>47</v>
          </cell>
          <cell r="J597">
            <v>8962</v>
          </cell>
          <cell r="K597">
            <v>7089</v>
          </cell>
          <cell r="L597">
            <v>7460</v>
          </cell>
          <cell r="M597">
            <v>7603</v>
          </cell>
          <cell r="N597">
            <v>8955</v>
          </cell>
          <cell r="O597">
            <v>8957</v>
          </cell>
          <cell r="P597">
            <v>7462</v>
          </cell>
        </row>
        <row r="598">
          <cell r="B598" t="str">
            <v>Johnson</v>
          </cell>
          <cell r="C598">
            <v>20091</v>
          </cell>
          <cell r="D598">
            <v>12</v>
          </cell>
          <cell r="I598">
            <v>53</v>
          </cell>
          <cell r="J598">
            <v>7090</v>
          </cell>
          <cell r="K598">
            <v>7051</v>
          </cell>
          <cell r="L598">
            <v>7105</v>
          </cell>
          <cell r="M598">
            <v>7286</v>
          </cell>
          <cell r="N598">
            <v>7302</v>
          </cell>
          <cell r="O598">
            <v>7502</v>
          </cell>
          <cell r="P598">
            <v>8301</v>
          </cell>
          <cell r="Q598">
            <v>8390</v>
          </cell>
          <cell r="R598">
            <v>8641</v>
          </cell>
          <cell r="S598">
            <v>8912</v>
          </cell>
          <cell r="T598">
            <v>8953</v>
          </cell>
          <cell r="U598">
            <v>7055</v>
          </cell>
        </row>
        <row r="599">
          <cell r="B599" t="str">
            <v>Johnson</v>
          </cell>
          <cell r="C599">
            <v>20091</v>
          </cell>
          <cell r="D599">
            <v>11</v>
          </cell>
          <cell r="I599">
            <v>58</v>
          </cell>
          <cell r="J599">
            <v>7261</v>
          </cell>
          <cell r="K599">
            <v>7525</v>
          </cell>
          <cell r="L599">
            <v>7251</v>
          </cell>
          <cell r="M599">
            <v>7285</v>
          </cell>
          <cell r="N599">
            <v>7535</v>
          </cell>
          <cell r="O599">
            <v>7545</v>
          </cell>
          <cell r="P599">
            <v>8101</v>
          </cell>
          <cell r="Q599">
            <v>8640</v>
          </cell>
          <cell r="R599">
            <v>8911</v>
          </cell>
          <cell r="S599">
            <v>7036</v>
          </cell>
          <cell r="T599">
            <v>7433</v>
          </cell>
        </row>
        <row r="600">
          <cell r="B600" t="str">
            <v>Johnson</v>
          </cell>
          <cell r="C600">
            <v>20091</v>
          </cell>
          <cell r="D600">
            <v>7</v>
          </cell>
          <cell r="I600">
            <v>64</v>
          </cell>
          <cell r="J600">
            <v>4015</v>
          </cell>
          <cell r="K600">
            <v>7031</v>
          </cell>
          <cell r="L600">
            <v>7035</v>
          </cell>
          <cell r="M600">
            <v>7050</v>
          </cell>
          <cell r="N600">
            <v>7805</v>
          </cell>
          <cell r="O600">
            <v>8302</v>
          </cell>
          <cell r="P600">
            <v>7155</v>
          </cell>
        </row>
        <row r="601">
          <cell r="B601" t="str">
            <v>Johnson</v>
          </cell>
          <cell r="C601">
            <v>20091</v>
          </cell>
          <cell r="D601">
            <v>4</v>
          </cell>
          <cell r="I601">
            <v>69</v>
          </cell>
          <cell r="J601">
            <v>7106</v>
          </cell>
          <cell r="K601">
            <v>7123</v>
          </cell>
          <cell r="L601">
            <v>7170</v>
          </cell>
          <cell r="M601">
            <v>8501</v>
          </cell>
        </row>
        <row r="602">
          <cell r="B602" t="str">
            <v>Johnson</v>
          </cell>
          <cell r="C602">
            <v>20091</v>
          </cell>
          <cell r="D602" t="str">
            <v>na</v>
          </cell>
        </row>
        <row r="603">
          <cell r="B603" t="str">
            <v>Johnson</v>
          </cell>
          <cell r="C603">
            <v>20091</v>
          </cell>
          <cell r="D603" t="str">
            <v>na</v>
          </cell>
        </row>
        <row r="604">
          <cell r="B604" t="str">
            <v>Johnson</v>
          </cell>
          <cell r="C604">
            <v>20091</v>
          </cell>
          <cell r="D604" t="str">
            <v>na</v>
          </cell>
        </row>
        <row r="605">
          <cell r="B605" t="str">
            <v>Johnson</v>
          </cell>
          <cell r="C605">
            <v>20091</v>
          </cell>
          <cell r="D605" t="str">
            <v>na</v>
          </cell>
        </row>
        <row r="606">
          <cell r="B606" t="str">
            <v>Johnson</v>
          </cell>
          <cell r="C606">
            <v>20091</v>
          </cell>
          <cell r="D606" t="str">
            <v>na</v>
          </cell>
          <cell r="I606">
            <v>62</v>
          </cell>
          <cell r="J606" t="str">
            <v>MPLSEA</v>
          </cell>
        </row>
        <row r="607">
          <cell r="B607" t="str">
            <v>Johnson</v>
          </cell>
          <cell r="C607">
            <v>20091</v>
          </cell>
          <cell r="D607">
            <v>47</v>
          </cell>
          <cell r="E607">
            <v>54.872340425531917</v>
          </cell>
          <cell r="F607">
            <v>55.5</v>
          </cell>
          <cell r="I607">
            <v>66</v>
          </cell>
          <cell r="J607" t="str">
            <v>MPLPER</v>
          </cell>
        </row>
        <row r="608">
          <cell r="B608" t="str">
            <v>Kearny</v>
          </cell>
          <cell r="C608">
            <v>20093</v>
          </cell>
          <cell r="D608" t="str">
            <v>na</v>
          </cell>
          <cell r="G608">
            <v>26.05</v>
          </cell>
          <cell r="H608">
            <v>28.12</v>
          </cell>
        </row>
        <row r="609">
          <cell r="B609" t="str">
            <v>Kearny</v>
          </cell>
          <cell r="C609">
            <v>20093</v>
          </cell>
          <cell r="D609">
            <v>15</v>
          </cell>
          <cell r="I609">
            <v>20</v>
          </cell>
          <cell r="J609">
            <v>9982</v>
          </cell>
          <cell r="K609">
            <v>1122</v>
          </cell>
          <cell r="L609">
            <v>1184</v>
          </cell>
          <cell r="M609">
            <v>1258</v>
          </cell>
          <cell r="N609">
            <v>1580</v>
          </cell>
          <cell r="O609">
            <v>1712</v>
          </cell>
          <cell r="P609">
            <v>1714</v>
          </cell>
          <cell r="Q609">
            <v>1820</v>
          </cell>
          <cell r="R609">
            <v>1982</v>
          </cell>
          <cell r="S609">
            <v>1983</v>
          </cell>
          <cell r="T609">
            <v>1985</v>
          </cell>
          <cell r="U609">
            <v>1986</v>
          </cell>
          <cell r="V609">
            <v>2568</v>
          </cell>
          <cell r="W609">
            <v>2765</v>
          </cell>
          <cell r="X609">
            <v>6061</v>
          </cell>
        </row>
        <row r="610">
          <cell r="B610" t="str">
            <v>Kearny</v>
          </cell>
          <cell r="C610">
            <v>20093</v>
          </cell>
          <cell r="D610">
            <v>5</v>
          </cell>
          <cell r="I610">
            <v>22</v>
          </cell>
          <cell r="J610">
            <v>1185</v>
          </cell>
          <cell r="K610">
            <v>1214</v>
          </cell>
          <cell r="L610">
            <v>1230</v>
          </cell>
          <cell r="M610">
            <v>1235</v>
          </cell>
          <cell r="N610">
            <v>1390</v>
          </cell>
        </row>
        <row r="611">
          <cell r="B611" t="str">
            <v>Kearny</v>
          </cell>
          <cell r="C611">
            <v>20093</v>
          </cell>
          <cell r="D611">
            <v>3</v>
          </cell>
          <cell r="I611">
            <v>25</v>
          </cell>
          <cell r="J611">
            <v>1579</v>
          </cell>
          <cell r="K611">
            <v>1868</v>
          </cell>
          <cell r="L611">
            <v>1987</v>
          </cell>
        </row>
        <row r="612">
          <cell r="B612" t="str">
            <v>Kearny</v>
          </cell>
          <cell r="C612">
            <v>20093</v>
          </cell>
          <cell r="D612">
            <v>3</v>
          </cell>
          <cell r="I612">
            <v>27</v>
          </cell>
          <cell r="J612">
            <v>1213</v>
          </cell>
          <cell r="K612">
            <v>1578</v>
          </cell>
          <cell r="L612">
            <v>1670</v>
          </cell>
        </row>
        <row r="613">
          <cell r="B613" t="str">
            <v>Kearny</v>
          </cell>
          <cell r="C613">
            <v>20093</v>
          </cell>
          <cell r="D613">
            <v>5</v>
          </cell>
          <cell r="I613">
            <v>30</v>
          </cell>
          <cell r="J613">
            <v>1326</v>
          </cell>
          <cell r="K613">
            <v>1668</v>
          </cell>
          <cell r="L613">
            <v>1741</v>
          </cell>
          <cell r="M613">
            <v>1867</v>
          </cell>
          <cell r="N613">
            <v>2752</v>
          </cell>
        </row>
        <row r="614">
          <cell r="B614" t="str">
            <v>Kearny</v>
          </cell>
          <cell r="C614">
            <v>20093</v>
          </cell>
          <cell r="D614">
            <v>4</v>
          </cell>
          <cell r="I614">
            <v>31</v>
          </cell>
          <cell r="J614">
            <v>1667</v>
          </cell>
          <cell r="K614">
            <v>1857</v>
          </cell>
          <cell r="L614">
            <v>1859</v>
          </cell>
          <cell r="M614">
            <v>5230</v>
          </cell>
        </row>
        <row r="615">
          <cell r="B615" t="str">
            <v>Kearny</v>
          </cell>
          <cell r="C615">
            <v>20093</v>
          </cell>
          <cell r="D615">
            <v>4</v>
          </cell>
          <cell r="I615">
            <v>34</v>
          </cell>
          <cell r="J615">
            <v>1761</v>
          </cell>
          <cell r="K615">
            <v>1767</v>
          </cell>
          <cell r="L615">
            <v>1847</v>
          </cell>
          <cell r="M615">
            <v>2744</v>
          </cell>
        </row>
        <row r="616">
          <cell r="B616" t="str">
            <v>Kearny</v>
          </cell>
          <cell r="C616">
            <v>20093</v>
          </cell>
          <cell r="D616">
            <v>4</v>
          </cell>
          <cell r="I616">
            <v>36</v>
          </cell>
          <cell r="J616">
            <v>1343</v>
          </cell>
          <cell r="K616">
            <v>1349</v>
          </cell>
          <cell r="L616">
            <v>1422</v>
          </cell>
          <cell r="M616">
            <v>1856</v>
          </cell>
        </row>
        <row r="617">
          <cell r="B617" t="str">
            <v>Kearny</v>
          </cell>
          <cell r="C617">
            <v>20093</v>
          </cell>
          <cell r="D617" t="str">
            <v>na</v>
          </cell>
        </row>
        <row r="618">
          <cell r="B618" t="str">
            <v>Kearny</v>
          </cell>
          <cell r="C618">
            <v>20093</v>
          </cell>
          <cell r="D618" t="str">
            <v>na</v>
          </cell>
        </row>
        <row r="619">
          <cell r="B619" t="str">
            <v>Kearny</v>
          </cell>
          <cell r="C619">
            <v>20093</v>
          </cell>
          <cell r="D619" t="str">
            <v>na</v>
          </cell>
          <cell r="I619">
            <v>26</v>
          </cell>
          <cell r="J619" t="str">
            <v>MPLSEA</v>
          </cell>
        </row>
        <row r="620">
          <cell r="B620" t="str">
            <v>Kearny</v>
          </cell>
          <cell r="C620">
            <v>20093</v>
          </cell>
          <cell r="D620">
            <v>43</v>
          </cell>
          <cell r="E620">
            <v>26.046511627906977</v>
          </cell>
          <cell r="F620">
            <v>28.125</v>
          </cell>
          <cell r="I620">
            <v>36</v>
          </cell>
          <cell r="J620" t="str">
            <v>MPLPER</v>
          </cell>
        </row>
        <row r="621">
          <cell r="B621" t="str">
            <v>Kingman</v>
          </cell>
          <cell r="C621">
            <v>20095</v>
          </cell>
          <cell r="D621" t="str">
            <v>na</v>
          </cell>
          <cell r="G621">
            <v>36.49</v>
          </cell>
          <cell r="H621">
            <v>39</v>
          </cell>
        </row>
        <row r="622">
          <cell r="B622" t="str">
            <v>Kingman</v>
          </cell>
          <cell r="C622">
            <v>20095</v>
          </cell>
          <cell r="D622">
            <v>26</v>
          </cell>
          <cell r="I622">
            <v>27</v>
          </cell>
          <cell r="J622">
            <v>5850</v>
          </cell>
          <cell r="K622">
            <v>5318</v>
          </cell>
          <cell r="L622">
            <v>5420</v>
          </cell>
          <cell r="M622">
            <v>5443</v>
          </cell>
          <cell r="N622">
            <v>5444</v>
          </cell>
          <cell r="O622">
            <v>5480</v>
          </cell>
          <cell r="P622">
            <v>5505</v>
          </cell>
          <cell r="Q622">
            <v>5561</v>
          </cell>
          <cell r="R622">
            <v>5693</v>
          </cell>
          <cell r="S622">
            <v>5710</v>
          </cell>
          <cell r="T622">
            <v>5854</v>
          </cell>
          <cell r="U622">
            <v>5856</v>
          </cell>
          <cell r="V622">
            <v>5907</v>
          </cell>
          <cell r="W622">
            <v>5927</v>
          </cell>
          <cell r="X622">
            <v>5928</v>
          </cell>
          <cell r="Y622">
            <v>5929</v>
          </cell>
          <cell r="Z622">
            <v>5941</v>
          </cell>
          <cell r="AA622">
            <v>5942</v>
          </cell>
          <cell r="AB622">
            <v>5959</v>
          </cell>
          <cell r="AC622">
            <v>5971</v>
          </cell>
          <cell r="AD622">
            <v>6348</v>
          </cell>
          <cell r="AE622">
            <v>6394</v>
          </cell>
          <cell r="AF622">
            <v>6421</v>
          </cell>
          <cell r="AG622">
            <v>6422</v>
          </cell>
          <cell r="AH622">
            <v>6438</v>
          </cell>
          <cell r="AI622">
            <v>5855</v>
          </cell>
        </row>
        <row r="623">
          <cell r="B623" t="str">
            <v>Kingman</v>
          </cell>
          <cell r="C623">
            <v>20095</v>
          </cell>
          <cell r="D623">
            <v>11</v>
          </cell>
          <cell r="I623">
            <v>30</v>
          </cell>
          <cell r="J623">
            <v>5560</v>
          </cell>
          <cell r="K623">
            <v>5570</v>
          </cell>
          <cell r="L623">
            <v>5633</v>
          </cell>
          <cell r="M623">
            <v>5740</v>
          </cell>
          <cell r="N623">
            <v>5875</v>
          </cell>
          <cell r="O623">
            <v>5882</v>
          </cell>
          <cell r="P623">
            <v>5951</v>
          </cell>
          <cell r="Q623">
            <v>6391</v>
          </cell>
          <cell r="R623">
            <v>6393</v>
          </cell>
          <cell r="S623">
            <v>6423</v>
          </cell>
          <cell r="T623">
            <v>6491</v>
          </cell>
        </row>
        <row r="624">
          <cell r="B624" t="str">
            <v>Kingman</v>
          </cell>
          <cell r="C624">
            <v>20095</v>
          </cell>
          <cell r="D624">
            <v>11</v>
          </cell>
          <cell r="I624">
            <v>34</v>
          </cell>
          <cell r="J624">
            <v>5670</v>
          </cell>
          <cell r="K624">
            <v>5675</v>
          </cell>
          <cell r="L624">
            <v>5680</v>
          </cell>
          <cell r="M624">
            <v>5858</v>
          </cell>
          <cell r="N624">
            <v>5935</v>
          </cell>
          <cell r="O624">
            <v>5950</v>
          </cell>
          <cell r="P624">
            <v>5958</v>
          </cell>
          <cell r="Q624">
            <v>6360</v>
          </cell>
          <cell r="R624">
            <v>6419</v>
          </cell>
          <cell r="S624">
            <v>6490</v>
          </cell>
          <cell r="T624">
            <v>5853</v>
          </cell>
        </row>
        <row r="625">
          <cell r="B625" t="str">
            <v>Kingman</v>
          </cell>
          <cell r="C625">
            <v>20095</v>
          </cell>
          <cell r="D625">
            <v>9</v>
          </cell>
          <cell r="I625">
            <v>37</v>
          </cell>
          <cell r="J625">
            <v>5800</v>
          </cell>
          <cell r="K625">
            <v>5878</v>
          </cell>
          <cell r="L625">
            <v>5919</v>
          </cell>
          <cell r="M625">
            <v>5947</v>
          </cell>
          <cell r="N625">
            <v>6057</v>
          </cell>
          <cell r="O625">
            <v>6224</v>
          </cell>
          <cell r="P625">
            <v>6418</v>
          </cell>
          <cell r="Q625">
            <v>5852</v>
          </cell>
          <cell r="R625">
            <v>5957</v>
          </cell>
        </row>
        <row r="626">
          <cell r="B626" t="str">
            <v>Kingman</v>
          </cell>
          <cell r="C626">
            <v>20095</v>
          </cell>
          <cell r="D626">
            <v>14</v>
          </cell>
          <cell r="I626">
            <v>41</v>
          </cell>
          <cell r="J626">
            <v>5419</v>
          </cell>
          <cell r="K626">
            <v>5873</v>
          </cell>
          <cell r="L626">
            <v>5880</v>
          </cell>
          <cell r="M626">
            <v>5888</v>
          </cell>
          <cell r="N626">
            <v>5890</v>
          </cell>
          <cell r="O626">
            <v>5894</v>
          </cell>
          <cell r="P626">
            <v>5910</v>
          </cell>
          <cell r="Q626">
            <v>5918</v>
          </cell>
          <cell r="R626">
            <v>5924</v>
          </cell>
          <cell r="S626">
            <v>5967</v>
          </cell>
          <cell r="T626">
            <v>6324</v>
          </cell>
          <cell r="U626">
            <v>6369</v>
          </cell>
          <cell r="V626">
            <v>6430</v>
          </cell>
          <cell r="W626">
            <v>5954</v>
          </cell>
        </row>
        <row r="627">
          <cell r="B627" t="str">
            <v>Kingman</v>
          </cell>
          <cell r="C627">
            <v>20095</v>
          </cell>
          <cell r="D627">
            <v>9</v>
          </cell>
          <cell r="I627">
            <v>44</v>
          </cell>
          <cell r="J627">
            <v>5956</v>
          </cell>
          <cell r="K627">
            <v>5690</v>
          </cell>
          <cell r="L627">
            <v>5909</v>
          </cell>
          <cell r="M627">
            <v>5926</v>
          </cell>
          <cell r="N627">
            <v>5948</v>
          </cell>
          <cell r="O627">
            <v>5949</v>
          </cell>
          <cell r="P627">
            <v>5955</v>
          </cell>
          <cell r="Q627">
            <v>6323</v>
          </cell>
          <cell r="R627">
            <v>6330</v>
          </cell>
        </row>
        <row r="628">
          <cell r="B628" t="str">
            <v>Kingman</v>
          </cell>
          <cell r="C628">
            <v>20095</v>
          </cell>
          <cell r="D628">
            <v>12</v>
          </cell>
          <cell r="I628">
            <v>48</v>
          </cell>
          <cell r="J628">
            <v>5872</v>
          </cell>
          <cell r="K628">
            <v>5891</v>
          </cell>
          <cell r="L628">
            <v>5893</v>
          </cell>
          <cell r="M628">
            <v>5897</v>
          </cell>
          <cell r="N628">
            <v>5908</v>
          </cell>
          <cell r="O628">
            <v>5921</v>
          </cell>
          <cell r="P628">
            <v>5925</v>
          </cell>
          <cell r="Q628">
            <v>5945</v>
          </cell>
          <cell r="R628">
            <v>5960</v>
          </cell>
          <cell r="S628">
            <v>6322</v>
          </cell>
          <cell r="T628">
            <v>6408</v>
          </cell>
          <cell r="U628">
            <v>6409</v>
          </cell>
        </row>
        <row r="629">
          <cell r="B629" t="str">
            <v>Kingman</v>
          </cell>
          <cell r="C629">
            <v>20095</v>
          </cell>
          <cell r="D629">
            <v>5</v>
          </cell>
          <cell r="I629">
            <v>51</v>
          </cell>
          <cell r="J629">
            <v>5324</v>
          </cell>
          <cell r="K629">
            <v>5750</v>
          </cell>
          <cell r="L629">
            <v>5892</v>
          </cell>
          <cell r="M629">
            <v>5900</v>
          </cell>
          <cell r="N629">
            <v>6248</v>
          </cell>
        </row>
        <row r="630">
          <cell r="B630" t="str">
            <v>Kingman</v>
          </cell>
          <cell r="C630">
            <v>20095</v>
          </cell>
          <cell r="D630" t="str">
            <v>na</v>
          </cell>
        </row>
        <row r="631">
          <cell r="B631" t="str">
            <v>Kingman</v>
          </cell>
          <cell r="C631">
            <v>20095</v>
          </cell>
          <cell r="D631" t="str">
            <v>na</v>
          </cell>
        </row>
        <row r="632">
          <cell r="B632" t="str">
            <v>Kingman</v>
          </cell>
          <cell r="C632">
            <v>20095</v>
          </cell>
          <cell r="D632" t="str">
            <v>na</v>
          </cell>
          <cell r="I632">
            <v>40</v>
          </cell>
          <cell r="J632" t="str">
            <v>MPLSEA</v>
          </cell>
        </row>
        <row r="633">
          <cell r="B633" t="str">
            <v>Kingman</v>
          </cell>
          <cell r="C633">
            <v>20095</v>
          </cell>
          <cell r="D633">
            <v>97</v>
          </cell>
          <cell r="E633">
            <v>36.494845360824741</v>
          </cell>
          <cell r="F633">
            <v>39</v>
          </cell>
          <cell r="I633">
            <v>48</v>
          </cell>
          <cell r="J633" t="str">
            <v>MPLPER</v>
          </cell>
        </row>
        <row r="634">
          <cell r="B634" t="str">
            <v>Kiowa</v>
          </cell>
          <cell r="C634">
            <v>20097</v>
          </cell>
          <cell r="D634" t="str">
            <v>na</v>
          </cell>
          <cell r="G634">
            <v>25.8</v>
          </cell>
          <cell r="H634">
            <v>29.44</v>
          </cell>
        </row>
        <row r="635">
          <cell r="B635" t="str">
            <v>Kiowa</v>
          </cell>
          <cell r="C635">
            <v>20097</v>
          </cell>
          <cell r="D635">
            <v>24</v>
          </cell>
          <cell r="I635">
            <v>20</v>
          </cell>
          <cell r="J635">
            <v>2582</v>
          </cell>
          <cell r="K635">
            <v>2584</v>
          </cell>
          <cell r="L635">
            <v>2586</v>
          </cell>
          <cell r="M635">
            <v>2715</v>
          </cell>
          <cell r="N635">
            <v>2750</v>
          </cell>
          <cell r="O635">
            <v>3382</v>
          </cell>
          <cell r="P635">
            <v>3396</v>
          </cell>
          <cell r="Q635">
            <v>5318</v>
          </cell>
          <cell r="R635">
            <v>5328</v>
          </cell>
          <cell r="S635">
            <v>5417</v>
          </cell>
          <cell r="T635">
            <v>5418</v>
          </cell>
          <cell r="U635">
            <v>5452</v>
          </cell>
          <cell r="V635">
            <v>5632</v>
          </cell>
          <cell r="W635">
            <v>5874</v>
          </cell>
          <cell r="X635">
            <v>5877</v>
          </cell>
          <cell r="Y635">
            <v>5907</v>
          </cell>
          <cell r="Z635">
            <v>6057</v>
          </cell>
          <cell r="AA635">
            <v>6059</v>
          </cell>
          <cell r="AB635">
            <v>5416</v>
          </cell>
          <cell r="AC635">
            <v>5457</v>
          </cell>
          <cell r="AD635">
            <v>5859</v>
          </cell>
          <cell r="AE635">
            <v>5929</v>
          </cell>
          <cell r="AF635">
            <v>5941</v>
          </cell>
          <cell r="AG635">
            <v>5972</v>
          </cell>
        </row>
        <row r="636">
          <cell r="B636" t="str">
            <v>Kiowa</v>
          </cell>
          <cell r="C636">
            <v>20097</v>
          </cell>
          <cell r="D636">
            <v>7</v>
          </cell>
          <cell r="I636">
            <v>23</v>
          </cell>
          <cell r="J636">
            <v>5634</v>
          </cell>
          <cell r="K636">
            <v>5670</v>
          </cell>
          <cell r="L636">
            <v>5850</v>
          </cell>
          <cell r="M636">
            <v>5853</v>
          </cell>
          <cell r="N636">
            <v>5863</v>
          </cell>
          <cell r="O636">
            <v>5928</v>
          </cell>
          <cell r="P636">
            <v>5961</v>
          </cell>
        </row>
        <row r="637">
          <cell r="B637" t="str">
            <v>Kiowa</v>
          </cell>
          <cell r="C637">
            <v>20097</v>
          </cell>
          <cell r="D637">
            <v>7</v>
          </cell>
          <cell r="I637">
            <v>25</v>
          </cell>
          <cell r="J637">
            <v>2817</v>
          </cell>
          <cell r="K637">
            <v>5671</v>
          </cell>
          <cell r="L637">
            <v>5865</v>
          </cell>
          <cell r="M637">
            <v>5873</v>
          </cell>
          <cell r="N637">
            <v>5876</v>
          </cell>
          <cell r="O637">
            <v>5957</v>
          </cell>
          <cell r="P637">
            <v>5952</v>
          </cell>
        </row>
        <row r="638">
          <cell r="B638" t="str">
            <v>Kiowa</v>
          </cell>
          <cell r="C638">
            <v>20097</v>
          </cell>
          <cell r="D638">
            <v>9</v>
          </cell>
          <cell r="I638">
            <v>28</v>
          </cell>
          <cell r="J638">
            <v>2265</v>
          </cell>
          <cell r="K638">
            <v>2366</v>
          </cell>
          <cell r="L638">
            <v>5904</v>
          </cell>
          <cell r="M638">
            <v>5910</v>
          </cell>
          <cell r="N638">
            <v>5944</v>
          </cell>
          <cell r="O638">
            <v>5949</v>
          </cell>
          <cell r="P638">
            <v>5956</v>
          </cell>
          <cell r="Q638">
            <v>6050</v>
          </cell>
          <cell r="R638">
            <v>6330</v>
          </cell>
        </row>
        <row r="639">
          <cell r="B639" t="str">
            <v>Kiowa</v>
          </cell>
          <cell r="C639">
            <v>20097</v>
          </cell>
          <cell r="D639">
            <v>5</v>
          </cell>
          <cell r="I639">
            <v>30</v>
          </cell>
          <cell r="J639">
            <v>2613</v>
          </cell>
          <cell r="K639">
            <v>5403</v>
          </cell>
          <cell r="L639">
            <v>5902</v>
          </cell>
          <cell r="M639">
            <v>5915</v>
          </cell>
          <cell r="N639">
            <v>6324</v>
          </cell>
        </row>
        <row r="640">
          <cell r="B640" t="str">
            <v>Kiowa</v>
          </cell>
          <cell r="C640">
            <v>20097</v>
          </cell>
          <cell r="D640">
            <v>1</v>
          </cell>
          <cell r="I640">
            <v>32</v>
          </cell>
          <cell r="J640">
            <v>5314</v>
          </cell>
        </row>
        <row r="641">
          <cell r="B641" t="str">
            <v>Kiowa</v>
          </cell>
          <cell r="C641">
            <v>20097</v>
          </cell>
          <cell r="D641">
            <v>5</v>
          </cell>
          <cell r="I641">
            <v>33</v>
          </cell>
          <cell r="J641">
            <v>2665</v>
          </cell>
          <cell r="K641">
            <v>2668</v>
          </cell>
          <cell r="L641">
            <v>5893</v>
          </cell>
          <cell r="M641">
            <v>5909</v>
          </cell>
          <cell r="N641">
            <v>6224</v>
          </cell>
        </row>
        <row r="642">
          <cell r="B642" t="str">
            <v>Kiowa</v>
          </cell>
          <cell r="C642">
            <v>20097</v>
          </cell>
          <cell r="D642">
            <v>2</v>
          </cell>
          <cell r="I642">
            <v>36</v>
          </cell>
          <cell r="J642">
            <v>2612</v>
          </cell>
          <cell r="K642">
            <v>6323</v>
          </cell>
        </row>
        <row r="643">
          <cell r="B643" t="str">
            <v>Kiowa</v>
          </cell>
          <cell r="C643">
            <v>20097</v>
          </cell>
          <cell r="D643">
            <v>5</v>
          </cell>
          <cell r="I643">
            <v>38</v>
          </cell>
          <cell r="J643">
            <v>2266</v>
          </cell>
          <cell r="K643">
            <v>2667</v>
          </cell>
          <cell r="L643">
            <v>5892</v>
          </cell>
          <cell r="M643">
            <v>6052</v>
          </cell>
          <cell r="N643">
            <v>6240</v>
          </cell>
        </row>
        <row r="644">
          <cell r="B644" t="str">
            <v>Kiowa</v>
          </cell>
          <cell r="C644">
            <v>20097</v>
          </cell>
          <cell r="D644" t="str">
            <v>na</v>
          </cell>
        </row>
        <row r="645">
          <cell r="B645" t="str">
            <v>Kiowa</v>
          </cell>
          <cell r="C645">
            <v>20097</v>
          </cell>
          <cell r="D645" t="str">
            <v>na</v>
          </cell>
          <cell r="I645">
            <v>34</v>
          </cell>
          <cell r="J645" t="str">
            <v>MPLSEA</v>
          </cell>
        </row>
        <row r="646">
          <cell r="B646" t="str">
            <v>Kiowa</v>
          </cell>
          <cell r="C646">
            <v>20097</v>
          </cell>
          <cell r="D646">
            <v>65</v>
          </cell>
          <cell r="E646">
            <v>25.8</v>
          </cell>
          <cell r="F646">
            <v>29.444444444444443</v>
          </cell>
          <cell r="I646">
            <v>42</v>
          </cell>
          <cell r="J646" t="str">
            <v>MPLPER</v>
          </cell>
        </row>
        <row r="647">
          <cell r="B647" t="str">
            <v>Labette</v>
          </cell>
          <cell r="C647">
            <v>20099</v>
          </cell>
          <cell r="D647" t="str">
            <v>na</v>
          </cell>
          <cell r="G647">
            <v>39.79</v>
          </cell>
          <cell r="H647">
            <v>43</v>
          </cell>
        </row>
        <row r="648">
          <cell r="B648" t="str">
            <v>Labette</v>
          </cell>
          <cell r="C648">
            <v>20099</v>
          </cell>
          <cell r="D648">
            <v>7</v>
          </cell>
          <cell r="I648">
            <v>29</v>
          </cell>
          <cell r="J648">
            <v>8627</v>
          </cell>
          <cell r="K648">
            <v>8755</v>
          </cell>
          <cell r="L648">
            <v>8885</v>
          </cell>
          <cell r="M648">
            <v>9211</v>
          </cell>
          <cell r="N648">
            <v>9989</v>
          </cell>
          <cell r="O648">
            <v>8770</v>
          </cell>
          <cell r="P648">
            <v>8771</v>
          </cell>
        </row>
        <row r="649">
          <cell r="B649" t="str">
            <v>Labette</v>
          </cell>
          <cell r="C649">
            <v>20099</v>
          </cell>
          <cell r="D649">
            <v>6</v>
          </cell>
          <cell r="I649">
            <v>33</v>
          </cell>
          <cell r="J649">
            <v>8100</v>
          </cell>
          <cell r="K649">
            <v>8301</v>
          </cell>
          <cell r="L649">
            <v>8735</v>
          </cell>
          <cell r="M649">
            <v>8759</v>
          </cell>
          <cell r="N649">
            <v>8761</v>
          </cell>
          <cell r="O649">
            <v>8853</v>
          </cell>
        </row>
        <row r="650">
          <cell r="B650" t="str">
            <v>Labette</v>
          </cell>
          <cell r="C650">
            <v>20099</v>
          </cell>
          <cell r="D650">
            <v>3</v>
          </cell>
          <cell r="I650">
            <v>40</v>
          </cell>
          <cell r="J650">
            <v>8623</v>
          </cell>
          <cell r="K650">
            <v>8625</v>
          </cell>
          <cell r="L650">
            <v>8733</v>
          </cell>
        </row>
        <row r="651">
          <cell r="B651" t="str">
            <v>Labette</v>
          </cell>
          <cell r="C651">
            <v>20099</v>
          </cell>
          <cell r="D651">
            <v>4</v>
          </cell>
          <cell r="I651">
            <v>44</v>
          </cell>
          <cell r="J651">
            <v>8621</v>
          </cell>
          <cell r="K651">
            <v>8630</v>
          </cell>
          <cell r="L651">
            <v>8775</v>
          </cell>
          <cell r="M651">
            <v>8990</v>
          </cell>
        </row>
        <row r="652">
          <cell r="B652" t="str">
            <v>Labette</v>
          </cell>
          <cell r="C652">
            <v>20099</v>
          </cell>
          <cell r="D652">
            <v>5</v>
          </cell>
          <cell r="I652">
            <v>48</v>
          </cell>
          <cell r="J652">
            <v>8203</v>
          </cell>
          <cell r="K652">
            <v>8460</v>
          </cell>
          <cell r="L652">
            <v>8610</v>
          </cell>
          <cell r="M652">
            <v>8643</v>
          </cell>
          <cell r="N652">
            <v>8863</v>
          </cell>
        </row>
        <row r="653">
          <cell r="B653" t="str">
            <v>Labette</v>
          </cell>
          <cell r="C653">
            <v>20099</v>
          </cell>
          <cell r="D653">
            <v>1</v>
          </cell>
          <cell r="I653">
            <v>52</v>
          </cell>
          <cell r="J653">
            <v>8679</v>
          </cell>
        </row>
        <row r="654">
          <cell r="B654" t="str">
            <v>Labette</v>
          </cell>
          <cell r="C654">
            <v>20099</v>
          </cell>
          <cell r="D654">
            <v>3</v>
          </cell>
          <cell r="I654">
            <v>55</v>
          </cell>
          <cell r="J654">
            <v>8101</v>
          </cell>
          <cell r="K654">
            <v>8150</v>
          </cell>
          <cell r="L654">
            <v>8302</v>
          </cell>
        </row>
        <row r="655">
          <cell r="B655" t="str">
            <v>Labette</v>
          </cell>
          <cell r="C655">
            <v>20099</v>
          </cell>
          <cell r="D655" t="str">
            <v>na</v>
          </cell>
        </row>
        <row r="656">
          <cell r="B656" t="str">
            <v>Labette</v>
          </cell>
          <cell r="C656">
            <v>20099</v>
          </cell>
          <cell r="D656" t="str">
            <v>na</v>
          </cell>
        </row>
        <row r="657">
          <cell r="B657" t="str">
            <v>Labette</v>
          </cell>
          <cell r="C657">
            <v>20099</v>
          </cell>
          <cell r="D657" t="str">
            <v>na</v>
          </cell>
        </row>
        <row r="658">
          <cell r="B658" t="str">
            <v>Labette</v>
          </cell>
          <cell r="C658">
            <v>20099</v>
          </cell>
          <cell r="D658" t="str">
            <v>na</v>
          </cell>
          <cell r="I658">
            <v>48</v>
          </cell>
          <cell r="J658" t="str">
            <v>MPLSEA</v>
          </cell>
        </row>
        <row r="659">
          <cell r="B659" t="str">
            <v>Labette</v>
          </cell>
          <cell r="C659">
            <v>20099</v>
          </cell>
          <cell r="D659">
            <v>29</v>
          </cell>
          <cell r="E659">
            <v>39.793103448275865</v>
          </cell>
          <cell r="F659">
            <v>43</v>
          </cell>
          <cell r="I659">
            <v>52</v>
          </cell>
          <cell r="J659" t="str">
            <v>MPLPER</v>
          </cell>
        </row>
        <row r="660">
          <cell r="B660" t="str">
            <v>Lane</v>
          </cell>
          <cell r="C660">
            <v>20101</v>
          </cell>
          <cell r="D660" t="str">
            <v>na</v>
          </cell>
          <cell r="G660">
            <v>31.63</v>
          </cell>
          <cell r="H660">
            <v>32.57</v>
          </cell>
        </row>
        <row r="661">
          <cell r="B661" t="str">
            <v>Lane</v>
          </cell>
          <cell r="C661">
            <v>20101</v>
          </cell>
          <cell r="D661">
            <v>12</v>
          </cell>
          <cell r="I661">
            <v>22</v>
          </cell>
          <cell r="J661">
            <v>1820</v>
          </cell>
          <cell r="K661">
            <v>1984</v>
          </cell>
          <cell r="L661">
            <v>2570</v>
          </cell>
          <cell r="M661">
            <v>2750</v>
          </cell>
          <cell r="N661">
            <v>2765</v>
          </cell>
          <cell r="O661">
            <v>2562</v>
          </cell>
          <cell r="P661">
            <v>1122</v>
          </cell>
          <cell r="Q661">
            <v>1580</v>
          </cell>
          <cell r="R661">
            <v>1637</v>
          </cell>
          <cell r="S661">
            <v>1691</v>
          </cell>
          <cell r="T661">
            <v>1694</v>
          </cell>
          <cell r="U661">
            <v>1707</v>
          </cell>
        </row>
        <row r="662">
          <cell r="B662" t="str">
            <v>Lane</v>
          </cell>
          <cell r="C662">
            <v>20101</v>
          </cell>
          <cell r="D662">
            <v>4</v>
          </cell>
          <cell r="I662">
            <v>25</v>
          </cell>
          <cell r="J662">
            <v>1860</v>
          </cell>
          <cell r="K662">
            <v>1869</v>
          </cell>
          <cell r="L662">
            <v>2714</v>
          </cell>
          <cell r="M662">
            <v>1638</v>
          </cell>
        </row>
        <row r="663">
          <cell r="B663" t="str">
            <v>Lane</v>
          </cell>
          <cell r="C663">
            <v>20101</v>
          </cell>
          <cell r="D663">
            <v>7</v>
          </cell>
          <cell r="I663">
            <v>31</v>
          </cell>
          <cell r="J663">
            <v>1868</v>
          </cell>
          <cell r="K663">
            <v>2588</v>
          </cell>
          <cell r="L663">
            <v>2747</v>
          </cell>
          <cell r="M663">
            <v>2748</v>
          </cell>
          <cell r="N663">
            <v>2763</v>
          </cell>
          <cell r="O663">
            <v>1392</v>
          </cell>
          <cell r="P663">
            <v>1606</v>
          </cell>
        </row>
        <row r="664">
          <cell r="B664" t="str">
            <v>Lane</v>
          </cell>
          <cell r="C664">
            <v>20101</v>
          </cell>
          <cell r="D664">
            <v>11</v>
          </cell>
          <cell r="I664">
            <v>33</v>
          </cell>
          <cell r="J664">
            <v>1771</v>
          </cell>
          <cell r="K664">
            <v>1859</v>
          </cell>
          <cell r="L664">
            <v>1867</v>
          </cell>
          <cell r="M664">
            <v>2204</v>
          </cell>
          <cell r="N664">
            <v>2613</v>
          </cell>
          <cell r="O664">
            <v>2817</v>
          </cell>
          <cell r="P664">
            <v>2821</v>
          </cell>
          <cell r="Q664">
            <v>140</v>
          </cell>
          <cell r="R664">
            <v>1391</v>
          </cell>
          <cell r="S664">
            <v>1605</v>
          </cell>
          <cell r="T664">
            <v>1705</v>
          </cell>
        </row>
        <row r="665">
          <cell r="B665" t="str">
            <v>Lane</v>
          </cell>
          <cell r="C665">
            <v>20101</v>
          </cell>
          <cell r="D665">
            <v>4</v>
          </cell>
          <cell r="I665">
            <v>36</v>
          </cell>
          <cell r="J665">
            <v>2612</v>
          </cell>
          <cell r="K665">
            <v>2745</v>
          </cell>
          <cell r="L665">
            <v>1762</v>
          </cell>
          <cell r="M665">
            <v>1770</v>
          </cell>
        </row>
        <row r="666">
          <cell r="B666" t="str">
            <v>Lane</v>
          </cell>
          <cell r="C666">
            <v>20101</v>
          </cell>
          <cell r="D666">
            <v>7</v>
          </cell>
          <cell r="I666">
            <v>39</v>
          </cell>
          <cell r="J666">
            <v>1810</v>
          </cell>
          <cell r="K666">
            <v>1857</v>
          </cell>
          <cell r="L666">
            <v>2626</v>
          </cell>
          <cell r="M666">
            <v>2815</v>
          </cell>
          <cell r="N666">
            <v>1110</v>
          </cell>
          <cell r="O666">
            <v>1345</v>
          </cell>
          <cell r="P666">
            <v>1761</v>
          </cell>
        </row>
        <row r="667">
          <cell r="B667" t="str">
            <v>Lane</v>
          </cell>
          <cell r="C667">
            <v>20101</v>
          </cell>
          <cell r="D667">
            <v>6</v>
          </cell>
          <cell r="I667">
            <v>42</v>
          </cell>
          <cell r="J667">
            <v>1856</v>
          </cell>
          <cell r="K667">
            <v>2235</v>
          </cell>
          <cell r="L667">
            <v>2310</v>
          </cell>
          <cell r="M667">
            <v>2375</v>
          </cell>
          <cell r="N667">
            <v>1438</v>
          </cell>
          <cell r="O667">
            <v>1619</v>
          </cell>
        </row>
        <row r="668">
          <cell r="B668" t="str">
            <v>Lane</v>
          </cell>
          <cell r="C668">
            <v>20101</v>
          </cell>
          <cell r="D668" t="str">
            <v>na</v>
          </cell>
        </row>
        <row r="669">
          <cell r="B669" t="str">
            <v>Lane</v>
          </cell>
          <cell r="C669">
            <v>20101</v>
          </cell>
          <cell r="D669" t="str">
            <v>na</v>
          </cell>
        </row>
        <row r="670">
          <cell r="B670" t="str">
            <v>Lane</v>
          </cell>
          <cell r="C670">
            <v>20101</v>
          </cell>
          <cell r="D670" t="str">
            <v>na</v>
          </cell>
        </row>
        <row r="671">
          <cell r="B671" t="str">
            <v>Lane</v>
          </cell>
          <cell r="C671">
            <v>20101</v>
          </cell>
          <cell r="D671" t="str">
            <v>na</v>
          </cell>
          <cell r="I671">
            <v>32</v>
          </cell>
          <cell r="J671" t="str">
            <v>MPLSEA</v>
          </cell>
        </row>
        <row r="672">
          <cell r="B672" t="str">
            <v>Lane</v>
          </cell>
          <cell r="C672">
            <v>20101</v>
          </cell>
          <cell r="D672">
            <v>51</v>
          </cell>
          <cell r="E672">
            <v>31.627450980392158</v>
          </cell>
          <cell r="F672">
            <v>32.571428571428569</v>
          </cell>
          <cell r="I672">
            <v>42</v>
          </cell>
          <cell r="J672" t="str">
            <v>MPLPER</v>
          </cell>
        </row>
        <row r="673">
          <cell r="B673" t="str">
            <v>Leavenworth</v>
          </cell>
          <cell r="C673">
            <v>20103</v>
          </cell>
          <cell r="D673" t="str">
            <v>na</v>
          </cell>
          <cell r="G673">
            <v>60.84</v>
          </cell>
          <cell r="H673">
            <v>66.12</v>
          </cell>
        </row>
        <row r="674">
          <cell r="B674" t="str">
            <v>Leavenworth</v>
          </cell>
          <cell r="C674">
            <v>20103</v>
          </cell>
          <cell r="D674">
            <v>17</v>
          </cell>
          <cell r="I674">
            <v>45</v>
          </cell>
          <cell r="J674">
            <v>4752</v>
          </cell>
          <cell r="K674">
            <v>7088</v>
          </cell>
          <cell r="L674">
            <v>7105</v>
          </cell>
          <cell r="M674">
            <v>7210</v>
          </cell>
          <cell r="N674">
            <v>7250</v>
          </cell>
          <cell r="O674">
            <v>7286</v>
          </cell>
          <cell r="P674">
            <v>7602</v>
          </cell>
          <cell r="Q674">
            <v>7653</v>
          </cell>
          <cell r="R674">
            <v>7657</v>
          </cell>
          <cell r="S674">
            <v>7658</v>
          </cell>
          <cell r="T674">
            <v>7659</v>
          </cell>
          <cell r="U674">
            <v>7950</v>
          </cell>
          <cell r="V674">
            <v>7951</v>
          </cell>
          <cell r="W674">
            <v>7957</v>
          </cell>
          <cell r="X674">
            <v>7959</v>
          </cell>
          <cell r="Y674">
            <v>7970</v>
          </cell>
          <cell r="Z674">
            <v>7971</v>
          </cell>
        </row>
        <row r="675">
          <cell r="B675" t="str">
            <v>Leavenworth</v>
          </cell>
          <cell r="C675">
            <v>20103</v>
          </cell>
          <cell r="D675">
            <v>11</v>
          </cell>
          <cell r="I675">
            <v>51</v>
          </cell>
          <cell r="J675">
            <v>7087</v>
          </cell>
          <cell r="K675">
            <v>7089</v>
          </cell>
          <cell r="L675">
            <v>7095</v>
          </cell>
          <cell r="M675">
            <v>7132</v>
          </cell>
          <cell r="N675">
            <v>7305</v>
          </cell>
          <cell r="O675">
            <v>7460</v>
          </cell>
          <cell r="P675">
            <v>7600</v>
          </cell>
          <cell r="Q675">
            <v>7765</v>
          </cell>
          <cell r="R675">
            <v>7911</v>
          </cell>
          <cell r="S675">
            <v>7760</v>
          </cell>
          <cell r="T675">
            <v>7119</v>
          </cell>
        </row>
        <row r="676">
          <cell r="B676" t="str">
            <v>Leavenworth</v>
          </cell>
          <cell r="C676">
            <v>20103</v>
          </cell>
          <cell r="D676">
            <v>14</v>
          </cell>
          <cell r="I676">
            <v>57</v>
          </cell>
          <cell r="J676">
            <v>7091</v>
          </cell>
          <cell r="K676">
            <v>7502</v>
          </cell>
          <cell r="L676">
            <v>7503</v>
          </cell>
          <cell r="M676">
            <v>7585</v>
          </cell>
          <cell r="N676">
            <v>7590</v>
          </cell>
          <cell r="O676">
            <v>7592</v>
          </cell>
          <cell r="P676">
            <v>7603</v>
          </cell>
          <cell r="Q676">
            <v>7761</v>
          </cell>
          <cell r="R676">
            <v>7763</v>
          </cell>
          <cell r="S676">
            <v>7764</v>
          </cell>
          <cell r="T676">
            <v>7910</v>
          </cell>
          <cell r="U676">
            <v>7916</v>
          </cell>
          <cell r="V676">
            <v>7956</v>
          </cell>
          <cell r="W676">
            <v>7958</v>
          </cell>
        </row>
        <row r="677">
          <cell r="B677" t="str">
            <v>Leavenworth</v>
          </cell>
          <cell r="C677">
            <v>20103</v>
          </cell>
          <cell r="D677">
            <v>21</v>
          </cell>
          <cell r="I677">
            <v>63</v>
          </cell>
          <cell r="J677">
            <v>7005</v>
          </cell>
          <cell r="K677">
            <v>7099</v>
          </cell>
          <cell r="L677">
            <v>7208</v>
          </cell>
          <cell r="M677">
            <v>7235</v>
          </cell>
          <cell r="N677">
            <v>7252</v>
          </cell>
          <cell r="O677">
            <v>7282</v>
          </cell>
          <cell r="P677">
            <v>7302</v>
          </cell>
          <cell r="Q677">
            <v>7304</v>
          </cell>
          <cell r="R677">
            <v>7423</v>
          </cell>
          <cell r="S677">
            <v>7500</v>
          </cell>
          <cell r="T677">
            <v>7589</v>
          </cell>
          <cell r="U677">
            <v>7591</v>
          </cell>
          <cell r="V677">
            <v>7679</v>
          </cell>
          <cell r="W677">
            <v>7743</v>
          </cell>
          <cell r="X677">
            <v>7790</v>
          </cell>
          <cell r="Y677">
            <v>7915</v>
          </cell>
          <cell r="Z677">
            <v>7955</v>
          </cell>
          <cell r="AA677">
            <v>7090</v>
          </cell>
          <cell r="AB677">
            <v>7253</v>
          </cell>
          <cell r="AC677">
            <v>7292</v>
          </cell>
          <cell r="AD677">
            <v>7055</v>
          </cell>
        </row>
        <row r="678">
          <cell r="B678" t="str">
            <v>Leavenworth</v>
          </cell>
          <cell r="C678">
            <v>20103</v>
          </cell>
          <cell r="D678">
            <v>15</v>
          </cell>
          <cell r="I678">
            <v>70</v>
          </cell>
          <cell r="J678">
            <v>7051</v>
          </cell>
          <cell r="K678">
            <v>7061</v>
          </cell>
          <cell r="L678">
            <v>7150</v>
          </cell>
          <cell r="M678">
            <v>7155</v>
          </cell>
          <cell r="N678">
            <v>7211</v>
          </cell>
          <cell r="O678">
            <v>7233</v>
          </cell>
          <cell r="P678">
            <v>7261</v>
          </cell>
          <cell r="Q678">
            <v>7281</v>
          </cell>
          <cell r="R678">
            <v>7285</v>
          </cell>
          <cell r="S678">
            <v>7291</v>
          </cell>
          <cell r="T678">
            <v>7541</v>
          </cell>
          <cell r="U678">
            <v>7588</v>
          </cell>
          <cell r="V678">
            <v>7678</v>
          </cell>
          <cell r="W678">
            <v>7741</v>
          </cell>
          <cell r="X678">
            <v>7035</v>
          </cell>
        </row>
        <row r="679">
          <cell r="B679" t="str">
            <v>Leavenworth</v>
          </cell>
          <cell r="C679">
            <v>20103</v>
          </cell>
          <cell r="D679">
            <v>10</v>
          </cell>
          <cell r="I679">
            <v>75</v>
          </cell>
          <cell r="J679">
            <v>7052</v>
          </cell>
          <cell r="K679">
            <v>7120</v>
          </cell>
          <cell r="L679">
            <v>7123</v>
          </cell>
          <cell r="M679">
            <v>7127</v>
          </cell>
          <cell r="N679">
            <v>7290</v>
          </cell>
          <cell r="O679">
            <v>7540</v>
          </cell>
          <cell r="P679">
            <v>7107</v>
          </cell>
          <cell r="Q679">
            <v>7106</v>
          </cell>
          <cell r="R679">
            <v>7006</v>
          </cell>
          <cell r="S679">
            <v>7036</v>
          </cell>
        </row>
        <row r="680">
          <cell r="B680" t="str">
            <v>Leavenworth</v>
          </cell>
          <cell r="C680">
            <v>20103</v>
          </cell>
          <cell r="D680">
            <v>4</v>
          </cell>
          <cell r="I680">
            <v>81</v>
          </cell>
          <cell r="J680">
            <v>7050</v>
          </cell>
          <cell r="K680">
            <v>7213</v>
          </cell>
          <cell r="L680">
            <v>7176</v>
          </cell>
          <cell r="M680">
            <v>7214</v>
          </cell>
        </row>
        <row r="681">
          <cell r="B681" t="str">
            <v>Leavenworth</v>
          </cell>
          <cell r="C681">
            <v>20103</v>
          </cell>
          <cell r="D681">
            <v>1</v>
          </cell>
          <cell r="I681">
            <v>87</v>
          </cell>
          <cell r="J681">
            <v>7850</v>
          </cell>
        </row>
        <row r="682">
          <cell r="B682" t="str">
            <v>Leavenworth</v>
          </cell>
          <cell r="C682">
            <v>20103</v>
          </cell>
          <cell r="D682" t="str">
            <v>na</v>
          </cell>
        </row>
        <row r="683">
          <cell r="B683" t="str">
            <v>Leavenworth</v>
          </cell>
          <cell r="C683">
            <v>20103</v>
          </cell>
          <cell r="D683" t="str">
            <v>na</v>
          </cell>
        </row>
        <row r="684">
          <cell r="B684" t="str">
            <v>Leavenworth</v>
          </cell>
          <cell r="C684">
            <v>20103</v>
          </cell>
          <cell r="D684" t="str">
            <v>na</v>
          </cell>
          <cell r="I684">
            <v>62</v>
          </cell>
          <cell r="J684" t="str">
            <v>MPLSEA</v>
          </cell>
        </row>
        <row r="685">
          <cell r="B685" t="str">
            <v>Leavenworth</v>
          </cell>
          <cell r="C685">
            <v>20103</v>
          </cell>
          <cell r="D685">
            <v>93</v>
          </cell>
          <cell r="E685">
            <v>60.838709677419352</v>
          </cell>
          <cell r="F685">
            <v>66.125</v>
          </cell>
          <cell r="I685">
            <v>66</v>
          </cell>
          <cell r="J685" t="str">
            <v>MPLPER</v>
          </cell>
        </row>
        <row r="686">
          <cell r="B686" t="str">
            <v>Lincoln</v>
          </cell>
          <cell r="C686">
            <v>20105</v>
          </cell>
          <cell r="D686" t="str">
            <v>na</v>
          </cell>
          <cell r="G686">
            <v>41.81</v>
          </cell>
          <cell r="H686">
            <v>41</v>
          </cell>
        </row>
        <row r="687">
          <cell r="B687" t="str">
            <v>Lincoln</v>
          </cell>
          <cell r="C687">
            <v>20105</v>
          </cell>
          <cell r="D687">
            <v>2</v>
          </cell>
          <cell r="I687">
            <v>30</v>
          </cell>
          <cell r="J687">
            <v>2718</v>
          </cell>
          <cell r="K687">
            <v>2720</v>
          </cell>
        </row>
        <row r="688">
          <cell r="B688" t="str">
            <v>Lincoln</v>
          </cell>
          <cell r="C688">
            <v>20105</v>
          </cell>
          <cell r="D688">
            <v>5</v>
          </cell>
          <cell r="I688">
            <v>31</v>
          </cell>
          <cell r="J688">
            <v>2260</v>
          </cell>
          <cell r="K688">
            <v>2521</v>
          </cell>
          <cell r="L688">
            <v>2594</v>
          </cell>
          <cell r="M688">
            <v>2726</v>
          </cell>
          <cell r="N688">
            <v>3396</v>
          </cell>
        </row>
        <row r="689">
          <cell r="B689" t="str">
            <v>Lincoln</v>
          </cell>
          <cell r="C689">
            <v>20105</v>
          </cell>
          <cell r="D689">
            <v>3</v>
          </cell>
          <cell r="I689">
            <v>35</v>
          </cell>
          <cell r="J689">
            <v>2592</v>
          </cell>
          <cell r="K689">
            <v>3391</v>
          </cell>
          <cell r="L689">
            <v>3395</v>
          </cell>
        </row>
        <row r="690">
          <cell r="B690" t="str">
            <v>Lincoln</v>
          </cell>
          <cell r="C690">
            <v>20105</v>
          </cell>
          <cell r="D690">
            <v>2</v>
          </cell>
          <cell r="I690">
            <v>38</v>
          </cell>
          <cell r="J690">
            <v>2234</v>
          </cell>
          <cell r="K690">
            <v>3495</v>
          </cell>
        </row>
        <row r="691">
          <cell r="B691" t="str">
            <v>Lincoln</v>
          </cell>
          <cell r="C691">
            <v>20105</v>
          </cell>
          <cell r="D691">
            <v>4</v>
          </cell>
          <cell r="I691">
            <v>42</v>
          </cell>
          <cell r="J691">
            <v>2519</v>
          </cell>
          <cell r="K691">
            <v>2634</v>
          </cell>
          <cell r="L691">
            <v>3826</v>
          </cell>
          <cell r="M691">
            <v>3852</v>
          </cell>
        </row>
        <row r="692">
          <cell r="B692" t="str">
            <v>Lincoln</v>
          </cell>
          <cell r="C692">
            <v>20105</v>
          </cell>
          <cell r="D692">
            <v>2</v>
          </cell>
          <cell r="I692">
            <v>43</v>
          </cell>
          <cell r="J692">
            <v>3493</v>
          </cell>
          <cell r="K692">
            <v>3846</v>
          </cell>
        </row>
        <row r="693">
          <cell r="B693" t="str">
            <v>Lincoln</v>
          </cell>
          <cell r="C693">
            <v>20105</v>
          </cell>
          <cell r="D693">
            <v>5</v>
          </cell>
          <cell r="I693">
            <v>46</v>
          </cell>
          <cell r="J693">
            <v>2613</v>
          </cell>
          <cell r="K693">
            <v>2616</v>
          </cell>
          <cell r="L693">
            <v>2633</v>
          </cell>
          <cell r="M693">
            <v>3384</v>
          </cell>
          <cell r="N693">
            <v>3492</v>
          </cell>
        </row>
        <row r="694">
          <cell r="B694" t="str">
            <v>Lincoln</v>
          </cell>
          <cell r="C694">
            <v>20105</v>
          </cell>
          <cell r="D694">
            <v>4</v>
          </cell>
          <cell r="I694">
            <v>50</v>
          </cell>
          <cell r="J694">
            <v>2224</v>
          </cell>
          <cell r="K694">
            <v>2236</v>
          </cell>
          <cell r="L694">
            <v>2266</v>
          </cell>
          <cell r="M694">
            <v>3824</v>
          </cell>
        </row>
        <row r="695">
          <cell r="B695" t="str">
            <v>Lincoln</v>
          </cell>
          <cell r="C695">
            <v>20105</v>
          </cell>
          <cell r="D695">
            <v>4</v>
          </cell>
          <cell r="I695">
            <v>54</v>
          </cell>
          <cell r="J695">
            <v>2347</v>
          </cell>
          <cell r="K695">
            <v>2375</v>
          </cell>
          <cell r="L695">
            <v>3725</v>
          </cell>
          <cell r="M695">
            <v>3755</v>
          </cell>
        </row>
        <row r="696">
          <cell r="B696" t="str">
            <v>Lincoln</v>
          </cell>
          <cell r="C696">
            <v>20105</v>
          </cell>
          <cell r="D696" t="str">
            <v>na</v>
          </cell>
        </row>
        <row r="697">
          <cell r="B697" t="str">
            <v>Lincoln</v>
          </cell>
          <cell r="C697">
            <v>20105</v>
          </cell>
          <cell r="D697" t="str">
            <v>na</v>
          </cell>
          <cell r="I697">
            <v>42</v>
          </cell>
          <cell r="J697" t="str">
            <v>MPLSEA</v>
          </cell>
        </row>
        <row r="698">
          <cell r="B698" t="str">
            <v>Lincoln</v>
          </cell>
          <cell r="C698">
            <v>20105</v>
          </cell>
          <cell r="D698">
            <v>31</v>
          </cell>
          <cell r="E698">
            <v>41.806451612903224</v>
          </cell>
          <cell r="F698">
            <v>41</v>
          </cell>
          <cell r="I698">
            <v>50</v>
          </cell>
          <cell r="J698" t="str">
            <v>MPLPER</v>
          </cell>
        </row>
        <row r="699">
          <cell r="B699" t="str">
            <v>Linn</v>
          </cell>
          <cell r="C699">
            <v>20107</v>
          </cell>
          <cell r="D699" t="str">
            <v>na</v>
          </cell>
          <cell r="G699">
            <v>48.05</v>
          </cell>
          <cell r="H699">
            <v>50</v>
          </cell>
        </row>
        <row r="700">
          <cell r="B700" t="str">
            <v>Linn</v>
          </cell>
          <cell r="C700">
            <v>20107</v>
          </cell>
          <cell r="D700">
            <v>10</v>
          </cell>
          <cell r="I700">
            <v>34</v>
          </cell>
          <cell r="J700">
            <v>8661</v>
          </cell>
          <cell r="K700">
            <v>8663</v>
          </cell>
          <cell r="L700">
            <v>8671</v>
          </cell>
          <cell r="M700">
            <v>8741</v>
          </cell>
          <cell r="N700">
            <v>8745</v>
          </cell>
          <cell r="O700">
            <v>8755</v>
          </cell>
          <cell r="P700">
            <v>8789</v>
          </cell>
          <cell r="Q700">
            <v>8909</v>
          </cell>
          <cell r="R700">
            <v>8770</v>
          </cell>
          <cell r="S700">
            <v>8771</v>
          </cell>
        </row>
        <row r="701">
          <cell r="B701" t="str">
            <v>Linn</v>
          </cell>
          <cell r="C701">
            <v>20107</v>
          </cell>
          <cell r="D701">
            <v>2</v>
          </cell>
          <cell r="I701">
            <v>39</v>
          </cell>
          <cell r="J701">
            <v>8623</v>
          </cell>
          <cell r="K701">
            <v>8735</v>
          </cell>
        </row>
        <row r="702">
          <cell r="B702" t="str">
            <v>Linn</v>
          </cell>
          <cell r="C702">
            <v>20107</v>
          </cell>
          <cell r="D702">
            <v>3</v>
          </cell>
          <cell r="I702">
            <v>43</v>
          </cell>
          <cell r="J702">
            <v>8683</v>
          </cell>
          <cell r="K702">
            <v>8733</v>
          </cell>
          <cell r="L702">
            <v>8912</v>
          </cell>
        </row>
        <row r="703">
          <cell r="B703" t="str">
            <v>Linn</v>
          </cell>
          <cell r="C703">
            <v>20107</v>
          </cell>
          <cell r="D703">
            <v>5</v>
          </cell>
          <cell r="I703">
            <v>48</v>
          </cell>
          <cell r="J703">
            <v>8203</v>
          </cell>
          <cell r="K703">
            <v>8643</v>
          </cell>
          <cell r="L703">
            <v>8645</v>
          </cell>
          <cell r="M703">
            <v>8687</v>
          </cell>
          <cell r="N703">
            <v>8962</v>
          </cell>
        </row>
        <row r="704">
          <cell r="B704" t="str">
            <v>Linn</v>
          </cell>
          <cell r="C704">
            <v>20107</v>
          </cell>
          <cell r="D704">
            <v>8</v>
          </cell>
          <cell r="I704">
            <v>52</v>
          </cell>
          <cell r="J704">
            <v>8201</v>
          </cell>
          <cell r="K704">
            <v>8301</v>
          </cell>
          <cell r="L704">
            <v>8621</v>
          </cell>
          <cell r="M704">
            <v>8679</v>
          </cell>
          <cell r="N704">
            <v>8775</v>
          </cell>
          <cell r="O704">
            <v>8863</v>
          </cell>
          <cell r="P704">
            <v>8911</v>
          </cell>
          <cell r="Q704">
            <v>8961</v>
          </cell>
        </row>
        <row r="705">
          <cell r="B705" t="str">
            <v>Linn</v>
          </cell>
          <cell r="C705">
            <v>20107</v>
          </cell>
          <cell r="D705">
            <v>5</v>
          </cell>
          <cell r="I705">
            <v>57</v>
          </cell>
          <cell r="J705">
            <v>7677</v>
          </cell>
          <cell r="K705">
            <v>8101</v>
          </cell>
          <cell r="L705">
            <v>8160</v>
          </cell>
          <cell r="M705">
            <v>8838</v>
          </cell>
          <cell r="N705">
            <v>8839</v>
          </cell>
        </row>
        <row r="706">
          <cell r="B706" t="str">
            <v>Linn</v>
          </cell>
          <cell r="C706">
            <v>20107</v>
          </cell>
          <cell r="D706">
            <v>2</v>
          </cell>
          <cell r="I706">
            <v>61</v>
          </cell>
          <cell r="J706">
            <v>8150</v>
          </cell>
          <cell r="K706">
            <v>8847</v>
          </cell>
        </row>
        <row r="707">
          <cell r="B707" t="str">
            <v>Linn</v>
          </cell>
          <cell r="C707">
            <v>20107</v>
          </cell>
          <cell r="D707">
            <v>4</v>
          </cell>
          <cell r="I707">
            <v>66</v>
          </cell>
          <cell r="J707">
            <v>8302</v>
          </cell>
          <cell r="K707">
            <v>8501</v>
          </cell>
          <cell r="L707">
            <v>8797</v>
          </cell>
          <cell r="M707">
            <v>8837</v>
          </cell>
        </row>
        <row r="708">
          <cell r="B708" t="str">
            <v>Linn</v>
          </cell>
          <cell r="C708">
            <v>20107</v>
          </cell>
          <cell r="D708" t="str">
            <v>na</v>
          </cell>
        </row>
        <row r="709">
          <cell r="B709" t="str">
            <v>Linn</v>
          </cell>
          <cell r="C709">
            <v>20107</v>
          </cell>
          <cell r="D709" t="str">
            <v>na</v>
          </cell>
        </row>
        <row r="710">
          <cell r="B710" t="str">
            <v>Linn</v>
          </cell>
          <cell r="C710">
            <v>20107</v>
          </cell>
          <cell r="D710" t="str">
            <v>na</v>
          </cell>
          <cell r="I710">
            <v>54</v>
          </cell>
          <cell r="J710" t="str">
            <v>MPLSEA</v>
          </cell>
        </row>
        <row r="711">
          <cell r="B711" t="str">
            <v>Linn</v>
          </cell>
          <cell r="C711">
            <v>20107</v>
          </cell>
          <cell r="D711">
            <v>39</v>
          </cell>
          <cell r="E711">
            <v>48.051282051282051</v>
          </cell>
          <cell r="F711">
            <v>50</v>
          </cell>
          <cell r="I711">
            <v>60</v>
          </cell>
          <cell r="J711" t="str">
            <v>MPLPER</v>
          </cell>
        </row>
        <row r="712">
          <cell r="B712" t="str">
            <v>Logan</v>
          </cell>
          <cell r="C712">
            <v>20109</v>
          </cell>
          <cell r="D712" t="str">
            <v>na</v>
          </cell>
          <cell r="G712">
            <v>26.82</v>
          </cell>
          <cell r="H712">
            <v>29.78</v>
          </cell>
        </row>
        <row r="713">
          <cell r="B713" t="str">
            <v>Logan</v>
          </cell>
          <cell r="C713">
            <v>20109</v>
          </cell>
          <cell r="D713">
            <v>21</v>
          </cell>
          <cell r="I713">
            <v>21</v>
          </cell>
          <cell r="J713">
            <v>1580</v>
          </cell>
          <cell r="K713">
            <v>1634</v>
          </cell>
          <cell r="L713">
            <v>2562</v>
          </cell>
          <cell r="M713">
            <v>1122</v>
          </cell>
          <cell r="N713">
            <v>1215</v>
          </cell>
          <cell r="O713">
            <v>1598</v>
          </cell>
          <cell r="P713">
            <v>1603</v>
          </cell>
          <cell r="Q713">
            <v>1607</v>
          </cell>
          <cell r="R713">
            <v>1657</v>
          </cell>
          <cell r="S713">
            <v>1661</v>
          </cell>
          <cell r="T713">
            <v>1691</v>
          </cell>
          <cell r="U713">
            <v>1692</v>
          </cell>
          <cell r="V713">
            <v>1697</v>
          </cell>
          <cell r="W713">
            <v>1748</v>
          </cell>
          <cell r="X713">
            <v>1820</v>
          </cell>
          <cell r="Y713">
            <v>1869</v>
          </cell>
          <cell r="Z713">
            <v>2115</v>
          </cell>
          <cell r="AA713">
            <v>2798</v>
          </cell>
          <cell r="AB713">
            <v>5240</v>
          </cell>
          <cell r="AC713">
            <v>6060</v>
          </cell>
          <cell r="AD713">
            <v>1565</v>
          </cell>
        </row>
        <row r="714">
          <cell r="B714" t="str">
            <v>Logan</v>
          </cell>
          <cell r="C714">
            <v>20109</v>
          </cell>
          <cell r="D714">
            <v>4</v>
          </cell>
          <cell r="I714">
            <v>23</v>
          </cell>
          <cell r="J714">
            <v>1185</v>
          </cell>
          <cell r="K714">
            <v>1258</v>
          </cell>
          <cell r="L714">
            <v>1706</v>
          </cell>
          <cell r="M714">
            <v>2714</v>
          </cell>
        </row>
        <row r="715">
          <cell r="B715" t="str">
            <v>Logan</v>
          </cell>
          <cell r="C715">
            <v>20109</v>
          </cell>
          <cell r="D715">
            <v>4</v>
          </cell>
          <cell r="I715">
            <v>25</v>
          </cell>
          <cell r="J715">
            <v>1138</v>
          </cell>
          <cell r="K715">
            <v>1579</v>
          </cell>
          <cell r="L715">
            <v>1866</v>
          </cell>
          <cell r="M715">
            <v>1868</v>
          </cell>
        </row>
        <row r="716">
          <cell r="B716" t="str">
            <v>Logan</v>
          </cell>
          <cell r="C716">
            <v>20109</v>
          </cell>
          <cell r="D716">
            <v>4</v>
          </cell>
          <cell r="I716">
            <v>28</v>
          </cell>
          <cell r="J716">
            <v>1670</v>
          </cell>
          <cell r="K716">
            <v>1859</v>
          </cell>
          <cell r="L716">
            <v>1318</v>
          </cell>
          <cell r="M716">
            <v>1688</v>
          </cell>
        </row>
        <row r="717">
          <cell r="B717" t="str">
            <v>Logan</v>
          </cell>
          <cell r="C717">
            <v>20109</v>
          </cell>
          <cell r="D717">
            <v>9</v>
          </cell>
          <cell r="I717">
            <v>30</v>
          </cell>
          <cell r="J717">
            <v>1118</v>
          </cell>
          <cell r="K717">
            <v>1423</v>
          </cell>
          <cell r="L717">
            <v>1605</v>
          </cell>
          <cell r="M717">
            <v>1606</v>
          </cell>
          <cell r="N717">
            <v>1668</v>
          </cell>
          <cell r="O717">
            <v>1741</v>
          </cell>
          <cell r="P717">
            <v>1857</v>
          </cell>
          <cell r="Q717">
            <v>1860</v>
          </cell>
          <cell r="R717">
            <v>1863</v>
          </cell>
        </row>
        <row r="718">
          <cell r="B718" t="str">
            <v>Logan</v>
          </cell>
          <cell r="C718">
            <v>20109</v>
          </cell>
          <cell r="D718">
            <v>6</v>
          </cell>
          <cell r="I718">
            <v>33</v>
          </cell>
          <cell r="J718">
            <v>1110</v>
          </cell>
          <cell r="K718">
            <v>1124</v>
          </cell>
          <cell r="L718">
            <v>1604</v>
          </cell>
          <cell r="M718">
            <v>1620</v>
          </cell>
          <cell r="N718">
            <v>1856</v>
          </cell>
          <cell r="O718">
            <v>2235</v>
          </cell>
        </row>
        <row r="719">
          <cell r="B719" t="str">
            <v>Logan</v>
          </cell>
          <cell r="C719">
            <v>20109</v>
          </cell>
          <cell r="D719">
            <v>3</v>
          </cell>
          <cell r="I719">
            <v>35</v>
          </cell>
          <cell r="J719">
            <v>1123</v>
          </cell>
          <cell r="K719">
            <v>1761</v>
          </cell>
          <cell r="L719">
            <v>2684</v>
          </cell>
        </row>
        <row r="720">
          <cell r="B720" t="str">
            <v>Logan</v>
          </cell>
          <cell r="C720">
            <v>20109</v>
          </cell>
          <cell r="D720">
            <v>1</v>
          </cell>
          <cell r="I720">
            <v>36</v>
          </cell>
          <cell r="J720">
            <v>2310</v>
          </cell>
        </row>
        <row r="721">
          <cell r="B721" t="str">
            <v>Logan</v>
          </cell>
          <cell r="C721">
            <v>20109</v>
          </cell>
          <cell r="D721">
            <v>4</v>
          </cell>
          <cell r="I721">
            <v>37</v>
          </cell>
          <cell r="J721">
            <v>1345</v>
          </cell>
          <cell r="K721">
            <v>1422</v>
          </cell>
          <cell r="L721">
            <v>1619</v>
          </cell>
          <cell r="M721">
            <v>1652</v>
          </cell>
        </row>
        <row r="722">
          <cell r="B722" t="str">
            <v>Logan</v>
          </cell>
          <cell r="C722">
            <v>20109</v>
          </cell>
          <cell r="D722" t="str">
            <v>na</v>
          </cell>
        </row>
        <row r="723">
          <cell r="B723" t="str">
            <v>Logan</v>
          </cell>
          <cell r="C723">
            <v>20109</v>
          </cell>
          <cell r="D723" t="str">
            <v>na</v>
          </cell>
          <cell r="I723">
            <v>28</v>
          </cell>
          <cell r="J723" t="str">
            <v>MPLSEA</v>
          </cell>
        </row>
        <row r="724">
          <cell r="B724" t="str">
            <v>Logan</v>
          </cell>
          <cell r="C724">
            <v>20109</v>
          </cell>
          <cell r="D724">
            <v>56</v>
          </cell>
          <cell r="E724">
            <v>26.821428571428573</v>
          </cell>
          <cell r="F724">
            <v>29.777777777777779</v>
          </cell>
          <cell r="I724">
            <v>38</v>
          </cell>
          <cell r="J724" t="str">
            <v>MPLPER</v>
          </cell>
        </row>
        <row r="725">
          <cell r="B725" t="str">
            <v>Lyon</v>
          </cell>
          <cell r="C725">
            <v>20111</v>
          </cell>
          <cell r="D725" t="str">
            <v>na</v>
          </cell>
          <cell r="G725">
            <v>47.45</v>
          </cell>
          <cell r="H725">
            <v>51</v>
          </cell>
        </row>
        <row r="726">
          <cell r="B726" t="str">
            <v>Lyon</v>
          </cell>
          <cell r="C726">
            <v>20111</v>
          </cell>
          <cell r="D726">
            <v>12</v>
          </cell>
          <cell r="I726">
            <v>36</v>
          </cell>
          <cell r="J726">
            <v>4570</v>
          </cell>
          <cell r="K726">
            <v>4575</v>
          </cell>
          <cell r="L726">
            <v>4590</v>
          </cell>
          <cell r="M726">
            <v>4655</v>
          </cell>
          <cell r="N726">
            <v>4788</v>
          </cell>
          <cell r="O726">
            <v>4833</v>
          </cell>
          <cell r="P726">
            <v>7654</v>
          </cell>
          <cell r="Q726">
            <v>8665</v>
          </cell>
          <cell r="R726">
            <v>8727</v>
          </cell>
          <cell r="S726">
            <v>8761</v>
          </cell>
          <cell r="T726">
            <v>8793</v>
          </cell>
          <cell r="U726">
            <v>8857</v>
          </cell>
        </row>
        <row r="727">
          <cell r="B727" t="str">
            <v>Lyon</v>
          </cell>
          <cell r="C727">
            <v>20111</v>
          </cell>
          <cell r="D727">
            <v>10</v>
          </cell>
          <cell r="I727">
            <v>40</v>
          </cell>
          <cell r="J727">
            <v>4555</v>
          </cell>
          <cell r="K727">
            <v>4672</v>
          </cell>
          <cell r="L727">
            <v>4743</v>
          </cell>
          <cell r="M727">
            <v>4832</v>
          </cell>
          <cell r="N727">
            <v>7306</v>
          </cell>
          <cell r="O727">
            <v>8627</v>
          </cell>
          <cell r="P727">
            <v>8691</v>
          </cell>
          <cell r="Q727">
            <v>8731</v>
          </cell>
          <cell r="R727">
            <v>8737</v>
          </cell>
          <cell r="S727">
            <v>8735</v>
          </cell>
        </row>
        <row r="728">
          <cell r="B728" t="str">
            <v>Lyon</v>
          </cell>
          <cell r="C728">
            <v>20111</v>
          </cell>
          <cell r="D728">
            <v>10</v>
          </cell>
          <cell r="I728">
            <v>45</v>
          </cell>
          <cell r="J728">
            <v>3923</v>
          </cell>
          <cell r="K728">
            <v>4051</v>
          </cell>
          <cell r="L728">
            <v>4674</v>
          </cell>
          <cell r="M728">
            <v>4742</v>
          </cell>
          <cell r="N728">
            <v>8203</v>
          </cell>
          <cell r="O728">
            <v>8300</v>
          </cell>
          <cell r="P728">
            <v>8679</v>
          </cell>
          <cell r="Q728">
            <v>8683</v>
          </cell>
          <cell r="R728">
            <v>8777</v>
          </cell>
          <cell r="S728">
            <v>8778</v>
          </cell>
        </row>
        <row r="729">
          <cell r="B729" t="str">
            <v>Lyon</v>
          </cell>
          <cell r="C729">
            <v>20111</v>
          </cell>
          <cell r="D729">
            <v>6</v>
          </cell>
          <cell r="I729">
            <v>49</v>
          </cell>
          <cell r="J729">
            <v>4673</v>
          </cell>
          <cell r="K729">
            <v>4744</v>
          </cell>
          <cell r="L729">
            <v>7302</v>
          </cell>
          <cell r="M729">
            <v>8624</v>
          </cell>
          <cell r="N729">
            <v>8776</v>
          </cell>
          <cell r="O729">
            <v>8992</v>
          </cell>
        </row>
        <row r="730">
          <cell r="B730" t="str">
            <v>Lyon</v>
          </cell>
          <cell r="C730">
            <v>20111</v>
          </cell>
          <cell r="D730">
            <v>9</v>
          </cell>
          <cell r="I730">
            <v>53</v>
          </cell>
          <cell r="J730">
            <v>7233</v>
          </cell>
          <cell r="K730">
            <v>4671</v>
          </cell>
          <cell r="L730">
            <v>4740</v>
          </cell>
          <cell r="M730">
            <v>4784</v>
          </cell>
          <cell r="N730">
            <v>7241</v>
          </cell>
          <cell r="O730">
            <v>7301</v>
          </cell>
          <cell r="P730">
            <v>8623</v>
          </cell>
          <cell r="Q730">
            <v>8775</v>
          </cell>
          <cell r="R730">
            <v>8912</v>
          </cell>
        </row>
        <row r="731">
          <cell r="B731" t="str">
            <v>Lyon</v>
          </cell>
          <cell r="C731">
            <v>20111</v>
          </cell>
          <cell r="D731">
            <v>4</v>
          </cell>
          <cell r="I731">
            <v>57</v>
          </cell>
          <cell r="J731">
            <v>3890</v>
          </cell>
          <cell r="K731">
            <v>4053</v>
          </cell>
          <cell r="L731">
            <v>4783</v>
          </cell>
          <cell r="M731">
            <v>7232</v>
          </cell>
        </row>
        <row r="732">
          <cell r="B732" t="str">
            <v>Lyon</v>
          </cell>
          <cell r="C732">
            <v>20111</v>
          </cell>
          <cell r="D732">
            <v>7</v>
          </cell>
          <cell r="I732">
            <v>62</v>
          </cell>
          <cell r="J732">
            <v>4020</v>
          </cell>
          <cell r="K732">
            <v>4052</v>
          </cell>
          <cell r="L732">
            <v>8302</v>
          </cell>
          <cell r="M732">
            <v>8795</v>
          </cell>
          <cell r="N732">
            <v>8797</v>
          </cell>
          <cell r="O732">
            <v>8911</v>
          </cell>
          <cell r="P732">
            <v>8961</v>
          </cell>
        </row>
        <row r="733">
          <cell r="B733" t="str">
            <v>Lyon</v>
          </cell>
          <cell r="C733">
            <v>20111</v>
          </cell>
          <cell r="D733">
            <v>2</v>
          </cell>
          <cell r="I733">
            <v>66</v>
          </cell>
          <cell r="J733">
            <v>7170</v>
          </cell>
          <cell r="K733">
            <v>8501</v>
          </cell>
        </row>
        <row r="734">
          <cell r="B734" t="str">
            <v>Lyon</v>
          </cell>
          <cell r="C734">
            <v>20111</v>
          </cell>
          <cell r="D734" t="str">
            <v>na</v>
          </cell>
        </row>
        <row r="735">
          <cell r="B735" t="str">
            <v>Lyon</v>
          </cell>
          <cell r="C735">
            <v>20111</v>
          </cell>
          <cell r="D735" t="str">
            <v>na</v>
          </cell>
        </row>
        <row r="736">
          <cell r="B736" t="str">
            <v>Lyon</v>
          </cell>
          <cell r="C736">
            <v>20111</v>
          </cell>
          <cell r="D736" t="str">
            <v>na</v>
          </cell>
          <cell r="I736">
            <v>54</v>
          </cell>
          <cell r="J736" t="str">
            <v>MPLSEA</v>
          </cell>
        </row>
        <row r="737">
          <cell r="B737" t="str">
            <v>Lyon</v>
          </cell>
          <cell r="C737">
            <v>20111</v>
          </cell>
          <cell r="D737">
            <v>60</v>
          </cell>
          <cell r="E737">
            <v>47.45</v>
          </cell>
          <cell r="F737">
            <v>51</v>
          </cell>
          <cell r="I737">
            <v>60</v>
          </cell>
          <cell r="J737" t="str">
            <v>MPLPER</v>
          </cell>
        </row>
        <row r="738">
          <cell r="B738" t="str">
            <v>Marion</v>
          </cell>
          <cell r="C738">
            <v>20115</v>
          </cell>
          <cell r="D738" t="str">
            <v>na</v>
          </cell>
          <cell r="G738">
            <v>35.450000000000003</v>
          </cell>
          <cell r="H738">
            <v>38.43</v>
          </cell>
        </row>
        <row r="739">
          <cell r="B739" t="str">
            <v>Marion</v>
          </cell>
          <cell r="C739">
            <v>20115</v>
          </cell>
          <cell r="D739">
            <v>10</v>
          </cell>
          <cell r="I739">
            <v>25</v>
          </cell>
          <cell r="J739">
            <v>4590</v>
          </cell>
          <cell r="K739">
            <v>4650</v>
          </cell>
          <cell r="L739">
            <v>4710</v>
          </cell>
          <cell r="M739">
            <v>4747</v>
          </cell>
          <cell r="N739">
            <v>4750</v>
          </cell>
          <cell r="O739">
            <v>3355</v>
          </cell>
          <cell r="P739">
            <v>3360</v>
          </cell>
          <cell r="Q739">
            <v>3396</v>
          </cell>
          <cell r="R739">
            <v>4560</v>
          </cell>
          <cell r="S739">
            <v>4580</v>
          </cell>
        </row>
        <row r="740">
          <cell r="B740" t="str">
            <v>Marion</v>
          </cell>
          <cell r="C740">
            <v>20115</v>
          </cell>
          <cell r="D740">
            <v>5</v>
          </cell>
          <cell r="I740">
            <v>32</v>
          </cell>
          <cell r="J740">
            <v>4600</v>
          </cell>
          <cell r="K740">
            <v>4744</v>
          </cell>
          <cell r="L740">
            <v>3911</v>
          </cell>
          <cell r="M740">
            <v>4540</v>
          </cell>
          <cell r="N740">
            <v>4555</v>
          </cell>
        </row>
        <row r="741">
          <cell r="B741" t="str">
            <v>Marion</v>
          </cell>
          <cell r="C741">
            <v>20115</v>
          </cell>
          <cell r="D741">
            <v>8</v>
          </cell>
          <cell r="I741">
            <v>35</v>
          </cell>
          <cell r="J741">
            <v>4673</v>
          </cell>
          <cell r="K741">
            <v>4740</v>
          </cell>
          <cell r="L741">
            <v>8203</v>
          </cell>
          <cell r="M741">
            <v>3391</v>
          </cell>
          <cell r="N741">
            <v>3490</v>
          </cell>
          <cell r="O741">
            <v>3545</v>
          </cell>
          <cell r="P741">
            <v>3625</v>
          </cell>
          <cell r="Q741">
            <v>4051</v>
          </cell>
        </row>
        <row r="742">
          <cell r="B742" t="str">
            <v>Marion</v>
          </cell>
          <cell r="C742">
            <v>20115</v>
          </cell>
          <cell r="D742">
            <v>6</v>
          </cell>
          <cell r="I742">
            <v>39</v>
          </cell>
          <cell r="J742">
            <v>4783</v>
          </cell>
          <cell r="K742">
            <v>8300</v>
          </cell>
          <cell r="L742">
            <v>3390</v>
          </cell>
          <cell r="M742">
            <v>3492</v>
          </cell>
          <cell r="N742">
            <v>3857</v>
          </cell>
          <cell r="O742">
            <v>3890</v>
          </cell>
        </row>
        <row r="743">
          <cell r="B743" t="str">
            <v>Marion</v>
          </cell>
          <cell r="C743">
            <v>20115</v>
          </cell>
          <cell r="D743">
            <v>2</v>
          </cell>
          <cell r="I743">
            <v>43</v>
          </cell>
          <cell r="J743">
            <v>4671</v>
          </cell>
          <cell r="K743">
            <v>3521</v>
          </cell>
        </row>
        <row r="744">
          <cell r="B744" t="str">
            <v>Marion</v>
          </cell>
          <cell r="C744">
            <v>20115</v>
          </cell>
          <cell r="D744">
            <v>2</v>
          </cell>
          <cell r="I744">
            <v>46</v>
          </cell>
          <cell r="J744">
            <v>3491</v>
          </cell>
          <cell r="K744">
            <v>4020</v>
          </cell>
        </row>
        <row r="745">
          <cell r="B745" t="str">
            <v>Marion</v>
          </cell>
          <cell r="C745">
            <v>20115</v>
          </cell>
          <cell r="D745">
            <v>5</v>
          </cell>
          <cell r="I745">
            <v>49</v>
          </cell>
          <cell r="J745">
            <v>7170</v>
          </cell>
          <cell r="K745">
            <v>8302</v>
          </cell>
          <cell r="L745">
            <v>4052</v>
          </cell>
          <cell r="M745">
            <v>2266</v>
          </cell>
          <cell r="N745">
            <v>3561</v>
          </cell>
        </row>
        <row r="746">
          <cell r="B746" t="str">
            <v>Marion</v>
          </cell>
          <cell r="C746">
            <v>20115</v>
          </cell>
          <cell r="D746" t="str">
            <v>na</v>
          </cell>
        </row>
        <row r="747">
          <cell r="B747" t="str">
            <v>Marion</v>
          </cell>
          <cell r="C747">
            <v>20115</v>
          </cell>
          <cell r="D747" t="str">
            <v>na</v>
          </cell>
        </row>
        <row r="748">
          <cell r="B748" t="str">
            <v>Marion</v>
          </cell>
          <cell r="C748">
            <v>20115</v>
          </cell>
          <cell r="D748" t="str">
            <v>na</v>
          </cell>
        </row>
        <row r="749">
          <cell r="B749" t="str">
            <v>Marion</v>
          </cell>
          <cell r="C749">
            <v>20115</v>
          </cell>
          <cell r="D749" t="str">
            <v>na</v>
          </cell>
          <cell r="I749">
            <v>50</v>
          </cell>
          <cell r="J749" t="str">
            <v>MPLSEA</v>
          </cell>
        </row>
        <row r="750">
          <cell r="B750" t="str">
            <v>Marion</v>
          </cell>
          <cell r="C750">
            <v>20115</v>
          </cell>
          <cell r="D750">
            <v>38</v>
          </cell>
          <cell r="E750">
            <v>35.44736842105263</v>
          </cell>
          <cell r="F750">
            <v>38.428571428571431</v>
          </cell>
          <cell r="I750">
            <v>56</v>
          </cell>
          <cell r="J750" t="str">
            <v>MPLPER</v>
          </cell>
        </row>
        <row r="751">
          <cell r="B751" t="str">
            <v>Marshall</v>
          </cell>
          <cell r="C751">
            <v>20117</v>
          </cell>
          <cell r="D751" t="str">
            <v>na</v>
          </cell>
          <cell r="G751">
            <v>56.72</v>
          </cell>
          <cell r="H751">
            <v>61.29</v>
          </cell>
        </row>
        <row r="752">
          <cell r="B752" t="str">
            <v>Marshall</v>
          </cell>
          <cell r="C752">
            <v>20117</v>
          </cell>
          <cell r="D752">
            <v>11</v>
          </cell>
          <cell r="I752">
            <v>47</v>
          </cell>
          <cell r="J752">
            <v>7510</v>
          </cell>
          <cell r="K752">
            <v>7608</v>
          </cell>
          <cell r="L752">
            <v>7609</v>
          </cell>
          <cell r="M752">
            <v>7415</v>
          </cell>
          <cell r="N752">
            <v>4530</v>
          </cell>
          <cell r="O752">
            <v>4590</v>
          </cell>
          <cell r="P752">
            <v>4725</v>
          </cell>
          <cell r="Q752">
            <v>7051</v>
          </cell>
          <cell r="R752">
            <v>7070</v>
          </cell>
          <cell r="S752">
            <v>7091</v>
          </cell>
          <cell r="T752">
            <v>7224</v>
          </cell>
        </row>
        <row r="753">
          <cell r="B753" t="str">
            <v>Marshall</v>
          </cell>
          <cell r="C753">
            <v>20117</v>
          </cell>
          <cell r="D753">
            <v>8</v>
          </cell>
          <cell r="I753">
            <v>53</v>
          </cell>
          <cell r="J753">
            <v>7500</v>
          </cell>
          <cell r="K753">
            <v>7502</v>
          </cell>
          <cell r="L753">
            <v>7684</v>
          </cell>
          <cell r="M753">
            <v>7688</v>
          </cell>
          <cell r="N753">
            <v>3828</v>
          </cell>
          <cell r="O753">
            <v>3831</v>
          </cell>
          <cell r="P753">
            <v>3904</v>
          </cell>
          <cell r="Q753">
            <v>4784</v>
          </cell>
        </row>
        <row r="754">
          <cell r="B754" t="str">
            <v>Marshall</v>
          </cell>
          <cell r="C754">
            <v>20117</v>
          </cell>
          <cell r="D754">
            <v>6</v>
          </cell>
          <cell r="I754">
            <v>58</v>
          </cell>
          <cell r="J754">
            <v>7585</v>
          </cell>
          <cell r="K754">
            <v>3830</v>
          </cell>
          <cell r="L754">
            <v>3844</v>
          </cell>
          <cell r="M754">
            <v>3890</v>
          </cell>
          <cell r="N754">
            <v>7090</v>
          </cell>
          <cell r="O754">
            <v>7424</v>
          </cell>
        </row>
        <row r="755">
          <cell r="B755" t="str">
            <v>Marshall</v>
          </cell>
          <cell r="C755">
            <v>20117</v>
          </cell>
          <cell r="D755">
            <v>2</v>
          </cell>
          <cell r="I755">
            <v>60</v>
          </cell>
          <cell r="J755">
            <v>4783</v>
          </cell>
          <cell r="K755">
            <v>7433</v>
          </cell>
        </row>
        <row r="756">
          <cell r="B756" t="str">
            <v>Marshall</v>
          </cell>
          <cell r="C756">
            <v>20117</v>
          </cell>
          <cell r="D756">
            <v>3</v>
          </cell>
          <cell r="I756">
            <v>66</v>
          </cell>
          <cell r="J756">
            <v>7681</v>
          </cell>
          <cell r="K756">
            <v>7750</v>
          </cell>
          <cell r="L756">
            <v>7430</v>
          </cell>
        </row>
        <row r="757">
          <cell r="B757" t="str">
            <v>Marshall</v>
          </cell>
          <cell r="C757">
            <v>20117</v>
          </cell>
          <cell r="D757">
            <v>3</v>
          </cell>
          <cell r="I757">
            <v>70</v>
          </cell>
          <cell r="J757">
            <v>7455</v>
          </cell>
          <cell r="K757">
            <v>3561</v>
          </cell>
          <cell r="L757">
            <v>7050</v>
          </cell>
        </row>
        <row r="758">
          <cell r="B758" t="str">
            <v>Marshall</v>
          </cell>
          <cell r="C758">
            <v>20117</v>
          </cell>
          <cell r="D758">
            <v>3</v>
          </cell>
          <cell r="I758">
            <v>75</v>
          </cell>
          <cell r="J758">
            <v>3775</v>
          </cell>
          <cell r="K758">
            <v>7030</v>
          </cell>
          <cell r="L758">
            <v>7123</v>
          </cell>
        </row>
        <row r="759">
          <cell r="B759" t="str">
            <v>Marshall</v>
          </cell>
          <cell r="C759">
            <v>20117</v>
          </cell>
          <cell r="D759" t="str">
            <v>na</v>
          </cell>
        </row>
        <row r="760">
          <cell r="B760" t="str">
            <v>Marshall</v>
          </cell>
          <cell r="C760">
            <v>20117</v>
          </cell>
          <cell r="D760" t="str">
            <v>na</v>
          </cell>
        </row>
        <row r="761">
          <cell r="B761" t="str">
            <v>Marshall</v>
          </cell>
          <cell r="C761">
            <v>20117</v>
          </cell>
          <cell r="D761" t="str">
            <v>na</v>
          </cell>
        </row>
        <row r="762">
          <cell r="B762" t="str">
            <v>Marshall</v>
          </cell>
          <cell r="C762">
            <v>20117</v>
          </cell>
          <cell r="D762" t="str">
            <v>na</v>
          </cell>
          <cell r="I762">
            <v>62</v>
          </cell>
          <cell r="J762" t="str">
            <v>MPLSEA</v>
          </cell>
        </row>
        <row r="763">
          <cell r="B763" t="str">
            <v>Marshall</v>
          </cell>
          <cell r="C763">
            <v>20117</v>
          </cell>
          <cell r="D763">
            <v>36</v>
          </cell>
          <cell r="E763">
            <v>56.722222222222221</v>
          </cell>
          <cell r="F763">
            <v>61.285714285714285</v>
          </cell>
          <cell r="I763">
            <v>66</v>
          </cell>
          <cell r="J763" t="str">
            <v>MPLPER</v>
          </cell>
        </row>
        <row r="764">
          <cell r="B764" t="str">
            <v>McPherson</v>
          </cell>
          <cell r="C764">
            <v>20113</v>
          </cell>
          <cell r="D764" t="str">
            <v>na</v>
          </cell>
          <cell r="G764">
            <v>40.07</v>
          </cell>
          <cell r="H764">
            <v>41</v>
          </cell>
        </row>
        <row r="765">
          <cell r="B765" t="str">
            <v>McPherson</v>
          </cell>
          <cell r="C765">
            <v>20113</v>
          </cell>
          <cell r="D765">
            <v>9</v>
          </cell>
          <cell r="I765">
            <v>31</v>
          </cell>
          <cell r="J765">
            <v>2715</v>
          </cell>
          <cell r="K765">
            <v>3355</v>
          </cell>
          <cell r="L765">
            <v>3361</v>
          </cell>
          <cell r="M765">
            <v>3396</v>
          </cell>
          <cell r="N765">
            <v>3923</v>
          </cell>
          <cell r="O765">
            <v>4555</v>
          </cell>
          <cell r="P765">
            <v>4570</v>
          </cell>
          <cell r="Q765">
            <v>5730</v>
          </cell>
          <cell r="R765">
            <v>5745</v>
          </cell>
        </row>
        <row r="766">
          <cell r="B766" t="str">
            <v>McPherson</v>
          </cell>
          <cell r="C766">
            <v>20113</v>
          </cell>
          <cell r="D766">
            <v>16</v>
          </cell>
          <cell r="I766">
            <v>35</v>
          </cell>
          <cell r="J766">
            <v>3350</v>
          </cell>
          <cell r="K766">
            <v>3352</v>
          </cell>
          <cell r="L766">
            <v>3390</v>
          </cell>
          <cell r="M766">
            <v>3391</v>
          </cell>
          <cell r="N766">
            <v>3403</v>
          </cell>
          <cell r="O766">
            <v>3404</v>
          </cell>
          <cell r="P766">
            <v>3405</v>
          </cell>
          <cell r="Q766">
            <v>3829</v>
          </cell>
          <cell r="R766">
            <v>3849</v>
          </cell>
          <cell r="S766">
            <v>4565</v>
          </cell>
          <cell r="T766">
            <v>5633</v>
          </cell>
          <cell r="U766">
            <v>5670</v>
          </cell>
          <cell r="V766">
            <v>5882</v>
          </cell>
          <cell r="W766">
            <v>5929</v>
          </cell>
          <cell r="X766">
            <v>5942</v>
          </cell>
          <cell r="Y766">
            <v>5973</v>
          </cell>
        </row>
        <row r="767">
          <cell r="B767" t="str">
            <v>McPherson</v>
          </cell>
          <cell r="C767">
            <v>20113</v>
          </cell>
          <cell r="D767">
            <v>8</v>
          </cell>
          <cell r="I767">
            <v>39</v>
          </cell>
          <cell r="J767">
            <v>2366</v>
          </cell>
          <cell r="K767">
            <v>3825</v>
          </cell>
          <cell r="L767">
            <v>3891</v>
          </cell>
          <cell r="M767">
            <v>4673</v>
          </cell>
          <cell r="N767">
            <v>5742</v>
          </cell>
          <cell r="O767">
            <v>5863</v>
          </cell>
          <cell r="P767">
            <v>5902</v>
          </cell>
          <cell r="Q767">
            <v>5928</v>
          </cell>
        </row>
        <row r="768">
          <cell r="B768" t="str">
            <v>McPherson</v>
          </cell>
          <cell r="C768">
            <v>20113</v>
          </cell>
          <cell r="D768">
            <v>11</v>
          </cell>
          <cell r="I768">
            <v>43</v>
          </cell>
          <cell r="J768">
            <v>3492</v>
          </cell>
          <cell r="K768">
            <v>3844</v>
          </cell>
          <cell r="L768">
            <v>3857</v>
          </cell>
          <cell r="M768">
            <v>3890</v>
          </cell>
          <cell r="N768">
            <v>3921</v>
          </cell>
          <cell r="O768">
            <v>4671</v>
          </cell>
          <cell r="P768">
            <v>5562</v>
          </cell>
          <cell r="Q768">
            <v>5728</v>
          </cell>
          <cell r="R768">
            <v>5870</v>
          </cell>
          <cell r="S768">
            <v>5935</v>
          </cell>
          <cell r="T768">
            <v>6330</v>
          </cell>
        </row>
        <row r="769">
          <cell r="B769" t="str">
            <v>McPherson</v>
          </cell>
          <cell r="C769">
            <v>20113</v>
          </cell>
          <cell r="D769">
            <v>9</v>
          </cell>
          <cell r="I769">
            <v>47</v>
          </cell>
          <cell r="J769">
            <v>2345</v>
          </cell>
          <cell r="K769">
            <v>3491</v>
          </cell>
          <cell r="L769">
            <v>3710</v>
          </cell>
          <cell r="M769">
            <v>3825</v>
          </cell>
          <cell r="N769">
            <v>3824</v>
          </cell>
          <cell r="O769">
            <v>3843</v>
          </cell>
          <cell r="P769">
            <v>5720</v>
          </cell>
          <cell r="Q769">
            <v>5893</v>
          </cell>
          <cell r="R769">
            <v>5910</v>
          </cell>
        </row>
        <row r="770">
          <cell r="B770" t="str">
            <v>McPherson</v>
          </cell>
          <cell r="C770">
            <v>20113</v>
          </cell>
          <cell r="D770">
            <v>7</v>
          </cell>
          <cell r="I770">
            <v>51</v>
          </cell>
          <cell r="J770">
            <v>2176</v>
          </cell>
          <cell r="K770">
            <v>2266</v>
          </cell>
          <cell r="L770">
            <v>2310</v>
          </cell>
          <cell r="M770">
            <v>2347</v>
          </cell>
          <cell r="N770">
            <v>2375</v>
          </cell>
          <cell r="O770">
            <v>2376</v>
          </cell>
          <cell r="P770">
            <v>3755</v>
          </cell>
        </row>
        <row r="771">
          <cell r="B771" t="str">
            <v>McPherson</v>
          </cell>
          <cell r="C771">
            <v>20113</v>
          </cell>
          <cell r="D771" t="str">
            <v>na</v>
          </cell>
        </row>
        <row r="772">
          <cell r="B772" t="str">
            <v>McPherson</v>
          </cell>
          <cell r="C772">
            <v>20113</v>
          </cell>
          <cell r="D772" t="str">
            <v>na</v>
          </cell>
        </row>
        <row r="773">
          <cell r="B773" t="str">
            <v>McPherson</v>
          </cell>
          <cell r="C773">
            <v>20113</v>
          </cell>
          <cell r="D773" t="str">
            <v>na</v>
          </cell>
        </row>
        <row r="774">
          <cell r="B774" t="str">
            <v>McPherson</v>
          </cell>
          <cell r="C774">
            <v>20113</v>
          </cell>
          <cell r="D774" t="str">
            <v>na</v>
          </cell>
        </row>
        <row r="775">
          <cell r="B775" t="str">
            <v>McPherson</v>
          </cell>
          <cell r="C775">
            <v>20113</v>
          </cell>
          <cell r="D775" t="str">
            <v>na</v>
          </cell>
          <cell r="I775">
            <v>46</v>
          </cell>
          <cell r="J775" t="str">
            <v>MPLSEA</v>
          </cell>
        </row>
        <row r="776">
          <cell r="B776" t="str">
            <v>McPherson</v>
          </cell>
          <cell r="C776">
            <v>20113</v>
          </cell>
          <cell r="D776">
            <v>60</v>
          </cell>
          <cell r="E776">
            <v>40.06666666666667</v>
          </cell>
          <cell r="F776">
            <v>41</v>
          </cell>
          <cell r="I776">
            <v>52</v>
          </cell>
          <cell r="J776" t="str">
            <v>MPLPER</v>
          </cell>
        </row>
        <row r="777">
          <cell r="B777" t="str">
            <v>Meade</v>
          </cell>
          <cell r="C777">
            <v>20119</v>
          </cell>
          <cell r="D777" t="str">
            <v>na</v>
          </cell>
          <cell r="G777">
            <v>27.73</v>
          </cell>
          <cell r="H777">
            <v>28.86</v>
          </cell>
        </row>
        <row r="778">
          <cell r="B778" t="str">
            <v>Meade</v>
          </cell>
          <cell r="C778">
            <v>20119</v>
          </cell>
          <cell r="D778">
            <v>14</v>
          </cell>
          <cell r="I778">
            <v>19</v>
          </cell>
          <cell r="J778">
            <v>2750</v>
          </cell>
          <cell r="K778">
            <v>5240</v>
          </cell>
          <cell r="L778">
            <v>5249</v>
          </cell>
          <cell r="M778">
            <v>5253</v>
          </cell>
          <cell r="N778">
            <v>5330</v>
          </cell>
          <cell r="O778">
            <v>5934</v>
          </cell>
          <cell r="P778">
            <v>6056</v>
          </cell>
          <cell r="Q778">
            <v>6060</v>
          </cell>
          <cell r="R778">
            <v>2562</v>
          </cell>
          <cell r="S778">
            <v>1124</v>
          </cell>
          <cell r="T778">
            <v>1706</v>
          </cell>
          <cell r="U778">
            <v>1708</v>
          </cell>
          <cell r="V778">
            <v>2234</v>
          </cell>
          <cell r="W778">
            <v>2692</v>
          </cell>
        </row>
        <row r="779">
          <cell r="B779" t="str">
            <v>Meade</v>
          </cell>
          <cell r="C779">
            <v>20119</v>
          </cell>
          <cell r="D779">
            <v>4</v>
          </cell>
          <cell r="I779">
            <v>24</v>
          </cell>
          <cell r="J779">
            <v>2715</v>
          </cell>
          <cell r="K779">
            <v>2748</v>
          </cell>
          <cell r="L779">
            <v>5933</v>
          </cell>
          <cell r="M779">
            <v>2691</v>
          </cell>
        </row>
        <row r="780">
          <cell r="B780" t="str">
            <v>Meade</v>
          </cell>
          <cell r="C780">
            <v>20119</v>
          </cell>
          <cell r="D780">
            <v>5</v>
          </cell>
          <cell r="I780">
            <v>27</v>
          </cell>
          <cell r="J780">
            <v>2747</v>
          </cell>
          <cell r="K780">
            <v>2818</v>
          </cell>
          <cell r="L780">
            <v>5428</v>
          </cell>
          <cell r="M780">
            <v>1710</v>
          </cell>
          <cell r="N780">
            <v>2152</v>
          </cell>
        </row>
        <row r="781">
          <cell r="B781" t="str">
            <v>Meade</v>
          </cell>
          <cell r="C781">
            <v>20119</v>
          </cell>
          <cell r="D781">
            <v>7</v>
          </cell>
          <cell r="I781">
            <v>29</v>
          </cell>
          <cell r="J781">
            <v>2745</v>
          </cell>
          <cell r="K781">
            <v>2816</v>
          </cell>
          <cell r="L781">
            <v>2817</v>
          </cell>
          <cell r="M781">
            <v>5427</v>
          </cell>
          <cell r="N781">
            <v>1669</v>
          </cell>
          <cell r="O781">
            <v>2615</v>
          </cell>
          <cell r="P781">
            <v>2690</v>
          </cell>
        </row>
        <row r="782">
          <cell r="B782" t="str">
            <v>Meade</v>
          </cell>
          <cell r="C782">
            <v>20119</v>
          </cell>
          <cell r="D782">
            <v>9</v>
          </cell>
          <cell r="I782">
            <v>32</v>
          </cell>
          <cell r="J782">
            <v>5399</v>
          </cell>
          <cell r="K782">
            <v>1668</v>
          </cell>
          <cell r="L782">
            <v>1673</v>
          </cell>
          <cell r="M782">
            <v>2144</v>
          </cell>
          <cell r="N782">
            <v>2288</v>
          </cell>
          <cell r="O782">
            <v>2613</v>
          </cell>
          <cell r="P782">
            <v>2689</v>
          </cell>
          <cell r="Q782">
            <v>2693</v>
          </cell>
          <cell r="R782">
            <v>2711</v>
          </cell>
        </row>
        <row r="783">
          <cell r="B783" t="str">
            <v>Meade</v>
          </cell>
          <cell r="C783">
            <v>20119</v>
          </cell>
          <cell r="D783">
            <v>6</v>
          </cell>
          <cell r="I783">
            <v>34</v>
          </cell>
          <cell r="J783">
            <v>2744</v>
          </cell>
          <cell r="K783">
            <v>2815</v>
          </cell>
          <cell r="L783">
            <v>1667</v>
          </cell>
          <cell r="M783">
            <v>1808</v>
          </cell>
          <cell r="N783">
            <v>1811</v>
          </cell>
          <cell r="O783">
            <v>2688</v>
          </cell>
        </row>
        <row r="784">
          <cell r="B784" t="str">
            <v>Meade</v>
          </cell>
          <cell r="C784">
            <v>20119</v>
          </cell>
          <cell r="D784">
            <v>6</v>
          </cell>
          <cell r="I784">
            <v>37</v>
          </cell>
          <cell r="J784">
            <v>2801</v>
          </cell>
          <cell r="K784">
            <v>2814</v>
          </cell>
          <cell r="L784">
            <v>1810</v>
          </cell>
          <cell r="M784">
            <v>2375</v>
          </cell>
          <cell r="N784">
            <v>2612</v>
          </cell>
          <cell r="O784">
            <v>2710</v>
          </cell>
        </row>
        <row r="785">
          <cell r="B785" t="str">
            <v>Meade</v>
          </cell>
          <cell r="C785">
            <v>20119</v>
          </cell>
          <cell r="D785" t="str">
            <v>na</v>
          </cell>
        </row>
        <row r="786">
          <cell r="B786" t="str">
            <v>Meade</v>
          </cell>
          <cell r="C786">
            <v>20119</v>
          </cell>
          <cell r="D786" t="str">
            <v>na</v>
          </cell>
        </row>
        <row r="787">
          <cell r="B787" t="str">
            <v>Meade</v>
          </cell>
          <cell r="C787">
            <v>20119</v>
          </cell>
          <cell r="D787" t="str">
            <v>na</v>
          </cell>
        </row>
        <row r="788">
          <cell r="B788" t="str">
            <v>Meade</v>
          </cell>
          <cell r="C788">
            <v>20119</v>
          </cell>
          <cell r="D788" t="str">
            <v>na</v>
          </cell>
          <cell r="I788">
            <v>26</v>
          </cell>
          <cell r="J788" t="str">
            <v>MPLSEA</v>
          </cell>
        </row>
        <row r="789">
          <cell r="B789" t="str">
            <v>Meade</v>
          </cell>
          <cell r="C789">
            <v>20119</v>
          </cell>
          <cell r="D789">
            <v>51</v>
          </cell>
          <cell r="E789">
            <v>27.725490196078432</v>
          </cell>
          <cell r="F789">
            <v>28.857142857142858</v>
          </cell>
          <cell r="I789">
            <v>38</v>
          </cell>
          <cell r="J789" t="str">
            <v>MPLPER</v>
          </cell>
        </row>
        <row r="790">
          <cell r="B790" t="str">
            <v>Miami</v>
          </cell>
          <cell r="C790">
            <v>20121</v>
          </cell>
          <cell r="D790" t="str">
            <v>na</v>
          </cell>
          <cell r="G790">
            <v>49.98</v>
          </cell>
          <cell r="H790">
            <v>53</v>
          </cell>
        </row>
        <row r="791">
          <cell r="B791" t="str">
            <v>Miami</v>
          </cell>
          <cell r="C791">
            <v>20121</v>
          </cell>
          <cell r="D791">
            <v>9</v>
          </cell>
          <cell r="I791">
            <v>38</v>
          </cell>
          <cell r="J791">
            <v>8623</v>
          </cell>
          <cell r="K791">
            <v>8663</v>
          </cell>
          <cell r="L791">
            <v>8733</v>
          </cell>
          <cell r="M791">
            <v>8735</v>
          </cell>
          <cell r="N791">
            <v>8755</v>
          </cell>
          <cell r="O791">
            <v>8761</v>
          </cell>
          <cell r="P791">
            <v>8789</v>
          </cell>
          <cell r="Q791">
            <v>8661</v>
          </cell>
          <cell r="R791">
            <v>8791</v>
          </cell>
        </row>
        <row r="792">
          <cell r="B792" t="str">
            <v>Miami</v>
          </cell>
          <cell r="C792">
            <v>20121</v>
          </cell>
          <cell r="D792">
            <v>10</v>
          </cell>
          <cell r="I792">
            <v>43</v>
          </cell>
          <cell r="J792">
            <v>8912</v>
          </cell>
          <cell r="K792">
            <v>7251</v>
          </cell>
          <cell r="L792">
            <v>7462</v>
          </cell>
          <cell r="M792">
            <v>7805</v>
          </cell>
          <cell r="N792">
            <v>8203</v>
          </cell>
          <cell r="O792">
            <v>8645</v>
          </cell>
          <cell r="P792">
            <v>8757</v>
          </cell>
          <cell r="Q792">
            <v>8953</v>
          </cell>
          <cell r="R792">
            <v>8955</v>
          </cell>
          <cell r="S792">
            <v>8957</v>
          </cell>
        </row>
        <row r="793">
          <cell r="B793" t="str">
            <v>Miami</v>
          </cell>
          <cell r="C793">
            <v>20121</v>
          </cell>
          <cell r="D793">
            <v>2</v>
          </cell>
          <cell r="I793">
            <v>48</v>
          </cell>
          <cell r="J793">
            <v>8201</v>
          </cell>
          <cell r="K793">
            <v>8863</v>
          </cell>
        </row>
        <row r="794">
          <cell r="B794" t="str">
            <v>Miami</v>
          </cell>
          <cell r="C794">
            <v>20121</v>
          </cell>
          <cell r="D794">
            <v>9</v>
          </cell>
          <cell r="I794">
            <v>53</v>
          </cell>
          <cell r="J794">
            <v>8911</v>
          </cell>
          <cell r="K794">
            <v>8621</v>
          </cell>
          <cell r="L794">
            <v>8679</v>
          </cell>
          <cell r="M794">
            <v>8775</v>
          </cell>
          <cell r="N794">
            <v>8641</v>
          </cell>
          <cell r="O794">
            <v>8683</v>
          </cell>
          <cell r="P794">
            <v>8839</v>
          </cell>
          <cell r="Q794">
            <v>8961</v>
          </cell>
          <cell r="R794">
            <v>8962</v>
          </cell>
        </row>
        <row r="795">
          <cell r="B795" t="str">
            <v>Miami</v>
          </cell>
          <cell r="C795">
            <v>20121</v>
          </cell>
          <cell r="D795">
            <v>6</v>
          </cell>
          <cell r="I795">
            <v>58</v>
          </cell>
          <cell r="J795">
            <v>7677</v>
          </cell>
          <cell r="K795">
            <v>8847</v>
          </cell>
          <cell r="L795">
            <v>7525</v>
          </cell>
          <cell r="M795">
            <v>8301</v>
          </cell>
          <cell r="N795">
            <v>8640</v>
          </cell>
          <cell r="O795">
            <v>8838</v>
          </cell>
        </row>
        <row r="796">
          <cell r="B796" t="str">
            <v>Miami</v>
          </cell>
          <cell r="C796">
            <v>20121</v>
          </cell>
          <cell r="D796">
            <v>4</v>
          </cell>
          <cell r="I796">
            <v>63</v>
          </cell>
          <cell r="J796">
            <v>8101</v>
          </cell>
          <cell r="K796">
            <v>8150</v>
          </cell>
          <cell r="L796">
            <v>8390</v>
          </cell>
          <cell r="M796">
            <v>8797</v>
          </cell>
        </row>
        <row r="797">
          <cell r="B797" t="str">
            <v>Miami</v>
          </cell>
          <cell r="C797">
            <v>20121</v>
          </cell>
          <cell r="D797">
            <v>3</v>
          </cell>
          <cell r="I797">
            <v>68</v>
          </cell>
          <cell r="J797">
            <v>8302</v>
          </cell>
          <cell r="K797">
            <v>8501</v>
          </cell>
          <cell r="L797">
            <v>8837</v>
          </cell>
        </row>
        <row r="798">
          <cell r="B798" t="str">
            <v>Miami</v>
          </cell>
          <cell r="C798">
            <v>20121</v>
          </cell>
          <cell r="D798" t="str">
            <v>na</v>
          </cell>
        </row>
        <row r="799">
          <cell r="B799" t="str">
            <v>Miami</v>
          </cell>
          <cell r="C799">
            <v>20121</v>
          </cell>
          <cell r="D799" t="str">
            <v>na</v>
          </cell>
        </row>
        <row r="800">
          <cell r="B800" t="str">
            <v>Miami</v>
          </cell>
          <cell r="C800">
            <v>20121</v>
          </cell>
          <cell r="D800" t="str">
            <v>na</v>
          </cell>
        </row>
        <row r="801">
          <cell r="B801" t="str">
            <v>Miami</v>
          </cell>
          <cell r="C801">
            <v>20121</v>
          </cell>
          <cell r="D801" t="str">
            <v>na</v>
          </cell>
          <cell r="I801">
            <v>54</v>
          </cell>
          <cell r="J801" t="str">
            <v>MPLSEA</v>
          </cell>
        </row>
        <row r="802">
          <cell r="B802" t="str">
            <v>Miami</v>
          </cell>
          <cell r="C802">
            <v>20121</v>
          </cell>
          <cell r="D802">
            <v>43</v>
          </cell>
          <cell r="E802">
            <v>49.97674418604651</v>
          </cell>
          <cell r="F802">
            <v>53</v>
          </cell>
          <cell r="I802">
            <v>60</v>
          </cell>
          <cell r="J802" t="str">
            <v>MPLPER</v>
          </cell>
        </row>
        <row r="803">
          <cell r="B803" t="str">
            <v>Mitchell</v>
          </cell>
          <cell r="C803">
            <v>20123</v>
          </cell>
          <cell r="D803" t="str">
            <v>na</v>
          </cell>
          <cell r="G803">
            <v>40.57</v>
          </cell>
          <cell r="H803">
            <v>43</v>
          </cell>
        </row>
        <row r="804">
          <cell r="B804" t="str">
            <v>Mitchell</v>
          </cell>
          <cell r="C804">
            <v>20123</v>
          </cell>
          <cell r="D804">
            <v>11</v>
          </cell>
          <cell r="I804">
            <v>30</v>
          </cell>
          <cell r="J804">
            <v>2256</v>
          </cell>
          <cell r="K804">
            <v>2521</v>
          </cell>
          <cell r="L804">
            <v>2524</v>
          </cell>
          <cell r="M804">
            <v>2540</v>
          </cell>
          <cell r="N804">
            <v>2548</v>
          </cell>
          <cell r="O804">
            <v>2594</v>
          </cell>
          <cell r="P804">
            <v>2718</v>
          </cell>
          <cell r="Q804">
            <v>2720</v>
          </cell>
          <cell r="R804">
            <v>2804</v>
          </cell>
          <cell r="S804">
            <v>3396</v>
          </cell>
          <cell r="T804">
            <v>3852</v>
          </cell>
        </row>
        <row r="805">
          <cell r="B805" t="str">
            <v>Mitchell</v>
          </cell>
          <cell r="C805">
            <v>20123</v>
          </cell>
          <cell r="D805">
            <v>2</v>
          </cell>
          <cell r="I805">
            <v>34</v>
          </cell>
          <cell r="J805">
            <v>2592</v>
          </cell>
          <cell r="K805">
            <v>2953</v>
          </cell>
        </row>
        <row r="806">
          <cell r="B806" t="str">
            <v>Mitchell</v>
          </cell>
          <cell r="C806">
            <v>20123</v>
          </cell>
          <cell r="D806">
            <v>8</v>
          </cell>
          <cell r="I806">
            <v>37</v>
          </cell>
          <cell r="J806">
            <v>2596</v>
          </cell>
          <cell r="K806">
            <v>2617</v>
          </cell>
          <cell r="L806">
            <v>2621</v>
          </cell>
          <cell r="M806">
            <v>2624</v>
          </cell>
          <cell r="N806">
            <v>2633</v>
          </cell>
          <cell r="O806">
            <v>3391</v>
          </cell>
          <cell r="P806">
            <v>3395</v>
          </cell>
          <cell r="Q806">
            <v>3870</v>
          </cell>
        </row>
        <row r="807">
          <cell r="B807" t="str">
            <v>Mitchell</v>
          </cell>
          <cell r="C807">
            <v>20123</v>
          </cell>
          <cell r="D807">
            <v>10</v>
          </cell>
          <cell r="I807">
            <v>41</v>
          </cell>
          <cell r="J807">
            <v>2225</v>
          </cell>
          <cell r="K807">
            <v>2234</v>
          </cell>
          <cell r="L807">
            <v>2519</v>
          </cell>
          <cell r="M807">
            <v>2522</v>
          </cell>
          <cell r="N807">
            <v>2623</v>
          </cell>
          <cell r="O807">
            <v>3831</v>
          </cell>
          <cell r="P807">
            <v>3844</v>
          </cell>
          <cell r="Q807">
            <v>3848</v>
          </cell>
          <cell r="R807">
            <v>4783</v>
          </cell>
          <cell r="S807">
            <v>2224</v>
          </cell>
        </row>
        <row r="808">
          <cell r="B808" t="str">
            <v>Mitchell</v>
          </cell>
          <cell r="C808">
            <v>20123</v>
          </cell>
          <cell r="D808">
            <v>7</v>
          </cell>
          <cell r="I808">
            <v>45</v>
          </cell>
          <cell r="J808">
            <v>2366</v>
          </cell>
          <cell r="K808">
            <v>2512</v>
          </cell>
          <cell r="L808">
            <v>2518</v>
          </cell>
          <cell r="M808">
            <v>2614</v>
          </cell>
          <cell r="N808">
            <v>2616</v>
          </cell>
          <cell r="O808">
            <v>2625</v>
          </cell>
          <cell r="P808">
            <v>3585</v>
          </cell>
        </row>
        <row r="809">
          <cell r="B809" t="str">
            <v>Mitchell</v>
          </cell>
          <cell r="C809">
            <v>20123</v>
          </cell>
          <cell r="D809">
            <v>5</v>
          </cell>
          <cell r="I809">
            <v>49</v>
          </cell>
          <cell r="J809">
            <v>2237</v>
          </cell>
          <cell r="K809">
            <v>2613</v>
          </cell>
          <cell r="L809">
            <v>3824</v>
          </cell>
          <cell r="M809">
            <v>3825</v>
          </cell>
          <cell r="N809">
            <v>2177</v>
          </cell>
        </row>
        <row r="810">
          <cell r="B810" t="str">
            <v>Mitchell</v>
          </cell>
          <cell r="C810">
            <v>20123</v>
          </cell>
          <cell r="D810">
            <v>3</v>
          </cell>
          <cell r="I810">
            <v>52</v>
          </cell>
          <cell r="J810">
            <v>2236</v>
          </cell>
          <cell r="K810">
            <v>2347</v>
          </cell>
          <cell r="L810">
            <v>3725</v>
          </cell>
        </row>
        <row r="811">
          <cell r="B811" t="str">
            <v>Mitchell</v>
          </cell>
          <cell r="C811">
            <v>20123</v>
          </cell>
          <cell r="D811">
            <v>3</v>
          </cell>
          <cell r="I811">
            <v>56</v>
          </cell>
          <cell r="J811">
            <v>2375</v>
          </cell>
          <cell r="K811">
            <v>2612</v>
          </cell>
          <cell r="L811">
            <v>3755</v>
          </cell>
        </row>
        <row r="812">
          <cell r="B812" t="str">
            <v>Mitchell</v>
          </cell>
          <cell r="C812">
            <v>20123</v>
          </cell>
          <cell r="D812" t="str">
            <v>na</v>
          </cell>
        </row>
        <row r="813">
          <cell r="B813" t="str">
            <v>Mitchell</v>
          </cell>
          <cell r="C813">
            <v>20123</v>
          </cell>
          <cell r="D813" t="str">
            <v>na</v>
          </cell>
        </row>
        <row r="814">
          <cell r="B814" t="str">
            <v>Mitchell</v>
          </cell>
          <cell r="C814">
            <v>20123</v>
          </cell>
          <cell r="D814" t="str">
            <v>na</v>
          </cell>
          <cell r="I814">
            <v>42</v>
          </cell>
          <cell r="J814" t="str">
            <v>MPLSEA</v>
          </cell>
        </row>
        <row r="815">
          <cell r="B815" t="str">
            <v>Mitchell</v>
          </cell>
          <cell r="C815">
            <v>20123</v>
          </cell>
          <cell r="D815">
            <v>49</v>
          </cell>
          <cell r="E815">
            <v>40.571428571428569</v>
          </cell>
          <cell r="F815">
            <v>43</v>
          </cell>
          <cell r="I815">
            <v>50</v>
          </cell>
          <cell r="J815" t="str">
            <v>MPLPER</v>
          </cell>
        </row>
        <row r="816">
          <cell r="B816" t="str">
            <v>Montgomery</v>
          </cell>
          <cell r="C816">
            <v>20125</v>
          </cell>
          <cell r="D816" t="str">
            <v>na</v>
          </cell>
          <cell r="G816">
            <v>37.369999999999997</v>
          </cell>
          <cell r="H816">
            <v>41</v>
          </cell>
        </row>
        <row r="817">
          <cell r="B817" t="str">
            <v>Montgomery</v>
          </cell>
          <cell r="C817">
            <v>20125</v>
          </cell>
          <cell r="D817">
            <v>13</v>
          </cell>
          <cell r="I817">
            <v>28</v>
          </cell>
          <cell r="J817">
            <v>8755</v>
          </cell>
          <cell r="K817">
            <v>8763</v>
          </cell>
          <cell r="L817">
            <v>8765</v>
          </cell>
          <cell r="M817">
            <v>8872</v>
          </cell>
          <cell r="N817">
            <v>8876</v>
          </cell>
          <cell r="O817">
            <v>8923</v>
          </cell>
          <cell r="P817">
            <v>9989</v>
          </cell>
          <cell r="Q817">
            <v>8627</v>
          </cell>
          <cell r="R817">
            <v>8885</v>
          </cell>
          <cell r="S817">
            <v>6951</v>
          </cell>
          <cell r="T817">
            <v>6971</v>
          </cell>
          <cell r="U817">
            <v>6981</v>
          </cell>
          <cell r="V817">
            <v>8691</v>
          </cell>
        </row>
        <row r="818">
          <cell r="B818" t="str">
            <v>Montgomery</v>
          </cell>
          <cell r="C818">
            <v>20125</v>
          </cell>
          <cell r="D818">
            <v>5</v>
          </cell>
          <cell r="I818">
            <v>32</v>
          </cell>
          <cell r="J818">
            <v>8737</v>
          </cell>
          <cell r="K818">
            <v>8853</v>
          </cell>
          <cell r="L818">
            <v>8300</v>
          </cell>
          <cell r="M818">
            <v>8629</v>
          </cell>
          <cell r="N818">
            <v>8735</v>
          </cell>
        </row>
        <row r="819">
          <cell r="B819" t="str">
            <v>Montgomery</v>
          </cell>
          <cell r="C819">
            <v>20125</v>
          </cell>
          <cell r="D819">
            <v>2</v>
          </cell>
          <cell r="I819">
            <v>35</v>
          </cell>
          <cell r="J819">
            <v>8301</v>
          </cell>
          <cell r="K819">
            <v>8624</v>
          </cell>
        </row>
        <row r="820">
          <cell r="B820" t="str">
            <v>Montgomery</v>
          </cell>
          <cell r="C820">
            <v>20125</v>
          </cell>
          <cell r="D820">
            <v>7</v>
          </cell>
          <cell r="I820">
            <v>39</v>
          </cell>
          <cell r="J820">
            <v>8747</v>
          </cell>
          <cell r="K820">
            <v>8991</v>
          </cell>
          <cell r="L820">
            <v>8623</v>
          </cell>
          <cell r="M820">
            <v>8625</v>
          </cell>
          <cell r="N820">
            <v>8626</v>
          </cell>
          <cell r="O820">
            <v>8729</v>
          </cell>
          <cell r="P820">
            <v>8733</v>
          </cell>
        </row>
        <row r="821">
          <cell r="B821" t="str">
            <v>Montgomery</v>
          </cell>
          <cell r="C821">
            <v>20125</v>
          </cell>
          <cell r="D821">
            <v>6</v>
          </cell>
          <cell r="I821">
            <v>43</v>
          </cell>
          <cell r="J821">
            <v>8774</v>
          </cell>
          <cell r="K821">
            <v>8775</v>
          </cell>
          <cell r="L821">
            <v>8990</v>
          </cell>
          <cell r="M821">
            <v>8621</v>
          </cell>
          <cell r="N821">
            <v>8643</v>
          </cell>
          <cell r="O821">
            <v>8683</v>
          </cell>
        </row>
        <row r="822">
          <cell r="B822" t="str">
            <v>Montgomery</v>
          </cell>
          <cell r="C822">
            <v>20125</v>
          </cell>
          <cell r="D822">
            <v>3</v>
          </cell>
          <cell r="I822">
            <v>47</v>
          </cell>
          <cell r="J822">
            <v>8863</v>
          </cell>
          <cell r="K822">
            <v>8961</v>
          </cell>
          <cell r="L822">
            <v>8203</v>
          </cell>
        </row>
        <row r="823">
          <cell r="B823" t="str">
            <v>Montgomery</v>
          </cell>
          <cell r="C823">
            <v>20125</v>
          </cell>
          <cell r="D823">
            <v>1</v>
          </cell>
          <cell r="I823">
            <v>50</v>
          </cell>
          <cell r="J823">
            <v>8679</v>
          </cell>
        </row>
        <row r="824">
          <cell r="B824" t="str">
            <v>Montgomery</v>
          </cell>
          <cell r="C824">
            <v>20125</v>
          </cell>
          <cell r="D824">
            <v>4</v>
          </cell>
          <cell r="I824">
            <v>54</v>
          </cell>
          <cell r="J824">
            <v>8150</v>
          </cell>
          <cell r="K824">
            <v>8151</v>
          </cell>
          <cell r="L824">
            <v>8302</v>
          </cell>
          <cell r="M824">
            <v>8501</v>
          </cell>
        </row>
        <row r="825">
          <cell r="B825" t="str">
            <v>Montgomery</v>
          </cell>
          <cell r="C825">
            <v>20125</v>
          </cell>
          <cell r="D825" t="str">
            <v>na</v>
          </cell>
        </row>
        <row r="826">
          <cell r="B826" t="str">
            <v>Montgomery</v>
          </cell>
          <cell r="C826">
            <v>20125</v>
          </cell>
          <cell r="D826" t="str">
            <v>na</v>
          </cell>
        </row>
        <row r="827">
          <cell r="B827" t="str">
            <v>Montgomery</v>
          </cell>
          <cell r="C827">
            <v>20125</v>
          </cell>
          <cell r="D827" t="str">
            <v>na</v>
          </cell>
          <cell r="I827">
            <v>48</v>
          </cell>
          <cell r="J827" t="str">
            <v>MPLSEA</v>
          </cell>
        </row>
        <row r="828">
          <cell r="B828" t="str">
            <v>Montgomery</v>
          </cell>
          <cell r="C828">
            <v>20125</v>
          </cell>
          <cell r="D828">
            <v>41</v>
          </cell>
          <cell r="E828">
            <v>37.365853658536587</v>
          </cell>
          <cell r="F828">
            <v>41</v>
          </cell>
          <cell r="I828">
            <v>52</v>
          </cell>
          <cell r="J828" t="str">
            <v>MPLPER</v>
          </cell>
        </row>
        <row r="829">
          <cell r="B829" t="str">
            <v>Morris</v>
          </cell>
          <cell r="C829">
            <v>20127</v>
          </cell>
          <cell r="D829" t="str">
            <v>na</v>
          </cell>
          <cell r="G829">
            <v>46.44</v>
          </cell>
          <cell r="H829">
            <v>49</v>
          </cell>
        </row>
        <row r="830">
          <cell r="B830" t="str">
            <v>Morris</v>
          </cell>
          <cell r="C830">
            <v>20127</v>
          </cell>
          <cell r="D830">
            <v>13</v>
          </cell>
          <cell r="I830">
            <v>36</v>
          </cell>
          <cell r="J830">
            <v>4051</v>
          </cell>
          <cell r="K830">
            <v>4053</v>
          </cell>
          <cell r="L830">
            <v>4530</v>
          </cell>
          <cell r="M830">
            <v>4590</v>
          </cell>
          <cell r="N830">
            <v>4605</v>
          </cell>
          <cell r="O830">
            <v>4645</v>
          </cell>
          <cell r="P830">
            <v>4655</v>
          </cell>
          <cell r="Q830">
            <v>4725</v>
          </cell>
          <cell r="R830">
            <v>4746</v>
          </cell>
          <cell r="S830">
            <v>4780</v>
          </cell>
          <cell r="T830">
            <v>4787</v>
          </cell>
          <cell r="U830">
            <v>4742</v>
          </cell>
          <cell r="V830">
            <v>3545</v>
          </cell>
        </row>
        <row r="831">
          <cell r="B831" t="str">
            <v>Morris</v>
          </cell>
          <cell r="C831">
            <v>20127</v>
          </cell>
          <cell r="D831">
            <v>5</v>
          </cell>
          <cell r="I831">
            <v>41</v>
          </cell>
          <cell r="J831">
            <v>4672</v>
          </cell>
          <cell r="K831">
            <v>4674</v>
          </cell>
          <cell r="L831">
            <v>4740</v>
          </cell>
          <cell r="M831">
            <v>8203</v>
          </cell>
          <cell r="N831">
            <v>3892</v>
          </cell>
        </row>
        <row r="832">
          <cell r="B832" t="str">
            <v>Morris</v>
          </cell>
          <cell r="C832">
            <v>20127</v>
          </cell>
          <cell r="D832">
            <v>3</v>
          </cell>
          <cell r="I832">
            <v>45</v>
          </cell>
          <cell r="J832">
            <v>4673</v>
          </cell>
          <cell r="K832">
            <v>4784</v>
          </cell>
          <cell r="L832">
            <v>3923</v>
          </cell>
        </row>
        <row r="833">
          <cell r="B833" t="str">
            <v>Morris</v>
          </cell>
          <cell r="C833">
            <v>20127</v>
          </cell>
          <cell r="D833">
            <v>5</v>
          </cell>
          <cell r="I833">
            <v>49</v>
          </cell>
          <cell r="J833">
            <v>4671</v>
          </cell>
          <cell r="K833">
            <v>4735</v>
          </cell>
          <cell r="L833">
            <v>4744</v>
          </cell>
          <cell r="M833">
            <v>4783</v>
          </cell>
          <cell r="N833">
            <v>3890</v>
          </cell>
        </row>
        <row r="834">
          <cell r="B834" t="str">
            <v>Morris</v>
          </cell>
          <cell r="C834">
            <v>20127</v>
          </cell>
          <cell r="D834">
            <v>2</v>
          </cell>
          <cell r="I834">
            <v>53</v>
          </cell>
          <cell r="J834">
            <v>4670</v>
          </cell>
          <cell r="K834">
            <v>3919</v>
          </cell>
        </row>
        <row r="835">
          <cell r="B835" t="str">
            <v>Morris</v>
          </cell>
          <cell r="C835">
            <v>20127</v>
          </cell>
          <cell r="D835">
            <v>6</v>
          </cell>
          <cell r="I835">
            <v>57</v>
          </cell>
          <cell r="J835">
            <v>4020</v>
          </cell>
          <cell r="K835">
            <v>4050</v>
          </cell>
          <cell r="L835">
            <v>4052</v>
          </cell>
          <cell r="M835">
            <v>4151</v>
          </cell>
          <cell r="N835">
            <v>4350</v>
          </cell>
          <cell r="O835">
            <v>3561</v>
          </cell>
        </row>
        <row r="836">
          <cell r="B836" t="str">
            <v>Morris</v>
          </cell>
          <cell r="C836">
            <v>20127</v>
          </cell>
          <cell r="D836">
            <v>5</v>
          </cell>
          <cell r="I836">
            <v>62</v>
          </cell>
          <cell r="J836">
            <v>4781</v>
          </cell>
          <cell r="K836">
            <v>7170</v>
          </cell>
          <cell r="L836">
            <v>7173</v>
          </cell>
          <cell r="M836">
            <v>7174</v>
          </cell>
          <cell r="N836">
            <v>8500</v>
          </cell>
        </row>
        <row r="837">
          <cell r="B837" t="str">
            <v>Morris</v>
          </cell>
          <cell r="C837">
            <v>20127</v>
          </cell>
          <cell r="D837" t="str">
            <v>na</v>
          </cell>
        </row>
        <row r="838">
          <cell r="B838" t="str">
            <v>Morris</v>
          </cell>
          <cell r="C838">
            <v>20127</v>
          </cell>
          <cell r="D838" t="str">
            <v>na</v>
          </cell>
        </row>
        <row r="839">
          <cell r="B839" t="str">
            <v>Morris</v>
          </cell>
          <cell r="C839">
            <v>20127</v>
          </cell>
          <cell r="D839" t="str">
            <v>na</v>
          </cell>
        </row>
        <row r="840">
          <cell r="B840" t="str">
            <v>Morris</v>
          </cell>
          <cell r="C840">
            <v>20127</v>
          </cell>
          <cell r="D840" t="str">
            <v>na</v>
          </cell>
          <cell r="I840">
            <v>52</v>
          </cell>
          <cell r="J840" t="str">
            <v>MPLSEA</v>
          </cell>
        </row>
        <row r="841">
          <cell r="B841" t="str">
            <v>Morris</v>
          </cell>
          <cell r="C841">
            <v>20127</v>
          </cell>
          <cell r="D841">
            <v>39</v>
          </cell>
          <cell r="E841">
            <v>46.435897435897438</v>
          </cell>
          <cell r="F841">
            <v>49</v>
          </cell>
          <cell r="I841">
            <v>58</v>
          </cell>
          <cell r="J841" t="str">
            <v>MPLPER</v>
          </cell>
        </row>
        <row r="842">
          <cell r="B842" t="str">
            <v>Morton</v>
          </cell>
          <cell r="C842">
            <v>20129</v>
          </cell>
          <cell r="D842" t="str">
            <v>na</v>
          </cell>
          <cell r="G842">
            <v>26.55</v>
          </cell>
          <cell r="H842">
            <v>28.33</v>
          </cell>
        </row>
        <row r="843">
          <cell r="B843" t="str">
            <v>Morton</v>
          </cell>
          <cell r="C843">
            <v>20129</v>
          </cell>
          <cell r="D843">
            <v>18</v>
          </cell>
          <cell r="I843">
            <v>22</v>
          </cell>
          <cell r="J843">
            <v>1158</v>
          </cell>
          <cell r="K843">
            <v>1170</v>
          </cell>
          <cell r="L843">
            <v>1171</v>
          </cell>
          <cell r="M843">
            <v>1178</v>
          </cell>
          <cell r="N843">
            <v>1446</v>
          </cell>
          <cell r="O843">
            <v>1462</v>
          </cell>
          <cell r="P843">
            <v>1510</v>
          </cell>
          <cell r="Q843">
            <v>1512</v>
          </cell>
          <cell r="R843">
            <v>1515</v>
          </cell>
          <cell r="S843">
            <v>1706</v>
          </cell>
          <cell r="T843">
            <v>1808</v>
          </cell>
          <cell r="U843">
            <v>1810</v>
          </cell>
          <cell r="V843">
            <v>1841</v>
          </cell>
          <cell r="W843">
            <v>5232</v>
          </cell>
          <cell r="X843">
            <v>5234</v>
          </cell>
          <cell r="Y843">
            <v>5236</v>
          </cell>
          <cell r="Z843">
            <v>5256</v>
          </cell>
          <cell r="AA843">
            <v>5257</v>
          </cell>
        </row>
        <row r="844">
          <cell r="B844" t="str">
            <v>Morton</v>
          </cell>
          <cell r="C844">
            <v>20129</v>
          </cell>
          <cell r="D844">
            <v>2</v>
          </cell>
          <cell r="I844">
            <v>24</v>
          </cell>
          <cell r="J844">
            <v>1616</v>
          </cell>
          <cell r="K844">
            <v>5239</v>
          </cell>
        </row>
        <row r="845">
          <cell r="B845" t="str">
            <v>Morton</v>
          </cell>
          <cell r="C845">
            <v>20129</v>
          </cell>
          <cell r="D845">
            <v>7</v>
          </cell>
          <cell r="I845">
            <v>28</v>
          </cell>
          <cell r="J845">
            <v>5212</v>
          </cell>
          <cell r="K845">
            <v>5110</v>
          </cell>
          <cell r="L845">
            <v>5213</v>
          </cell>
          <cell r="M845">
            <v>5217</v>
          </cell>
          <cell r="N845">
            <v>5218</v>
          </cell>
          <cell r="O845">
            <v>5219</v>
          </cell>
          <cell r="P845">
            <v>5220</v>
          </cell>
        </row>
        <row r="846">
          <cell r="B846" t="str">
            <v>Morton</v>
          </cell>
          <cell r="C846">
            <v>20129</v>
          </cell>
          <cell r="D846">
            <v>2</v>
          </cell>
          <cell r="I846">
            <v>30</v>
          </cell>
          <cell r="J846">
            <v>1414</v>
          </cell>
          <cell r="K846">
            <v>1996</v>
          </cell>
        </row>
        <row r="847">
          <cell r="B847" t="str">
            <v>Morton</v>
          </cell>
          <cell r="C847">
            <v>20129</v>
          </cell>
          <cell r="D847">
            <v>6</v>
          </cell>
          <cell r="I847">
            <v>32</v>
          </cell>
          <cell r="J847">
            <v>1511</v>
          </cell>
          <cell r="K847">
            <v>1550</v>
          </cell>
          <cell r="L847">
            <v>1611</v>
          </cell>
          <cell r="M847">
            <v>5210</v>
          </cell>
          <cell r="N847">
            <v>5211</v>
          </cell>
          <cell r="O847">
            <v>5216</v>
          </cell>
        </row>
        <row r="848">
          <cell r="B848" t="str">
            <v>Morton</v>
          </cell>
          <cell r="C848">
            <v>20129</v>
          </cell>
          <cell r="D848">
            <v>5</v>
          </cell>
          <cell r="I848">
            <v>34</v>
          </cell>
          <cell r="J848">
            <v>1614</v>
          </cell>
          <cell r="K848">
            <v>1856</v>
          </cell>
          <cell r="L848">
            <v>1995</v>
          </cell>
          <cell r="M848">
            <v>5237</v>
          </cell>
          <cell r="N848">
            <v>1761</v>
          </cell>
        </row>
        <row r="849">
          <cell r="B849" t="str">
            <v>Morton</v>
          </cell>
          <cell r="C849">
            <v>20129</v>
          </cell>
          <cell r="D849" t="str">
            <v>na</v>
          </cell>
        </row>
        <row r="850">
          <cell r="B850" t="str">
            <v>Morton</v>
          </cell>
          <cell r="C850">
            <v>20129</v>
          </cell>
          <cell r="D850" t="str">
            <v>na</v>
          </cell>
        </row>
        <row r="851">
          <cell r="B851" t="str">
            <v>Morton</v>
          </cell>
          <cell r="C851">
            <v>20129</v>
          </cell>
          <cell r="D851" t="str">
            <v>na</v>
          </cell>
        </row>
        <row r="852">
          <cell r="B852" t="str">
            <v>Morton</v>
          </cell>
          <cell r="C852">
            <v>20129</v>
          </cell>
          <cell r="D852" t="str">
            <v>na</v>
          </cell>
        </row>
        <row r="853">
          <cell r="B853" t="str">
            <v>Morton</v>
          </cell>
          <cell r="C853">
            <v>20129</v>
          </cell>
          <cell r="D853" t="str">
            <v>na</v>
          </cell>
          <cell r="I853">
            <v>20</v>
          </cell>
          <cell r="J853" t="str">
            <v>MPLSEA</v>
          </cell>
        </row>
        <row r="854">
          <cell r="B854" t="str">
            <v>Morton</v>
          </cell>
          <cell r="C854">
            <v>20129</v>
          </cell>
          <cell r="D854">
            <v>40</v>
          </cell>
          <cell r="E854">
            <v>26.55</v>
          </cell>
          <cell r="F854">
            <v>28.333333333333332</v>
          </cell>
          <cell r="I854">
            <v>32</v>
          </cell>
          <cell r="J854" t="str">
            <v>MPLPER</v>
          </cell>
        </row>
        <row r="855">
          <cell r="B855" t="str">
            <v>Nemaha</v>
          </cell>
          <cell r="C855">
            <v>20131</v>
          </cell>
          <cell r="D855" t="str">
            <v>na</v>
          </cell>
          <cell r="G855">
            <v>61.94</v>
          </cell>
          <cell r="H855">
            <v>65.569999999999993</v>
          </cell>
        </row>
        <row r="856">
          <cell r="B856" t="str">
            <v>Nemaha</v>
          </cell>
          <cell r="C856">
            <v>20131</v>
          </cell>
          <cell r="D856">
            <v>10</v>
          </cell>
          <cell r="I856">
            <v>50</v>
          </cell>
          <cell r="J856">
            <v>7225</v>
          </cell>
          <cell r="K856">
            <v>4590</v>
          </cell>
          <cell r="L856">
            <v>4710</v>
          </cell>
          <cell r="M856">
            <v>4725</v>
          </cell>
          <cell r="N856">
            <v>4831</v>
          </cell>
          <cell r="O856">
            <v>7010</v>
          </cell>
          <cell r="P856">
            <v>7435</v>
          </cell>
          <cell r="Q856">
            <v>7436</v>
          </cell>
          <cell r="R856">
            <v>7608</v>
          </cell>
          <cell r="S856">
            <v>7656</v>
          </cell>
        </row>
        <row r="857">
          <cell r="B857" t="str">
            <v>Nemaha</v>
          </cell>
          <cell r="C857">
            <v>20131</v>
          </cell>
          <cell r="D857">
            <v>6</v>
          </cell>
          <cell r="I857">
            <v>56</v>
          </cell>
          <cell r="J857">
            <v>4525</v>
          </cell>
          <cell r="K857">
            <v>4830</v>
          </cell>
          <cell r="L857">
            <v>7424</v>
          </cell>
          <cell r="M857">
            <v>7603</v>
          </cell>
          <cell r="N857">
            <v>7684</v>
          </cell>
          <cell r="O857">
            <v>7688</v>
          </cell>
        </row>
        <row r="858">
          <cell r="B858" t="str">
            <v>Nemaha</v>
          </cell>
          <cell r="C858">
            <v>20131</v>
          </cell>
          <cell r="D858">
            <v>3</v>
          </cell>
          <cell r="I858">
            <v>60</v>
          </cell>
          <cell r="J858">
            <v>7220</v>
          </cell>
          <cell r="K858">
            <v>7224</v>
          </cell>
          <cell r="L858">
            <v>7510</v>
          </cell>
        </row>
        <row r="859">
          <cell r="B859" t="str">
            <v>Nemaha</v>
          </cell>
          <cell r="C859">
            <v>20131</v>
          </cell>
          <cell r="D859">
            <v>7</v>
          </cell>
          <cell r="I859">
            <v>65</v>
          </cell>
          <cell r="J859">
            <v>7051</v>
          </cell>
          <cell r="K859">
            <v>7090</v>
          </cell>
          <cell r="L859">
            <v>7233</v>
          </cell>
          <cell r="M859">
            <v>7433</v>
          </cell>
          <cell r="N859">
            <v>7470</v>
          </cell>
          <cell r="O859">
            <v>7500</v>
          </cell>
          <cell r="P859">
            <v>7502</v>
          </cell>
        </row>
        <row r="860">
          <cell r="B860" t="str">
            <v>Nemaha</v>
          </cell>
          <cell r="C860">
            <v>20131</v>
          </cell>
          <cell r="D860">
            <v>3</v>
          </cell>
          <cell r="I860">
            <v>70</v>
          </cell>
          <cell r="J860">
            <v>7455</v>
          </cell>
          <cell r="K860">
            <v>7851</v>
          </cell>
          <cell r="L860">
            <v>7207</v>
          </cell>
        </row>
        <row r="861">
          <cell r="B861" t="str">
            <v>Nemaha</v>
          </cell>
          <cell r="C861">
            <v>20131</v>
          </cell>
          <cell r="D861">
            <v>4</v>
          </cell>
          <cell r="I861">
            <v>75</v>
          </cell>
          <cell r="J861">
            <v>7206</v>
          </cell>
          <cell r="K861">
            <v>7301</v>
          </cell>
          <cell r="L861">
            <v>7681</v>
          </cell>
          <cell r="M861">
            <v>4020</v>
          </cell>
        </row>
        <row r="862">
          <cell r="B862" t="str">
            <v>Nemaha</v>
          </cell>
          <cell r="C862">
            <v>20131</v>
          </cell>
          <cell r="D862">
            <v>3</v>
          </cell>
          <cell r="I862">
            <v>83</v>
          </cell>
          <cell r="J862">
            <v>7050</v>
          </cell>
          <cell r="K862">
            <v>7170</v>
          </cell>
          <cell r="L862">
            <v>7171</v>
          </cell>
        </row>
        <row r="863">
          <cell r="B863" t="str">
            <v>Nemaha</v>
          </cell>
          <cell r="C863">
            <v>20131</v>
          </cell>
          <cell r="D863" t="str">
            <v>na</v>
          </cell>
        </row>
        <row r="864">
          <cell r="B864" t="str">
            <v>Nemaha</v>
          </cell>
          <cell r="C864">
            <v>20131</v>
          </cell>
          <cell r="D864" t="str">
            <v>na</v>
          </cell>
        </row>
        <row r="865">
          <cell r="B865" t="str">
            <v>Nemaha</v>
          </cell>
          <cell r="C865">
            <v>20131</v>
          </cell>
          <cell r="D865" t="str">
            <v>na</v>
          </cell>
        </row>
        <row r="866">
          <cell r="B866" t="str">
            <v>Nemaha</v>
          </cell>
          <cell r="C866">
            <v>20131</v>
          </cell>
          <cell r="D866" t="str">
            <v>na</v>
          </cell>
          <cell r="I866">
            <v>62</v>
          </cell>
          <cell r="J866" t="str">
            <v>MPLSEA</v>
          </cell>
        </row>
        <row r="867">
          <cell r="B867" t="str">
            <v>Nemaha</v>
          </cell>
          <cell r="C867">
            <v>20131</v>
          </cell>
          <cell r="D867">
            <v>36</v>
          </cell>
          <cell r="E867">
            <v>61.944444444444443</v>
          </cell>
          <cell r="F867">
            <v>65.571428571428569</v>
          </cell>
          <cell r="I867">
            <v>66</v>
          </cell>
          <cell r="J867" t="str">
            <v>MPLPER</v>
          </cell>
        </row>
        <row r="868">
          <cell r="B868" t="str">
            <v>Neosho</v>
          </cell>
          <cell r="C868">
            <v>20133</v>
          </cell>
          <cell r="D868" t="str">
            <v>na</v>
          </cell>
          <cell r="G868">
            <v>40.520000000000003</v>
          </cell>
          <cell r="H868">
            <v>42.12</v>
          </cell>
        </row>
        <row r="869">
          <cell r="B869" t="str">
            <v>Neosho</v>
          </cell>
          <cell r="C869">
            <v>20133</v>
          </cell>
          <cell r="D869">
            <v>6</v>
          </cell>
          <cell r="I869">
            <v>29</v>
          </cell>
          <cell r="J869">
            <v>8627</v>
          </cell>
          <cell r="K869">
            <v>8885</v>
          </cell>
          <cell r="L869">
            <v>6982</v>
          </cell>
          <cell r="M869">
            <v>8755</v>
          </cell>
          <cell r="N869">
            <v>8875</v>
          </cell>
          <cell r="O869">
            <v>8876</v>
          </cell>
        </row>
        <row r="870">
          <cell r="B870" t="str">
            <v>Neosho</v>
          </cell>
          <cell r="C870">
            <v>20133</v>
          </cell>
          <cell r="D870">
            <v>4</v>
          </cell>
          <cell r="I870">
            <v>33</v>
          </cell>
          <cell r="J870">
            <v>8300</v>
          </cell>
          <cell r="K870">
            <v>8735</v>
          </cell>
          <cell r="L870">
            <v>8780</v>
          </cell>
          <cell r="M870">
            <v>8853</v>
          </cell>
        </row>
        <row r="871">
          <cell r="B871" t="str">
            <v>Neosho</v>
          </cell>
          <cell r="C871">
            <v>20133</v>
          </cell>
          <cell r="D871">
            <v>2</v>
          </cell>
          <cell r="I871">
            <v>36</v>
          </cell>
          <cell r="J871">
            <v>8625</v>
          </cell>
          <cell r="K871">
            <v>8843</v>
          </cell>
        </row>
        <row r="872">
          <cell r="B872" t="str">
            <v>Neosho</v>
          </cell>
          <cell r="C872">
            <v>20133</v>
          </cell>
          <cell r="D872">
            <v>6</v>
          </cell>
          <cell r="I872">
            <v>40</v>
          </cell>
          <cell r="J872">
            <v>8623</v>
          </cell>
          <cell r="K872">
            <v>8683</v>
          </cell>
          <cell r="L872">
            <v>8703</v>
          </cell>
          <cell r="M872">
            <v>8733</v>
          </cell>
          <cell r="N872">
            <v>8990</v>
          </cell>
          <cell r="O872">
            <v>8991</v>
          </cell>
        </row>
        <row r="873">
          <cell r="B873" t="str">
            <v>Neosho</v>
          </cell>
          <cell r="C873">
            <v>20133</v>
          </cell>
          <cell r="D873">
            <v>3</v>
          </cell>
          <cell r="I873">
            <v>44</v>
          </cell>
          <cell r="J873">
            <v>8621</v>
          </cell>
          <cell r="K873">
            <v>8643</v>
          </cell>
          <cell r="L873">
            <v>8775</v>
          </cell>
        </row>
        <row r="874">
          <cell r="B874" t="str">
            <v>Neosho</v>
          </cell>
          <cell r="C874">
            <v>20133</v>
          </cell>
          <cell r="D874">
            <v>5</v>
          </cell>
          <cell r="I874">
            <v>48</v>
          </cell>
          <cell r="J874">
            <v>8201</v>
          </cell>
          <cell r="K874">
            <v>8203</v>
          </cell>
          <cell r="L874">
            <v>8301</v>
          </cell>
          <cell r="M874">
            <v>8863</v>
          </cell>
          <cell r="N874">
            <v>8961</v>
          </cell>
        </row>
        <row r="875">
          <cell r="B875" t="str">
            <v>Neosho</v>
          </cell>
          <cell r="C875">
            <v>20133</v>
          </cell>
          <cell r="D875">
            <v>3</v>
          </cell>
          <cell r="I875">
            <v>52</v>
          </cell>
          <cell r="J875">
            <v>8460</v>
          </cell>
          <cell r="K875">
            <v>8675</v>
          </cell>
          <cell r="L875">
            <v>8679</v>
          </cell>
        </row>
        <row r="876">
          <cell r="B876" t="str">
            <v>Neosho</v>
          </cell>
          <cell r="C876">
            <v>20133</v>
          </cell>
          <cell r="D876">
            <v>2</v>
          </cell>
          <cell r="I876">
            <v>55</v>
          </cell>
          <cell r="J876">
            <v>8150</v>
          </cell>
          <cell r="K876">
            <v>8302</v>
          </cell>
        </row>
        <row r="877">
          <cell r="B877" t="str">
            <v>Neosho</v>
          </cell>
          <cell r="C877">
            <v>20133</v>
          </cell>
          <cell r="D877" t="str">
            <v>na</v>
          </cell>
        </row>
        <row r="878">
          <cell r="B878" t="str">
            <v>Neosho</v>
          </cell>
          <cell r="C878">
            <v>20133</v>
          </cell>
          <cell r="D878" t="str">
            <v>na</v>
          </cell>
        </row>
        <row r="879">
          <cell r="B879" t="str">
            <v>Neosho</v>
          </cell>
          <cell r="C879">
            <v>20133</v>
          </cell>
          <cell r="D879" t="str">
            <v>na</v>
          </cell>
          <cell r="I879">
            <v>48</v>
          </cell>
          <cell r="J879" t="str">
            <v>MPLSEA</v>
          </cell>
        </row>
        <row r="880">
          <cell r="B880" t="str">
            <v>Neosho</v>
          </cell>
          <cell r="C880">
            <v>20133</v>
          </cell>
          <cell r="D880">
            <v>31</v>
          </cell>
          <cell r="E880">
            <v>40.516129032258064</v>
          </cell>
          <cell r="F880">
            <v>42.125</v>
          </cell>
          <cell r="I880">
            <v>52</v>
          </cell>
          <cell r="J880" t="str">
            <v>MPLPER</v>
          </cell>
        </row>
        <row r="881">
          <cell r="B881" t="str">
            <v>Ness</v>
          </cell>
          <cell r="C881">
            <v>20135</v>
          </cell>
          <cell r="D881" t="str">
            <v>na</v>
          </cell>
          <cell r="G881">
            <v>28.4</v>
          </cell>
          <cell r="H881">
            <v>31</v>
          </cell>
        </row>
        <row r="882">
          <cell r="B882" t="str">
            <v>Ness</v>
          </cell>
          <cell r="C882">
            <v>20135</v>
          </cell>
          <cell r="D882">
            <v>18</v>
          </cell>
          <cell r="I882">
            <v>21</v>
          </cell>
          <cell r="J882">
            <v>2660</v>
          </cell>
          <cell r="K882">
            <v>2662</v>
          </cell>
          <cell r="L882">
            <v>2750</v>
          </cell>
          <cell r="M882">
            <v>2754</v>
          </cell>
          <cell r="N882">
            <v>2758</v>
          </cell>
          <cell r="O882">
            <v>2761</v>
          </cell>
          <cell r="P882">
            <v>2762</v>
          </cell>
          <cell r="Q882">
            <v>2765</v>
          </cell>
          <cell r="R882">
            <v>2796</v>
          </cell>
          <cell r="S882">
            <v>2804</v>
          </cell>
          <cell r="T882">
            <v>9982</v>
          </cell>
          <cell r="U882">
            <v>2724</v>
          </cell>
          <cell r="V882">
            <v>2726</v>
          </cell>
          <cell r="W882">
            <v>1122</v>
          </cell>
          <cell r="X882">
            <v>1637</v>
          </cell>
          <cell r="Y882">
            <v>1643</v>
          </cell>
          <cell r="Z882">
            <v>2562</v>
          </cell>
          <cell r="AA882">
            <v>2570</v>
          </cell>
        </row>
        <row r="883">
          <cell r="B883" t="str">
            <v>Ness</v>
          </cell>
          <cell r="C883">
            <v>20135</v>
          </cell>
          <cell r="D883">
            <v>2</v>
          </cell>
          <cell r="I883">
            <v>24</v>
          </cell>
          <cell r="J883">
            <v>2714</v>
          </cell>
          <cell r="K883">
            <v>2829</v>
          </cell>
        </row>
        <row r="884">
          <cell r="B884" t="str">
            <v>Ness</v>
          </cell>
          <cell r="C884">
            <v>20135</v>
          </cell>
          <cell r="D884">
            <v>5</v>
          </cell>
          <cell r="I884">
            <v>27</v>
          </cell>
          <cell r="J884">
            <v>2580</v>
          </cell>
          <cell r="K884">
            <v>2588</v>
          </cell>
          <cell r="L884">
            <v>2630</v>
          </cell>
          <cell r="M884">
            <v>2748</v>
          </cell>
          <cell r="N884">
            <v>2953</v>
          </cell>
        </row>
        <row r="885">
          <cell r="B885" t="str">
            <v>Ness</v>
          </cell>
          <cell r="C885">
            <v>20135</v>
          </cell>
          <cell r="D885">
            <v>3</v>
          </cell>
          <cell r="I885">
            <v>30</v>
          </cell>
          <cell r="J885">
            <v>2615</v>
          </cell>
          <cell r="K885">
            <v>2747</v>
          </cell>
          <cell r="L885">
            <v>2951</v>
          </cell>
        </row>
        <row r="886">
          <cell r="B886" t="str">
            <v>Ness</v>
          </cell>
          <cell r="C886">
            <v>20135</v>
          </cell>
          <cell r="D886">
            <v>6</v>
          </cell>
          <cell r="I886">
            <v>32</v>
          </cell>
          <cell r="J886">
            <v>2614</v>
          </cell>
          <cell r="K886">
            <v>2745</v>
          </cell>
          <cell r="L886">
            <v>2817</v>
          </cell>
          <cell r="M886">
            <v>2821</v>
          </cell>
          <cell r="N886">
            <v>2824</v>
          </cell>
          <cell r="O886">
            <v>1770</v>
          </cell>
        </row>
        <row r="887">
          <cell r="B887" t="str">
            <v>Ness</v>
          </cell>
          <cell r="C887">
            <v>20135</v>
          </cell>
          <cell r="D887">
            <v>7</v>
          </cell>
          <cell r="I887">
            <v>35</v>
          </cell>
          <cell r="J887">
            <v>2613</v>
          </cell>
          <cell r="K887">
            <v>2628</v>
          </cell>
          <cell r="L887">
            <v>2668</v>
          </cell>
          <cell r="M887">
            <v>2815</v>
          </cell>
          <cell r="N887">
            <v>2823</v>
          </cell>
          <cell r="O887">
            <v>1762</v>
          </cell>
          <cell r="P887">
            <v>2235</v>
          </cell>
        </row>
        <row r="888">
          <cell r="B888" t="str">
            <v>Ness</v>
          </cell>
          <cell r="C888">
            <v>20135</v>
          </cell>
          <cell r="D888">
            <v>4</v>
          </cell>
          <cell r="I888">
            <v>38</v>
          </cell>
          <cell r="J888">
            <v>2612</v>
          </cell>
          <cell r="K888">
            <v>2627</v>
          </cell>
          <cell r="L888">
            <v>3725</v>
          </cell>
          <cell r="M888">
            <v>2236</v>
          </cell>
        </row>
        <row r="889">
          <cell r="B889" t="str">
            <v>Ness</v>
          </cell>
          <cell r="C889">
            <v>20135</v>
          </cell>
          <cell r="D889">
            <v>3</v>
          </cell>
          <cell r="I889">
            <v>41</v>
          </cell>
          <cell r="J889">
            <v>3760</v>
          </cell>
          <cell r="K889">
            <v>2310</v>
          </cell>
          <cell r="L889">
            <v>2375</v>
          </cell>
        </row>
        <row r="890">
          <cell r="B890" t="str">
            <v>Ness</v>
          </cell>
          <cell r="C890">
            <v>20135</v>
          </cell>
          <cell r="D890" t="str">
            <v>na</v>
          </cell>
        </row>
        <row r="891">
          <cell r="B891" t="str">
            <v>Ness</v>
          </cell>
          <cell r="C891">
            <v>20135</v>
          </cell>
          <cell r="D891" t="str">
            <v>na</v>
          </cell>
        </row>
        <row r="892">
          <cell r="B892" t="str">
            <v>Ness</v>
          </cell>
          <cell r="C892">
            <v>20135</v>
          </cell>
          <cell r="D892" t="str">
            <v>na</v>
          </cell>
          <cell r="I892">
            <v>34</v>
          </cell>
          <cell r="J892" t="str">
            <v>MPLSEA</v>
          </cell>
        </row>
        <row r="893">
          <cell r="B893" t="str">
            <v>Ness</v>
          </cell>
          <cell r="C893">
            <v>20135</v>
          </cell>
          <cell r="D893">
            <v>48</v>
          </cell>
          <cell r="E893">
            <v>28.395833333333332</v>
          </cell>
          <cell r="F893">
            <v>31</v>
          </cell>
          <cell r="I893">
            <v>44</v>
          </cell>
          <cell r="J893" t="str">
            <v>MPLPER</v>
          </cell>
        </row>
        <row r="894">
          <cell r="B894" t="str">
            <v>Norton</v>
          </cell>
          <cell r="C894">
            <v>20137</v>
          </cell>
          <cell r="D894" t="str">
            <v>na</v>
          </cell>
          <cell r="G894">
            <v>34.14</v>
          </cell>
          <cell r="H894">
            <v>35</v>
          </cell>
        </row>
        <row r="895">
          <cell r="B895" t="str">
            <v>Norton</v>
          </cell>
          <cell r="C895">
            <v>20137</v>
          </cell>
          <cell r="D895">
            <v>5</v>
          </cell>
          <cell r="I895">
            <v>28</v>
          </cell>
          <cell r="J895">
            <v>2562</v>
          </cell>
          <cell r="K895">
            <v>2760</v>
          </cell>
          <cell r="L895">
            <v>2767</v>
          </cell>
          <cell r="M895">
            <v>2828</v>
          </cell>
          <cell r="N895">
            <v>2950</v>
          </cell>
        </row>
        <row r="896">
          <cell r="B896" t="str">
            <v>Norton</v>
          </cell>
          <cell r="C896">
            <v>20137</v>
          </cell>
          <cell r="D896">
            <v>6</v>
          </cell>
          <cell r="I896">
            <v>30</v>
          </cell>
          <cell r="J896">
            <v>2202</v>
          </cell>
          <cell r="K896">
            <v>2578</v>
          </cell>
          <cell r="L896">
            <v>2579</v>
          </cell>
          <cell r="M896">
            <v>2812</v>
          </cell>
          <cell r="N896">
            <v>2820</v>
          </cell>
          <cell r="O896">
            <v>3593</v>
          </cell>
        </row>
        <row r="897">
          <cell r="B897" t="str">
            <v>Norton</v>
          </cell>
          <cell r="C897">
            <v>20137</v>
          </cell>
          <cell r="D897">
            <v>5</v>
          </cell>
          <cell r="I897">
            <v>33</v>
          </cell>
          <cell r="J897">
            <v>2177</v>
          </cell>
          <cell r="K897">
            <v>2234</v>
          </cell>
          <cell r="L897">
            <v>2236</v>
          </cell>
          <cell r="M897">
            <v>2310</v>
          </cell>
          <cell r="N897">
            <v>2375</v>
          </cell>
        </row>
        <row r="898">
          <cell r="B898" t="str">
            <v>Norton</v>
          </cell>
          <cell r="C898">
            <v>20137</v>
          </cell>
          <cell r="D898">
            <v>5</v>
          </cell>
          <cell r="I898">
            <v>37</v>
          </cell>
          <cell r="J898">
            <v>2316</v>
          </cell>
          <cell r="K898">
            <v>2670</v>
          </cell>
          <cell r="L898">
            <v>2671</v>
          </cell>
          <cell r="M898">
            <v>2819</v>
          </cell>
          <cell r="N898">
            <v>2817</v>
          </cell>
        </row>
        <row r="899">
          <cell r="B899" t="str">
            <v>Norton</v>
          </cell>
          <cell r="C899">
            <v>20137</v>
          </cell>
          <cell r="D899">
            <v>4</v>
          </cell>
          <cell r="I899">
            <v>40</v>
          </cell>
          <cell r="J899">
            <v>2315</v>
          </cell>
          <cell r="K899">
            <v>2669</v>
          </cell>
          <cell r="L899">
            <v>3561</v>
          </cell>
          <cell r="M899">
            <v>3725</v>
          </cell>
        </row>
        <row r="900">
          <cell r="B900" t="str">
            <v>Norton</v>
          </cell>
          <cell r="C900">
            <v>20137</v>
          </cell>
          <cell r="D900">
            <v>3</v>
          </cell>
          <cell r="I900">
            <v>42</v>
          </cell>
          <cell r="J900">
            <v>2667</v>
          </cell>
          <cell r="K900">
            <v>2668</v>
          </cell>
          <cell r="L900">
            <v>3755</v>
          </cell>
        </row>
        <row r="901">
          <cell r="B901" t="str">
            <v>Norton</v>
          </cell>
          <cell r="C901">
            <v>20137</v>
          </cell>
          <cell r="D901" t="str">
            <v>na</v>
          </cell>
        </row>
        <row r="902">
          <cell r="B902" t="str">
            <v>Norton</v>
          </cell>
          <cell r="C902">
            <v>20137</v>
          </cell>
          <cell r="D902" t="str">
            <v>na</v>
          </cell>
        </row>
        <row r="903">
          <cell r="B903" t="str">
            <v>Norton</v>
          </cell>
          <cell r="C903">
            <v>20137</v>
          </cell>
          <cell r="D903" t="str">
            <v>na</v>
          </cell>
        </row>
        <row r="904">
          <cell r="B904" t="str">
            <v>Norton</v>
          </cell>
          <cell r="C904">
            <v>20137</v>
          </cell>
          <cell r="D904" t="str">
            <v>na</v>
          </cell>
        </row>
        <row r="905">
          <cell r="B905" t="str">
            <v>Norton</v>
          </cell>
          <cell r="C905">
            <v>20137</v>
          </cell>
          <cell r="D905" t="str">
            <v>na</v>
          </cell>
          <cell r="I905">
            <v>34</v>
          </cell>
          <cell r="J905" t="str">
            <v>MPLSEA</v>
          </cell>
        </row>
        <row r="906">
          <cell r="B906" t="str">
            <v>Norton</v>
          </cell>
          <cell r="C906">
            <v>20137</v>
          </cell>
          <cell r="D906">
            <v>28</v>
          </cell>
          <cell r="E906">
            <v>34.142857142857146</v>
          </cell>
          <cell r="F906">
            <v>35</v>
          </cell>
          <cell r="I906">
            <v>44</v>
          </cell>
          <cell r="J906" t="str">
            <v>MPLPER</v>
          </cell>
        </row>
        <row r="907">
          <cell r="B907" t="str">
            <v>Osage</v>
          </cell>
          <cell r="C907">
            <v>20139</v>
          </cell>
          <cell r="D907" t="str">
            <v>na</v>
          </cell>
          <cell r="G907">
            <v>50.07</v>
          </cell>
          <cell r="H907">
            <v>52.43</v>
          </cell>
        </row>
        <row r="908">
          <cell r="B908" t="str">
            <v>Osage</v>
          </cell>
          <cell r="C908">
            <v>20139</v>
          </cell>
          <cell r="D908">
            <v>11</v>
          </cell>
          <cell r="I908">
            <v>37</v>
          </cell>
          <cell r="J908">
            <v>4590</v>
          </cell>
          <cell r="K908">
            <v>4752</v>
          </cell>
          <cell r="L908">
            <v>7235</v>
          </cell>
          <cell r="M908">
            <v>7603</v>
          </cell>
          <cell r="N908">
            <v>7657</v>
          </cell>
          <cell r="O908">
            <v>7658</v>
          </cell>
          <cell r="P908">
            <v>8202</v>
          </cell>
          <cell r="Q908">
            <v>8727</v>
          </cell>
          <cell r="R908">
            <v>8793</v>
          </cell>
          <cell r="S908">
            <v>9981</v>
          </cell>
          <cell r="T908">
            <v>7605</v>
          </cell>
        </row>
        <row r="909">
          <cell r="B909" t="str">
            <v>Osage</v>
          </cell>
          <cell r="C909">
            <v>20139</v>
          </cell>
          <cell r="D909">
            <v>7</v>
          </cell>
          <cell r="I909">
            <v>42</v>
          </cell>
          <cell r="J909">
            <v>4605</v>
          </cell>
          <cell r="K909">
            <v>7304</v>
          </cell>
          <cell r="L909">
            <v>8623</v>
          </cell>
          <cell r="M909">
            <v>8659</v>
          </cell>
          <cell r="N909">
            <v>8661</v>
          </cell>
          <cell r="O909">
            <v>8738</v>
          </cell>
          <cell r="P909">
            <v>8791</v>
          </cell>
        </row>
        <row r="910">
          <cell r="B910" t="str">
            <v>Osage</v>
          </cell>
          <cell r="C910">
            <v>20139</v>
          </cell>
          <cell r="D910">
            <v>7</v>
          </cell>
          <cell r="I910">
            <v>46</v>
          </cell>
          <cell r="J910">
            <v>3892</v>
          </cell>
          <cell r="K910">
            <v>4615</v>
          </cell>
          <cell r="L910">
            <v>4635</v>
          </cell>
          <cell r="M910">
            <v>4743</v>
          </cell>
          <cell r="N910">
            <v>4832</v>
          </cell>
          <cell r="O910">
            <v>8735</v>
          </cell>
          <cell r="P910">
            <v>8855</v>
          </cell>
        </row>
        <row r="911">
          <cell r="B911" t="str">
            <v>Osage</v>
          </cell>
          <cell r="C911">
            <v>20139</v>
          </cell>
          <cell r="D911">
            <v>7</v>
          </cell>
          <cell r="I911">
            <v>51</v>
          </cell>
          <cell r="J911">
            <v>3891</v>
          </cell>
          <cell r="K911">
            <v>4742</v>
          </cell>
          <cell r="L911">
            <v>7460</v>
          </cell>
          <cell r="M911">
            <v>8203</v>
          </cell>
          <cell r="N911">
            <v>8757</v>
          </cell>
          <cell r="O911">
            <v>8912</v>
          </cell>
          <cell r="P911">
            <v>8962</v>
          </cell>
        </row>
        <row r="912">
          <cell r="B912" t="str">
            <v>Osage</v>
          </cell>
          <cell r="C912">
            <v>20139</v>
          </cell>
          <cell r="D912">
            <v>16</v>
          </cell>
          <cell r="I912">
            <v>55</v>
          </cell>
          <cell r="J912">
            <v>3890</v>
          </cell>
          <cell r="K912">
            <v>4020</v>
          </cell>
          <cell r="L912">
            <v>4053</v>
          </cell>
          <cell r="M912">
            <v>4671</v>
          </cell>
          <cell r="N912">
            <v>4740</v>
          </cell>
          <cell r="O912">
            <v>7051</v>
          </cell>
          <cell r="P912">
            <v>7233</v>
          </cell>
          <cell r="Q912">
            <v>7302</v>
          </cell>
          <cell r="R912">
            <v>7320</v>
          </cell>
          <cell r="S912">
            <v>7325</v>
          </cell>
          <cell r="T912">
            <v>8201</v>
          </cell>
          <cell r="U912">
            <v>8300</v>
          </cell>
          <cell r="V912">
            <v>8683</v>
          </cell>
          <cell r="W912">
            <v>8775</v>
          </cell>
          <cell r="X912">
            <v>8961</v>
          </cell>
          <cell r="Y912">
            <v>7230</v>
          </cell>
        </row>
        <row r="913">
          <cell r="B913" t="str">
            <v>Osage</v>
          </cell>
          <cell r="C913">
            <v>20139</v>
          </cell>
          <cell r="D913">
            <v>4</v>
          </cell>
          <cell r="I913">
            <v>61</v>
          </cell>
          <cell r="J913">
            <v>4350</v>
          </cell>
          <cell r="K913">
            <v>8755</v>
          </cell>
          <cell r="L913">
            <v>8797</v>
          </cell>
          <cell r="M913">
            <v>8911</v>
          </cell>
        </row>
        <row r="914">
          <cell r="B914" t="str">
            <v>Osage</v>
          </cell>
          <cell r="C914">
            <v>20139</v>
          </cell>
          <cell r="D914">
            <v>4</v>
          </cell>
          <cell r="I914">
            <v>75</v>
          </cell>
          <cell r="J914">
            <v>7050</v>
          </cell>
          <cell r="K914">
            <v>7173</v>
          </cell>
          <cell r="L914">
            <v>8302</v>
          </cell>
          <cell r="M914">
            <v>8501</v>
          </cell>
        </row>
        <row r="915">
          <cell r="B915" t="str">
            <v>Osage</v>
          </cell>
          <cell r="C915">
            <v>20139</v>
          </cell>
          <cell r="D915" t="str">
            <v>na</v>
          </cell>
        </row>
        <row r="916">
          <cell r="B916" t="str">
            <v>Osage</v>
          </cell>
          <cell r="C916">
            <v>20139</v>
          </cell>
          <cell r="D916" t="str">
            <v>na</v>
          </cell>
        </row>
        <row r="917">
          <cell r="B917" t="str">
            <v>Osage</v>
          </cell>
          <cell r="C917">
            <v>20139</v>
          </cell>
          <cell r="D917" t="str">
            <v>na</v>
          </cell>
        </row>
        <row r="918">
          <cell r="B918" t="str">
            <v>Osage</v>
          </cell>
          <cell r="C918">
            <v>20139</v>
          </cell>
          <cell r="D918" t="str">
            <v>na</v>
          </cell>
          <cell r="I918">
            <v>54</v>
          </cell>
          <cell r="J918" t="str">
            <v>MPLSEA</v>
          </cell>
        </row>
        <row r="919">
          <cell r="B919" t="str">
            <v>Osage</v>
          </cell>
          <cell r="C919">
            <v>20139</v>
          </cell>
          <cell r="D919">
            <v>56</v>
          </cell>
          <cell r="E919">
            <v>50.071428571428569</v>
          </cell>
          <cell r="F919">
            <v>52.428571428571431</v>
          </cell>
          <cell r="I919">
            <v>60</v>
          </cell>
          <cell r="J919" t="str">
            <v>MPLPER</v>
          </cell>
        </row>
        <row r="920">
          <cell r="B920" t="str">
            <v>Osborne</v>
          </cell>
          <cell r="C920">
            <v>20141</v>
          </cell>
          <cell r="D920" t="str">
            <v>na</v>
          </cell>
          <cell r="G920">
            <v>36.07</v>
          </cell>
          <cell r="H920">
            <v>37</v>
          </cell>
        </row>
        <row r="921">
          <cell r="B921" t="str">
            <v>Osborne</v>
          </cell>
          <cell r="C921">
            <v>20141</v>
          </cell>
          <cell r="D921">
            <v>10</v>
          </cell>
          <cell r="I921">
            <v>26</v>
          </cell>
          <cell r="J921">
            <v>2521</v>
          </cell>
          <cell r="K921">
            <v>2524</v>
          </cell>
          <cell r="L921">
            <v>2536</v>
          </cell>
          <cell r="M921">
            <v>2549</v>
          </cell>
          <cell r="N921">
            <v>2660</v>
          </cell>
          <cell r="O921">
            <v>2718</v>
          </cell>
          <cell r="P921">
            <v>2720</v>
          </cell>
          <cell r="Q921">
            <v>2806</v>
          </cell>
          <cell r="R921">
            <v>2808</v>
          </cell>
          <cell r="S921">
            <v>2955</v>
          </cell>
        </row>
        <row r="922">
          <cell r="B922" t="str">
            <v>Osborne</v>
          </cell>
          <cell r="C922">
            <v>20141</v>
          </cell>
          <cell r="D922">
            <v>4</v>
          </cell>
          <cell r="I922">
            <v>29</v>
          </cell>
          <cell r="J922">
            <v>2594</v>
          </cell>
          <cell r="K922">
            <v>2592</v>
          </cell>
          <cell r="L922">
            <v>2734</v>
          </cell>
          <cell r="M922">
            <v>2331</v>
          </cell>
        </row>
        <row r="923">
          <cell r="B923" t="str">
            <v>Osborne</v>
          </cell>
          <cell r="C923">
            <v>20141</v>
          </cell>
          <cell r="D923">
            <v>3</v>
          </cell>
          <cell r="I923">
            <v>32</v>
          </cell>
          <cell r="J923">
            <v>2523</v>
          </cell>
          <cell r="K923">
            <v>2953</v>
          </cell>
          <cell r="L923">
            <v>2958</v>
          </cell>
        </row>
        <row r="924">
          <cell r="B924" t="str">
            <v>Osborne</v>
          </cell>
          <cell r="C924">
            <v>20141</v>
          </cell>
          <cell r="D924">
            <v>4</v>
          </cell>
          <cell r="I924">
            <v>35</v>
          </cell>
          <cell r="J924">
            <v>2225</v>
          </cell>
          <cell r="K924">
            <v>2234</v>
          </cell>
          <cell r="L924">
            <v>2519</v>
          </cell>
          <cell r="M924">
            <v>2522</v>
          </cell>
        </row>
        <row r="925">
          <cell r="B925" t="str">
            <v>Osborne</v>
          </cell>
          <cell r="C925">
            <v>20141</v>
          </cell>
          <cell r="D925">
            <v>7</v>
          </cell>
          <cell r="I925">
            <v>39</v>
          </cell>
          <cell r="J925">
            <v>2617</v>
          </cell>
          <cell r="K925">
            <v>2623</v>
          </cell>
          <cell r="L925">
            <v>2205</v>
          </cell>
          <cell r="M925">
            <v>2625</v>
          </cell>
          <cell r="N925">
            <v>2817</v>
          </cell>
          <cell r="O925">
            <v>3585</v>
          </cell>
          <cell r="P925">
            <v>2235</v>
          </cell>
        </row>
        <row r="926">
          <cell r="B926" t="str">
            <v>Osborne</v>
          </cell>
          <cell r="C926">
            <v>20141</v>
          </cell>
          <cell r="D926">
            <v>6</v>
          </cell>
          <cell r="I926">
            <v>42</v>
          </cell>
          <cell r="J926">
            <v>2180</v>
          </cell>
          <cell r="K926">
            <v>2366</v>
          </cell>
          <cell r="L926">
            <v>2613</v>
          </cell>
          <cell r="M926">
            <v>2614</v>
          </cell>
          <cell r="N926">
            <v>2616</v>
          </cell>
          <cell r="O926">
            <v>2622</v>
          </cell>
        </row>
        <row r="927">
          <cell r="B927" t="str">
            <v>Osborne</v>
          </cell>
          <cell r="C927">
            <v>20141</v>
          </cell>
          <cell r="D927">
            <v>6</v>
          </cell>
          <cell r="I927">
            <v>45</v>
          </cell>
          <cell r="J927">
            <v>2177</v>
          </cell>
          <cell r="K927">
            <v>2236</v>
          </cell>
          <cell r="L927">
            <v>2347</v>
          </cell>
          <cell r="M927">
            <v>2612</v>
          </cell>
          <cell r="N927">
            <v>3725</v>
          </cell>
          <cell r="O927">
            <v>2237</v>
          </cell>
        </row>
        <row r="928">
          <cell r="B928" t="str">
            <v>Osborne</v>
          </cell>
          <cell r="C928">
            <v>20141</v>
          </cell>
          <cell r="D928">
            <v>3</v>
          </cell>
          <cell r="I928">
            <v>48</v>
          </cell>
          <cell r="J928">
            <v>2264</v>
          </cell>
          <cell r="K928">
            <v>2375</v>
          </cell>
          <cell r="L928">
            <v>3755</v>
          </cell>
        </row>
        <row r="929">
          <cell r="B929" t="str">
            <v>Osborne</v>
          </cell>
          <cell r="C929">
            <v>20141</v>
          </cell>
          <cell r="D929" t="str">
            <v>na</v>
          </cell>
        </row>
        <row r="930">
          <cell r="B930" t="str">
            <v>Osborne</v>
          </cell>
          <cell r="C930">
            <v>20141</v>
          </cell>
          <cell r="D930" t="str">
            <v>na</v>
          </cell>
        </row>
        <row r="931">
          <cell r="B931" t="str">
            <v>Osborne</v>
          </cell>
          <cell r="C931">
            <v>20141</v>
          </cell>
          <cell r="D931" t="str">
            <v>na</v>
          </cell>
          <cell r="I931">
            <v>38</v>
          </cell>
          <cell r="J931" t="str">
            <v>MPLSEA</v>
          </cell>
        </row>
        <row r="932">
          <cell r="B932" t="str">
            <v>Osborne</v>
          </cell>
          <cell r="C932">
            <v>20141</v>
          </cell>
          <cell r="D932">
            <v>43</v>
          </cell>
          <cell r="E932">
            <v>36.069767441860463</v>
          </cell>
          <cell r="F932">
            <v>37</v>
          </cell>
          <cell r="I932">
            <v>46</v>
          </cell>
          <cell r="J932" t="str">
            <v>MPLPER</v>
          </cell>
        </row>
        <row r="933">
          <cell r="B933" t="str">
            <v>Ottawa</v>
          </cell>
          <cell r="C933">
            <v>20143</v>
          </cell>
          <cell r="D933" t="str">
            <v>na</v>
          </cell>
          <cell r="G933">
            <v>42.81</v>
          </cell>
          <cell r="H933">
            <v>41</v>
          </cell>
        </row>
        <row r="934">
          <cell r="B934" t="str">
            <v>Ottawa</v>
          </cell>
          <cell r="C934">
            <v>20143</v>
          </cell>
          <cell r="D934">
            <v>5</v>
          </cell>
          <cell r="I934">
            <v>29</v>
          </cell>
          <cell r="J934">
            <v>4715</v>
          </cell>
          <cell r="K934">
            <v>2718</v>
          </cell>
          <cell r="L934">
            <v>3364</v>
          </cell>
          <cell r="M934">
            <v>3382</v>
          </cell>
          <cell r="N934">
            <v>3396</v>
          </cell>
        </row>
        <row r="935">
          <cell r="B935" t="str">
            <v>Ottawa</v>
          </cell>
          <cell r="C935">
            <v>20143</v>
          </cell>
          <cell r="D935">
            <v>3</v>
          </cell>
          <cell r="I935">
            <v>32</v>
          </cell>
          <cell r="J935">
            <v>3350</v>
          </cell>
          <cell r="K935">
            <v>3354</v>
          </cell>
          <cell r="L935">
            <v>3391</v>
          </cell>
        </row>
        <row r="936">
          <cell r="B936" t="str">
            <v>Ottawa</v>
          </cell>
          <cell r="C936">
            <v>20143</v>
          </cell>
          <cell r="D936">
            <v>1</v>
          </cell>
          <cell r="I936">
            <v>36</v>
          </cell>
          <cell r="J936">
            <v>5932</v>
          </cell>
        </row>
        <row r="937">
          <cell r="B937" t="str">
            <v>Ottawa</v>
          </cell>
          <cell r="C937">
            <v>20143</v>
          </cell>
          <cell r="D937">
            <v>6</v>
          </cell>
          <cell r="I937">
            <v>39</v>
          </cell>
          <cell r="J937">
            <v>3830</v>
          </cell>
          <cell r="K937">
            <v>3831</v>
          </cell>
          <cell r="L937">
            <v>2236</v>
          </cell>
          <cell r="M937">
            <v>3545</v>
          </cell>
          <cell r="N937">
            <v>3553</v>
          </cell>
          <cell r="O937">
            <v>3569</v>
          </cell>
        </row>
        <row r="938">
          <cell r="B938" t="str">
            <v>Ottawa</v>
          </cell>
          <cell r="C938">
            <v>20143</v>
          </cell>
          <cell r="D938">
            <v>10</v>
          </cell>
          <cell r="I938">
            <v>43</v>
          </cell>
          <cell r="J938">
            <v>3825</v>
          </cell>
          <cell r="K938">
            <v>3826</v>
          </cell>
          <cell r="L938">
            <v>3828</v>
          </cell>
          <cell r="M938">
            <v>3846</v>
          </cell>
          <cell r="N938">
            <v>2519</v>
          </cell>
          <cell r="O938">
            <v>2522</v>
          </cell>
          <cell r="P938">
            <v>2617</v>
          </cell>
          <cell r="Q938">
            <v>3493</v>
          </cell>
          <cell r="R938">
            <v>3633</v>
          </cell>
          <cell r="S938">
            <v>3730</v>
          </cell>
        </row>
        <row r="939">
          <cell r="B939" t="str">
            <v>Ottawa</v>
          </cell>
          <cell r="C939">
            <v>20143</v>
          </cell>
          <cell r="D939">
            <v>6</v>
          </cell>
          <cell r="I939">
            <v>46</v>
          </cell>
          <cell r="J939">
            <v>3844</v>
          </cell>
          <cell r="K939">
            <v>6330</v>
          </cell>
          <cell r="L939">
            <v>2224</v>
          </cell>
          <cell r="M939">
            <v>2614</v>
          </cell>
          <cell r="N939">
            <v>3492</v>
          </cell>
          <cell r="O939">
            <v>3494</v>
          </cell>
        </row>
        <row r="940">
          <cell r="B940" t="str">
            <v>Ottawa</v>
          </cell>
          <cell r="C940">
            <v>20143</v>
          </cell>
          <cell r="D940">
            <v>4</v>
          </cell>
          <cell r="I940">
            <v>50</v>
          </cell>
          <cell r="J940">
            <v>3824</v>
          </cell>
          <cell r="K940">
            <v>3843</v>
          </cell>
          <cell r="L940">
            <v>2365</v>
          </cell>
          <cell r="M940">
            <v>2366</v>
          </cell>
        </row>
        <row r="941">
          <cell r="B941" t="str">
            <v>Ottawa</v>
          </cell>
          <cell r="C941">
            <v>20143</v>
          </cell>
          <cell r="D941">
            <v>8</v>
          </cell>
          <cell r="I941">
            <v>53</v>
          </cell>
          <cell r="J941">
            <v>3755</v>
          </cell>
          <cell r="K941">
            <v>3775</v>
          </cell>
          <cell r="L941">
            <v>2179</v>
          </cell>
          <cell r="M941">
            <v>2266</v>
          </cell>
          <cell r="N941">
            <v>2347</v>
          </cell>
          <cell r="O941">
            <v>2375</v>
          </cell>
          <cell r="P941">
            <v>3561</v>
          </cell>
          <cell r="Q941">
            <v>3725</v>
          </cell>
        </row>
        <row r="942">
          <cell r="B942" t="str">
            <v>Ottawa</v>
          </cell>
          <cell r="C942">
            <v>20143</v>
          </cell>
          <cell r="D942" t="str">
            <v>na</v>
          </cell>
        </row>
        <row r="943">
          <cell r="B943" t="str">
            <v>Ottawa</v>
          </cell>
          <cell r="C943">
            <v>20143</v>
          </cell>
          <cell r="D943" t="str">
            <v>na</v>
          </cell>
        </row>
        <row r="944">
          <cell r="B944" t="str">
            <v>Ottawa</v>
          </cell>
          <cell r="C944">
            <v>20143</v>
          </cell>
          <cell r="D944" t="str">
            <v>na</v>
          </cell>
          <cell r="I944">
            <v>46</v>
          </cell>
          <cell r="J944" t="str">
            <v>MPLSEA</v>
          </cell>
        </row>
        <row r="945">
          <cell r="B945" t="str">
            <v>Ottawa</v>
          </cell>
          <cell r="C945">
            <v>20143</v>
          </cell>
          <cell r="D945">
            <v>43</v>
          </cell>
          <cell r="E945">
            <v>42.813953488372093</v>
          </cell>
          <cell r="F945">
            <v>41</v>
          </cell>
          <cell r="I945">
            <v>52</v>
          </cell>
          <cell r="J945" t="str">
            <v>MPLPER</v>
          </cell>
        </row>
        <row r="946">
          <cell r="B946" t="str">
            <v>Pawnee</v>
          </cell>
          <cell r="C946">
            <v>20145</v>
          </cell>
          <cell r="D946" t="str">
            <v>na</v>
          </cell>
          <cell r="G946">
            <v>30.28</v>
          </cell>
          <cell r="H946">
            <v>31</v>
          </cell>
        </row>
        <row r="947">
          <cell r="B947" t="str">
            <v>Pawnee</v>
          </cell>
          <cell r="C947">
            <v>20145</v>
          </cell>
          <cell r="D947">
            <v>10</v>
          </cell>
          <cell r="I947">
            <v>21</v>
          </cell>
          <cell r="J947">
            <v>2762</v>
          </cell>
          <cell r="K947">
            <v>2953</v>
          </cell>
          <cell r="L947">
            <v>2959</v>
          </cell>
          <cell r="M947">
            <v>5941</v>
          </cell>
          <cell r="N947">
            <v>5972</v>
          </cell>
          <cell r="O947">
            <v>9982</v>
          </cell>
          <cell r="P947">
            <v>5632</v>
          </cell>
          <cell r="Q947">
            <v>2586</v>
          </cell>
          <cell r="R947">
            <v>2714</v>
          </cell>
          <cell r="S947">
            <v>2726</v>
          </cell>
        </row>
        <row r="948">
          <cell r="B948" t="str">
            <v>Pawnee</v>
          </cell>
          <cell r="C948">
            <v>20145</v>
          </cell>
          <cell r="D948">
            <v>2</v>
          </cell>
          <cell r="I948">
            <v>24</v>
          </cell>
          <cell r="J948">
            <v>5635</v>
          </cell>
          <cell r="K948">
            <v>5929</v>
          </cell>
        </row>
        <row r="949">
          <cell r="B949" t="str">
            <v>Pawnee</v>
          </cell>
          <cell r="C949">
            <v>20145</v>
          </cell>
          <cell r="D949">
            <v>6</v>
          </cell>
          <cell r="I949">
            <v>27</v>
          </cell>
          <cell r="J949">
            <v>2818</v>
          </cell>
          <cell r="K949">
            <v>2951</v>
          </cell>
          <cell r="L949">
            <v>5670</v>
          </cell>
          <cell r="M949">
            <v>5928</v>
          </cell>
          <cell r="N949">
            <v>2629</v>
          </cell>
          <cell r="O949">
            <v>2630</v>
          </cell>
        </row>
        <row r="950">
          <cell r="B950" t="str">
            <v>Pawnee</v>
          </cell>
          <cell r="C950">
            <v>20145</v>
          </cell>
          <cell r="D950">
            <v>8</v>
          </cell>
          <cell r="I950">
            <v>30</v>
          </cell>
          <cell r="J950">
            <v>2817</v>
          </cell>
          <cell r="K950">
            <v>5732</v>
          </cell>
          <cell r="L950">
            <v>5861</v>
          </cell>
          <cell r="M950">
            <v>5865</v>
          </cell>
          <cell r="N950">
            <v>6224</v>
          </cell>
          <cell r="O950">
            <v>2152</v>
          </cell>
          <cell r="P950">
            <v>2615</v>
          </cell>
          <cell r="Q950">
            <v>2747</v>
          </cell>
        </row>
        <row r="951">
          <cell r="B951" t="str">
            <v>Pawnee</v>
          </cell>
          <cell r="C951">
            <v>20145</v>
          </cell>
          <cell r="D951">
            <v>4</v>
          </cell>
          <cell r="I951">
            <v>32</v>
          </cell>
          <cell r="J951">
            <v>5690</v>
          </cell>
          <cell r="K951">
            <v>5692</v>
          </cell>
          <cell r="L951">
            <v>5964</v>
          </cell>
          <cell r="M951">
            <v>6330</v>
          </cell>
        </row>
        <row r="952">
          <cell r="B952" t="str">
            <v>Pawnee</v>
          </cell>
          <cell r="C952">
            <v>20145</v>
          </cell>
          <cell r="D952">
            <v>6</v>
          </cell>
          <cell r="I952">
            <v>35</v>
          </cell>
          <cell r="J952">
            <v>2815</v>
          </cell>
          <cell r="K952">
            <v>5893</v>
          </cell>
          <cell r="L952">
            <v>2235</v>
          </cell>
          <cell r="M952">
            <v>2365</v>
          </cell>
          <cell r="N952">
            <v>2613</v>
          </cell>
          <cell r="O952">
            <v>2668</v>
          </cell>
        </row>
        <row r="953">
          <cell r="B953" t="str">
            <v>Pawnee</v>
          </cell>
          <cell r="C953">
            <v>20145</v>
          </cell>
          <cell r="D953">
            <v>5</v>
          </cell>
          <cell r="I953">
            <v>38</v>
          </cell>
          <cell r="J953">
            <v>5909</v>
          </cell>
          <cell r="K953">
            <v>5910</v>
          </cell>
          <cell r="L953">
            <v>2236</v>
          </cell>
          <cell r="M953">
            <v>2612</v>
          </cell>
          <cell r="N953">
            <v>2684</v>
          </cell>
        </row>
        <row r="954">
          <cell r="B954" t="str">
            <v>Pawnee</v>
          </cell>
          <cell r="C954">
            <v>20145</v>
          </cell>
          <cell r="D954">
            <v>5</v>
          </cell>
          <cell r="I954">
            <v>41</v>
          </cell>
          <cell r="J954">
            <v>3755</v>
          </cell>
          <cell r="K954">
            <v>5355</v>
          </cell>
          <cell r="L954">
            <v>5892</v>
          </cell>
          <cell r="M954">
            <v>2310</v>
          </cell>
          <cell r="N954">
            <v>2375</v>
          </cell>
        </row>
        <row r="955">
          <cell r="B955" t="str">
            <v>Pawnee</v>
          </cell>
          <cell r="C955">
            <v>20145</v>
          </cell>
          <cell r="D955" t="str">
            <v>na</v>
          </cell>
        </row>
        <row r="956">
          <cell r="B956" t="str">
            <v>Pawnee</v>
          </cell>
          <cell r="C956">
            <v>20145</v>
          </cell>
          <cell r="D956" t="str">
            <v>na</v>
          </cell>
        </row>
        <row r="957">
          <cell r="B957" t="str">
            <v>Pawnee</v>
          </cell>
          <cell r="C957">
            <v>20145</v>
          </cell>
          <cell r="D957" t="str">
            <v>na</v>
          </cell>
          <cell r="I957">
            <v>36</v>
          </cell>
          <cell r="J957" t="str">
            <v>MPLSEA</v>
          </cell>
        </row>
        <row r="958">
          <cell r="B958" t="str">
            <v>Pawnee</v>
          </cell>
          <cell r="C958">
            <v>20145</v>
          </cell>
          <cell r="D958">
            <v>46</v>
          </cell>
          <cell r="E958">
            <v>30.282608695652176</v>
          </cell>
          <cell r="F958">
            <v>31</v>
          </cell>
          <cell r="I958">
            <v>44</v>
          </cell>
          <cell r="J958" t="str">
            <v>MPLPER</v>
          </cell>
        </row>
        <row r="959">
          <cell r="B959" t="str">
            <v>Phillips</v>
          </cell>
          <cell r="C959">
            <v>20147</v>
          </cell>
          <cell r="D959" t="str">
            <v>na</v>
          </cell>
          <cell r="G959">
            <v>37.08</v>
          </cell>
          <cell r="H959">
            <v>39.29</v>
          </cell>
        </row>
        <row r="960">
          <cell r="B960" t="str">
            <v>Phillips</v>
          </cell>
          <cell r="C960">
            <v>20147</v>
          </cell>
          <cell r="D960">
            <v>11</v>
          </cell>
          <cell r="I960">
            <v>29</v>
          </cell>
          <cell r="J960">
            <v>2820</v>
          </cell>
          <cell r="K960">
            <v>2828</v>
          </cell>
          <cell r="L960">
            <v>2959</v>
          </cell>
          <cell r="M960">
            <v>3934</v>
          </cell>
          <cell r="N960">
            <v>2110</v>
          </cell>
          <cell r="O960">
            <v>2331</v>
          </cell>
          <cell r="P960">
            <v>2538</v>
          </cell>
          <cell r="Q960">
            <v>2547</v>
          </cell>
          <cell r="R960">
            <v>2562</v>
          </cell>
          <cell r="S960">
            <v>2578</v>
          </cell>
          <cell r="T960">
            <v>2812</v>
          </cell>
        </row>
        <row r="961">
          <cell r="B961" t="str">
            <v>Phillips</v>
          </cell>
          <cell r="C961">
            <v>20147</v>
          </cell>
          <cell r="D961">
            <v>5</v>
          </cell>
          <cell r="I961">
            <v>32</v>
          </cell>
          <cell r="J961">
            <v>2819</v>
          </cell>
          <cell r="K961">
            <v>3545</v>
          </cell>
          <cell r="L961">
            <v>2234</v>
          </cell>
          <cell r="M961">
            <v>2277</v>
          </cell>
          <cell r="N961">
            <v>2511</v>
          </cell>
        </row>
        <row r="962">
          <cell r="B962" t="str">
            <v>Phillips</v>
          </cell>
          <cell r="C962">
            <v>20147</v>
          </cell>
          <cell r="D962">
            <v>5</v>
          </cell>
          <cell r="I962">
            <v>36</v>
          </cell>
          <cell r="J962">
            <v>2827</v>
          </cell>
          <cell r="K962">
            <v>2829</v>
          </cell>
          <cell r="L962">
            <v>2519</v>
          </cell>
          <cell r="M962">
            <v>2734</v>
          </cell>
          <cell r="N962">
            <v>2853</v>
          </cell>
        </row>
        <row r="963">
          <cell r="B963" t="str">
            <v>Phillips</v>
          </cell>
          <cell r="C963">
            <v>20147</v>
          </cell>
          <cell r="D963">
            <v>5</v>
          </cell>
          <cell r="I963">
            <v>39</v>
          </cell>
          <cell r="J963">
            <v>2817</v>
          </cell>
          <cell r="K963">
            <v>2202</v>
          </cell>
          <cell r="L963">
            <v>2510</v>
          </cell>
          <cell r="M963">
            <v>2623</v>
          </cell>
          <cell r="N963">
            <v>2670</v>
          </cell>
        </row>
        <row r="964">
          <cell r="B964" t="str">
            <v>Phillips</v>
          </cell>
          <cell r="C964">
            <v>20147</v>
          </cell>
          <cell r="D964">
            <v>6</v>
          </cell>
          <cell r="I964">
            <v>43</v>
          </cell>
          <cell r="J964">
            <v>3725</v>
          </cell>
          <cell r="K964">
            <v>2236</v>
          </cell>
          <cell r="L964">
            <v>2347</v>
          </cell>
          <cell r="M964">
            <v>2612</v>
          </cell>
          <cell r="N964">
            <v>2668</v>
          </cell>
          <cell r="O964">
            <v>2669</v>
          </cell>
        </row>
        <row r="965">
          <cell r="B965" t="str">
            <v>Phillips</v>
          </cell>
          <cell r="C965">
            <v>20147</v>
          </cell>
          <cell r="D965">
            <v>4</v>
          </cell>
          <cell r="I965">
            <v>46</v>
          </cell>
          <cell r="J965">
            <v>3561</v>
          </cell>
          <cell r="K965">
            <v>2310</v>
          </cell>
          <cell r="L965">
            <v>2375</v>
          </cell>
          <cell r="M965">
            <v>2667</v>
          </cell>
        </row>
        <row r="966">
          <cell r="B966" t="str">
            <v>Phillips</v>
          </cell>
          <cell r="C966">
            <v>20147</v>
          </cell>
          <cell r="D966">
            <v>3</v>
          </cell>
          <cell r="I966">
            <v>50</v>
          </cell>
          <cell r="J966">
            <v>3755</v>
          </cell>
          <cell r="K966">
            <v>2237</v>
          </cell>
          <cell r="L966">
            <v>2613</v>
          </cell>
        </row>
        <row r="967">
          <cell r="B967" t="str">
            <v>Phillips</v>
          </cell>
          <cell r="C967">
            <v>20147</v>
          </cell>
          <cell r="D967" t="str">
            <v>na</v>
          </cell>
        </row>
        <row r="968">
          <cell r="B968" t="str">
            <v>Phillips</v>
          </cell>
          <cell r="C968">
            <v>20147</v>
          </cell>
          <cell r="D968" t="str">
            <v>na</v>
          </cell>
        </row>
        <row r="969">
          <cell r="B969" t="str">
            <v>Phillips</v>
          </cell>
          <cell r="C969">
            <v>20147</v>
          </cell>
          <cell r="D969" t="str">
            <v>na</v>
          </cell>
        </row>
        <row r="970">
          <cell r="B970" t="str">
            <v>Phillips</v>
          </cell>
          <cell r="C970">
            <v>20147</v>
          </cell>
          <cell r="D970" t="str">
            <v>na</v>
          </cell>
          <cell r="I970">
            <v>36</v>
          </cell>
          <cell r="J970" t="str">
            <v>MPLSEA</v>
          </cell>
        </row>
        <row r="971">
          <cell r="B971" t="str">
            <v>Phillips</v>
          </cell>
          <cell r="C971">
            <v>20147</v>
          </cell>
          <cell r="D971">
            <v>39</v>
          </cell>
          <cell r="E971">
            <v>37.07692307692308</v>
          </cell>
          <cell r="F971">
            <v>39.285714285714285</v>
          </cell>
          <cell r="I971">
            <v>44</v>
          </cell>
          <cell r="J971" t="str">
            <v>MPLPER</v>
          </cell>
        </row>
        <row r="972">
          <cell r="B972" t="str">
            <v>Pottawatomie</v>
          </cell>
          <cell r="C972">
            <v>20149</v>
          </cell>
          <cell r="D972" t="str">
            <v>na</v>
          </cell>
          <cell r="G972">
            <v>60.54</v>
          </cell>
          <cell r="H972">
            <v>62.78</v>
          </cell>
        </row>
        <row r="973">
          <cell r="B973" t="str">
            <v>Pottawatomie</v>
          </cell>
          <cell r="C973">
            <v>20149</v>
          </cell>
          <cell r="D973">
            <v>7</v>
          </cell>
          <cell r="I973">
            <v>40</v>
          </cell>
          <cell r="J973">
            <v>4545</v>
          </cell>
          <cell r="K973">
            <v>4590</v>
          </cell>
          <cell r="L973">
            <v>4725</v>
          </cell>
          <cell r="M973">
            <v>4825</v>
          </cell>
          <cell r="N973">
            <v>7083</v>
          </cell>
          <cell r="O973">
            <v>7084</v>
          </cell>
          <cell r="P973">
            <v>7085</v>
          </cell>
        </row>
        <row r="974">
          <cell r="B974" t="str">
            <v>Pottawatomie</v>
          </cell>
          <cell r="C974">
            <v>20149</v>
          </cell>
          <cell r="D974">
            <v>11</v>
          </cell>
          <cell r="I974">
            <v>45</v>
          </cell>
          <cell r="J974">
            <v>4530</v>
          </cell>
          <cell r="K974">
            <v>4830</v>
          </cell>
          <cell r="L974">
            <v>4831</v>
          </cell>
          <cell r="M974">
            <v>7070</v>
          </cell>
          <cell r="N974">
            <v>7087</v>
          </cell>
          <cell r="O974">
            <v>7088</v>
          </cell>
          <cell r="P974">
            <v>7438</v>
          </cell>
          <cell r="Q974">
            <v>7650</v>
          </cell>
          <cell r="R974">
            <v>7742</v>
          </cell>
          <cell r="S974">
            <v>4010</v>
          </cell>
          <cell r="T974">
            <v>4525</v>
          </cell>
        </row>
        <row r="975">
          <cell r="B975" t="str">
            <v>Pottawatomie</v>
          </cell>
          <cell r="C975">
            <v>20149</v>
          </cell>
          <cell r="D975">
            <v>7</v>
          </cell>
          <cell r="I975">
            <v>51</v>
          </cell>
          <cell r="J975">
            <v>7058</v>
          </cell>
          <cell r="K975">
            <v>7119</v>
          </cell>
          <cell r="L975">
            <v>7609</v>
          </cell>
          <cell r="M975">
            <v>2284</v>
          </cell>
          <cell r="N975">
            <v>3902</v>
          </cell>
          <cell r="O975">
            <v>4051</v>
          </cell>
          <cell r="P975">
            <v>4053</v>
          </cell>
        </row>
        <row r="976">
          <cell r="B976" t="str">
            <v>Pottawatomie</v>
          </cell>
          <cell r="C976">
            <v>20149</v>
          </cell>
          <cell r="D976">
            <v>12</v>
          </cell>
          <cell r="I976">
            <v>57</v>
          </cell>
          <cell r="J976">
            <v>4786</v>
          </cell>
          <cell r="K976">
            <v>7028</v>
          </cell>
          <cell r="L976">
            <v>7040</v>
          </cell>
          <cell r="M976">
            <v>7051</v>
          </cell>
          <cell r="N976">
            <v>7091</v>
          </cell>
          <cell r="O976">
            <v>7099</v>
          </cell>
          <cell r="P976">
            <v>7132</v>
          </cell>
          <cell r="Q976">
            <v>7224</v>
          </cell>
          <cell r="R976">
            <v>7502</v>
          </cell>
          <cell r="S976">
            <v>7510</v>
          </cell>
          <cell r="T976">
            <v>7585</v>
          </cell>
          <cell r="U976">
            <v>3900</v>
          </cell>
        </row>
        <row r="977">
          <cell r="B977" t="str">
            <v>Pottawatomie</v>
          </cell>
          <cell r="C977">
            <v>20149</v>
          </cell>
          <cell r="D977">
            <v>11</v>
          </cell>
          <cell r="I977">
            <v>62</v>
          </cell>
          <cell r="J977">
            <v>4783</v>
          </cell>
          <cell r="K977">
            <v>7005</v>
          </cell>
          <cell r="L977">
            <v>7035</v>
          </cell>
          <cell r="M977">
            <v>7055</v>
          </cell>
          <cell r="N977">
            <v>7104</v>
          </cell>
          <cell r="O977">
            <v>7105</v>
          </cell>
          <cell r="P977">
            <v>7265</v>
          </cell>
          <cell r="Q977">
            <v>7681</v>
          </cell>
          <cell r="R977">
            <v>7683</v>
          </cell>
          <cell r="S977">
            <v>7687</v>
          </cell>
          <cell r="T977">
            <v>7966</v>
          </cell>
        </row>
        <row r="978">
          <cell r="B978" t="str">
            <v>Pottawatomie</v>
          </cell>
          <cell r="C978">
            <v>20149</v>
          </cell>
          <cell r="D978">
            <v>13</v>
          </cell>
          <cell r="I978">
            <v>69</v>
          </cell>
          <cell r="J978">
            <v>7036</v>
          </cell>
          <cell r="K978">
            <v>7061</v>
          </cell>
          <cell r="L978">
            <v>7109</v>
          </cell>
          <cell r="M978">
            <v>7155</v>
          </cell>
          <cell r="N978">
            <v>7209</v>
          </cell>
          <cell r="O978">
            <v>7212</v>
          </cell>
          <cell r="P978">
            <v>7240</v>
          </cell>
          <cell r="Q978">
            <v>7241</v>
          </cell>
          <cell r="R978">
            <v>7302</v>
          </cell>
          <cell r="S978">
            <v>7424</v>
          </cell>
          <cell r="T978">
            <v>7433</v>
          </cell>
          <cell r="U978">
            <v>7500</v>
          </cell>
          <cell r="V978">
            <v>7680</v>
          </cell>
        </row>
        <row r="979">
          <cell r="B979" t="str">
            <v>Pottawatomie</v>
          </cell>
          <cell r="C979">
            <v>20149</v>
          </cell>
          <cell r="D979">
            <v>10</v>
          </cell>
          <cell r="I979">
            <v>74</v>
          </cell>
          <cell r="J979">
            <v>7006</v>
          </cell>
          <cell r="K979">
            <v>7106</v>
          </cell>
          <cell r="L979">
            <v>7107</v>
          </cell>
          <cell r="M979">
            <v>7173</v>
          </cell>
          <cell r="N979">
            <v>7208</v>
          </cell>
          <cell r="O979">
            <v>7261</v>
          </cell>
          <cell r="P979">
            <v>7031</v>
          </cell>
          <cell r="Q979">
            <v>4018</v>
          </cell>
          <cell r="R979">
            <v>4020</v>
          </cell>
          <cell r="S979">
            <v>4350</v>
          </cell>
        </row>
        <row r="980">
          <cell r="B980" t="str">
            <v>Pottawatomie</v>
          </cell>
          <cell r="C980">
            <v>20149</v>
          </cell>
          <cell r="D980">
            <v>3</v>
          </cell>
          <cell r="I980">
            <v>81</v>
          </cell>
          <cell r="J980">
            <v>7214</v>
          </cell>
          <cell r="K980">
            <v>7530</v>
          </cell>
          <cell r="L980">
            <v>3775</v>
          </cell>
        </row>
        <row r="981">
          <cell r="B981" t="str">
            <v>Pottawatomie</v>
          </cell>
          <cell r="C981">
            <v>20149</v>
          </cell>
          <cell r="D981">
            <v>4</v>
          </cell>
          <cell r="I981">
            <v>86</v>
          </cell>
          <cell r="J981">
            <v>7050</v>
          </cell>
          <cell r="K981">
            <v>7123</v>
          </cell>
          <cell r="L981">
            <v>7171</v>
          </cell>
          <cell r="M981">
            <v>7176</v>
          </cell>
        </row>
        <row r="982">
          <cell r="B982" t="str">
            <v>Pottawatomie</v>
          </cell>
          <cell r="C982">
            <v>20149</v>
          </cell>
          <cell r="D982" t="str">
            <v>na</v>
          </cell>
        </row>
        <row r="983">
          <cell r="B983" t="str">
            <v>Pottawatomie</v>
          </cell>
          <cell r="C983">
            <v>20149</v>
          </cell>
          <cell r="D983" t="str">
            <v>na</v>
          </cell>
          <cell r="I983">
            <v>62</v>
          </cell>
          <cell r="J983" t="str">
            <v>MPLSEA</v>
          </cell>
        </row>
        <row r="984">
          <cell r="B984" t="str">
            <v>Pottawatomie</v>
          </cell>
          <cell r="C984">
            <v>20149</v>
          </cell>
          <cell r="D984">
            <v>78</v>
          </cell>
          <cell r="E984">
            <v>60.53846153846154</v>
          </cell>
          <cell r="F984">
            <v>62.777777777777779</v>
          </cell>
          <cell r="I984">
            <v>66</v>
          </cell>
          <cell r="J984" t="str">
            <v>MPLPER</v>
          </cell>
        </row>
        <row r="985">
          <cell r="B985" t="str">
            <v>Pratt</v>
          </cell>
          <cell r="C985">
            <v>20151</v>
          </cell>
          <cell r="D985" t="str">
            <v>na</v>
          </cell>
          <cell r="G985">
            <v>29.71</v>
          </cell>
          <cell r="H985">
            <v>32</v>
          </cell>
        </row>
        <row r="986">
          <cell r="B986" t="str">
            <v>Pratt</v>
          </cell>
          <cell r="C986">
            <v>20151</v>
          </cell>
          <cell r="D986">
            <v>28</v>
          </cell>
          <cell r="I986">
            <v>23</v>
          </cell>
          <cell r="J986">
            <v>5419</v>
          </cell>
          <cell r="K986">
            <v>5420</v>
          </cell>
          <cell r="L986">
            <v>5850</v>
          </cell>
          <cell r="M986">
            <v>5853</v>
          </cell>
          <cell r="N986">
            <v>5855</v>
          </cell>
          <cell r="O986">
            <v>5929</v>
          </cell>
          <cell r="P986">
            <v>5941</v>
          </cell>
          <cell r="Q986">
            <v>5951</v>
          </cell>
          <cell r="R986">
            <v>5971</v>
          </cell>
          <cell r="S986">
            <v>5416</v>
          </cell>
          <cell r="T986">
            <v>5561</v>
          </cell>
          <cell r="U986">
            <v>5563</v>
          </cell>
          <cell r="V986">
            <v>5670</v>
          </cell>
          <cell r="W986">
            <v>5693</v>
          </cell>
          <cell r="X986">
            <v>5740</v>
          </cell>
          <cell r="Y986">
            <v>5857</v>
          </cell>
          <cell r="Z986">
            <v>5877</v>
          </cell>
          <cell r="AA986">
            <v>5902</v>
          </cell>
          <cell r="AB986">
            <v>5904</v>
          </cell>
          <cell r="AC986">
            <v>5905</v>
          </cell>
          <cell r="AD986">
            <v>5906</v>
          </cell>
          <cell r="AE986">
            <v>5907</v>
          </cell>
          <cell r="AF986">
            <v>5927</v>
          </cell>
          <cell r="AG986">
            <v>5942</v>
          </cell>
          <cell r="AH986">
            <v>5955</v>
          </cell>
          <cell r="AI986">
            <v>5956</v>
          </cell>
          <cell r="AJ986">
            <v>6060</v>
          </cell>
          <cell r="AK986">
            <v>9982</v>
          </cell>
        </row>
        <row r="987">
          <cell r="B987" t="str">
            <v>Pratt</v>
          </cell>
          <cell r="C987">
            <v>20151</v>
          </cell>
          <cell r="D987">
            <v>5</v>
          </cell>
          <cell r="I987">
            <v>26</v>
          </cell>
          <cell r="J987">
            <v>5876</v>
          </cell>
          <cell r="K987">
            <v>5890</v>
          </cell>
          <cell r="L987">
            <v>5957</v>
          </cell>
          <cell r="M987">
            <v>5970</v>
          </cell>
          <cell r="N987">
            <v>6324</v>
          </cell>
        </row>
        <row r="988">
          <cell r="B988" t="str">
            <v>Pratt</v>
          </cell>
          <cell r="C988">
            <v>20151</v>
          </cell>
          <cell r="D988">
            <v>6</v>
          </cell>
          <cell r="I988">
            <v>29</v>
          </cell>
          <cell r="J988">
            <v>5680</v>
          </cell>
          <cell r="K988">
            <v>5873</v>
          </cell>
          <cell r="L988">
            <v>5875</v>
          </cell>
          <cell r="M988">
            <v>5911</v>
          </cell>
          <cell r="N988">
            <v>5928</v>
          </cell>
          <cell r="O988">
            <v>6057</v>
          </cell>
        </row>
        <row r="989">
          <cell r="B989" t="str">
            <v>Pratt</v>
          </cell>
          <cell r="C989">
            <v>20151</v>
          </cell>
          <cell r="D989">
            <v>7</v>
          </cell>
          <cell r="I989">
            <v>32</v>
          </cell>
          <cell r="J989">
            <v>5690</v>
          </cell>
          <cell r="K989">
            <v>5870</v>
          </cell>
          <cell r="L989">
            <v>5894</v>
          </cell>
          <cell r="M989">
            <v>5919</v>
          </cell>
          <cell r="N989">
            <v>5935</v>
          </cell>
          <cell r="O989">
            <v>5961</v>
          </cell>
          <cell r="P989">
            <v>6330</v>
          </cell>
        </row>
        <row r="990">
          <cell r="B990" t="str">
            <v>Pratt</v>
          </cell>
          <cell r="C990">
            <v>20151</v>
          </cell>
          <cell r="D990">
            <v>13</v>
          </cell>
          <cell r="I990">
            <v>35</v>
          </cell>
          <cell r="J990">
            <v>5878</v>
          </cell>
          <cell r="K990">
            <v>5893</v>
          </cell>
          <cell r="L990">
            <v>5910</v>
          </cell>
          <cell r="M990">
            <v>5915</v>
          </cell>
          <cell r="N990">
            <v>5918</v>
          </cell>
          <cell r="O990">
            <v>5921</v>
          </cell>
          <cell r="P990">
            <v>5922</v>
          </cell>
          <cell r="Q990">
            <v>5944</v>
          </cell>
          <cell r="R990">
            <v>5945</v>
          </cell>
          <cell r="S990">
            <v>5949</v>
          </cell>
          <cell r="T990">
            <v>5964</v>
          </cell>
          <cell r="U990">
            <v>6051</v>
          </cell>
          <cell r="V990">
            <v>6323</v>
          </cell>
        </row>
        <row r="991">
          <cell r="B991" t="str">
            <v>Pratt</v>
          </cell>
          <cell r="C991">
            <v>20151</v>
          </cell>
          <cell r="D991">
            <v>7</v>
          </cell>
          <cell r="I991">
            <v>38</v>
          </cell>
          <cell r="J991">
            <v>5891</v>
          </cell>
          <cell r="K991">
            <v>5898</v>
          </cell>
          <cell r="L991">
            <v>5909</v>
          </cell>
          <cell r="M991">
            <v>5917</v>
          </cell>
          <cell r="N991">
            <v>5948</v>
          </cell>
          <cell r="O991">
            <v>5975</v>
          </cell>
          <cell r="P991">
            <v>6322</v>
          </cell>
        </row>
        <row r="992">
          <cell r="B992" t="str">
            <v>Pratt</v>
          </cell>
          <cell r="C992">
            <v>20151</v>
          </cell>
          <cell r="D992">
            <v>6</v>
          </cell>
          <cell r="I992">
            <v>41</v>
          </cell>
          <cell r="J992">
            <v>5886</v>
          </cell>
          <cell r="K992">
            <v>5887</v>
          </cell>
          <cell r="L992">
            <v>5892</v>
          </cell>
          <cell r="M992">
            <v>5908</v>
          </cell>
          <cell r="N992">
            <v>5914</v>
          </cell>
          <cell r="O992">
            <v>6052</v>
          </cell>
        </row>
        <row r="993">
          <cell r="B993" t="str">
            <v>Pratt</v>
          </cell>
          <cell r="C993">
            <v>20151</v>
          </cell>
          <cell r="D993" t="str">
            <v>na</v>
          </cell>
        </row>
        <row r="994">
          <cell r="B994" t="str">
            <v>Pratt</v>
          </cell>
          <cell r="C994">
            <v>20151</v>
          </cell>
          <cell r="D994" t="str">
            <v>na</v>
          </cell>
        </row>
        <row r="995">
          <cell r="B995" t="str">
            <v>Pratt</v>
          </cell>
          <cell r="C995">
            <v>20151</v>
          </cell>
          <cell r="D995" t="str">
            <v>na</v>
          </cell>
        </row>
        <row r="996">
          <cell r="B996" t="str">
            <v>Pratt</v>
          </cell>
          <cell r="C996">
            <v>20151</v>
          </cell>
          <cell r="D996" t="str">
            <v>na</v>
          </cell>
          <cell r="I996">
            <v>36</v>
          </cell>
          <cell r="J996" t="str">
            <v>MPLSEA</v>
          </cell>
        </row>
        <row r="997">
          <cell r="B997" t="str">
            <v>Pratt</v>
          </cell>
          <cell r="C997">
            <v>20151</v>
          </cell>
          <cell r="D997">
            <v>72</v>
          </cell>
          <cell r="E997">
            <v>29.708333333333332</v>
          </cell>
          <cell r="F997">
            <v>32</v>
          </cell>
          <cell r="I997">
            <v>44</v>
          </cell>
          <cell r="J997" t="str">
            <v>MPLPER</v>
          </cell>
        </row>
        <row r="998">
          <cell r="B998" t="str">
            <v>Rawlins</v>
          </cell>
          <cell r="C998">
            <v>20153</v>
          </cell>
          <cell r="D998" t="str">
            <v>na</v>
          </cell>
          <cell r="G998">
            <v>29.53</v>
          </cell>
          <cell r="H998">
            <v>30</v>
          </cell>
        </row>
        <row r="999">
          <cell r="B999" t="str">
            <v>Rawlins</v>
          </cell>
          <cell r="C999">
            <v>20153</v>
          </cell>
          <cell r="D999">
            <v>5</v>
          </cell>
          <cell r="I999">
            <v>21</v>
          </cell>
          <cell r="J999">
            <v>1580</v>
          </cell>
          <cell r="K999">
            <v>1582</v>
          </cell>
          <cell r="L999">
            <v>1581</v>
          </cell>
          <cell r="M999">
            <v>1826</v>
          </cell>
          <cell r="N999">
            <v>2562</v>
          </cell>
        </row>
        <row r="1000">
          <cell r="B1000" t="str">
            <v>Rawlins</v>
          </cell>
          <cell r="C1000">
            <v>20153</v>
          </cell>
          <cell r="D1000">
            <v>1</v>
          </cell>
          <cell r="I1000">
            <v>24</v>
          </cell>
          <cell r="J1000">
            <v>1741</v>
          </cell>
        </row>
        <row r="1001">
          <cell r="B1001" t="str">
            <v>Rawlins</v>
          </cell>
          <cell r="C1001">
            <v>20153</v>
          </cell>
          <cell r="D1001">
            <v>1</v>
          </cell>
          <cell r="I1001">
            <v>29</v>
          </cell>
          <cell r="J1001">
            <v>1142</v>
          </cell>
        </row>
        <row r="1002">
          <cell r="B1002" t="str">
            <v>Rawlins</v>
          </cell>
          <cell r="C1002">
            <v>20153</v>
          </cell>
          <cell r="D1002">
            <v>3</v>
          </cell>
          <cell r="I1002">
            <v>31</v>
          </cell>
          <cell r="J1002">
            <v>1560</v>
          </cell>
          <cell r="K1002">
            <v>1859</v>
          </cell>
          <cell r="L1002">
            <v>1579</v>
          </cell>
        </row>
        <row r="1003">
          <cell r="B1003" t="str">
            <v>Rawlins</v>
          </cell>
          <cell r="C1003">
            <v>20153</v>
          </cell>
          <cell r="D1003">
            <v>1</v>
          </cell>
          <cell r="I1003">
            <v>36</v>
          </cell>
          <cell r="J1003">
            <v>1125</v>
          </cell>
        </row>
        <row r="1004">
          <cell r="B1004" t="str">
            <v>Rawlins</v>
          </cell>
          <cell r="C1004">
            <v>20153</v>
          </cell>
          <cell r="D1004">
            <v>4</v>
          </cell>
          <cell r="I1004">
            <v>39</v>
          </cell>
          <cell r="J1004">
            <v>1619</v>
          </cell>
          <cell r="K1004">
            <v>1620</v>
          </cell>
          <cell r="L1004">
            <v>1652</v>
          </cell>
          <cell r="M1004">
            <v>2310</v>
          </cell>
        </row>
        <row r="1005">
          <cell r="B1005" t="str">
            <v>Rawlins</v>
          </cell>
          <cell r="C1005">
            <v>20153</v>
          </cell>
          <cell r="D1005" t="str">
            <v>na</v>
          </cell>
        </row>
        <row r="1006">
          <cell r="B1006" t="str">
            <v>Rawlins</v>
          </cell>
          <cell r="C1006">
            <v>20153</v>
          </cell>
          <cell r="D1006" t="str">
            <v>na</v>
          </cell>
        </row>
        <row r="1007">
          <cell r="B1007" t="str">
            <v>Rawlins</v>
          </cell>
          <cell r="C1007">
            <v>20153</v>
          </cell>
          <cell r="D1007" t="str">
            <v>na</v>
          </cell>
        </row>
        <row r="1008">
          <cell r="B1008" t="str">
            <v>Rawlins</v>
          </cell>
          <cell r="C1008">
            <v>20153</v>
          </cell>
          <cell r="D1008" t="str">
            <v>na</v>
          </cell>
        </row>
        <row r="1009">
          <cell r="B1009" t="str">
            <v>Rawlins</v>
          </cell>
          <cell r="C1009">
            <v>20153</v>
          </cell>
          <cell r="D1009" t="str">
            <v>na</v>
          </cell>
          <cell r="I1009">
            <v>30</v>
          </cell>
          <cell r="J1009" t="str">
            <v>MPLSEA</v>
          </cell>
        </row>
        <row r="1010">
          <cell r="B1010" t="str">
            <v>Rawlins</v>
          </cell>
          <cell r="C1010">
            <v>20153</v>
          </cell>
          <cell r="D1010">
            <v>15</v>
          </cell>
          <cell r="E1010">
            <v>29.533333333333335</v>
          </cell>
          <cell r="F1010">
            <v>30</v>
          </cell>
          <cell r="I1010">
            <v>40</v>
          </cell>
          <cell r="J1010" t="str">
            <v>MPLPER</v>
          </cell>
        </row>
        <row r="1011">
          <cell r="B1011" t="str">
            <v>Reno</v>
          </cell>
          <cell r="C1011">
            <v>20155</v>
          </cell>
          <cell r="D1011" t="str">
            <v>na</v>
          </cell>
          <cell r="G1011">
            <v>40.26</v>
          </cell>
          <cell r="H1011">
            <v>40.880000000000003</v>
          </cell>
        </row>
        <row r="1012">
          <cell r="B1012" t="str">
            <v>Reno</v>
          </cell>
          <cell r="C1012">
            <v>20155</v>
          </cell>
          <cell r="D1012">
            <v>6</v>
          </cell>
          <cell r="I1012">
            <v>28</v>
          </cell>
          <cell r="J1012">
            <v>5505</v>
          </cell>
          <cell r="K1012">
            <v>5751</v>
          </cell>
          <cell r="L1012">
            <v>5844</v>
          </cell>
          <cell r="M1012">
            <v>5971</v>
          </cell>
          <cell r="N1012">
            <v>6346</v>
          </cell>
          <cell r="O1012">
            <v>9969</v>
          </cell>
        </row>
        <row r="1013">
          <cell r="B1013" t="str">
            <v>Reno</v>
          </cell>
          <cell r="C1013">
            <v>20155</v>
          </cell>
          <cell r="D1013">
            <v>13</v>
          </cell>
          <cell r="I1013">
            <v>31</v>
          </cell>
          <cell r="J1013">
            <v>5730</v>
          </cell>
          <cell r="K1013">
            <v>5831</v>
          </cell>
          <cell r="L1013">
            <v>5833</v>
          </cell>
          <cell r="M1013">
            <v>5835</v>
          </cell>
          <cell r="N1013">
            <v>5840</v>
          </cell>
          <cell r="O1013">
            <v>5907</v>
          </cell>
          <cell r="P1013">
            <v>5959</v>
          </cell>
          <cell r="Q1013">
            <v>5974</v>
          </cell>
          <cell r="R1013">
            <v>6347</v>
          </cell>
          <cell r="S1013">
            <v>6348</v>
          </cell>
          <cell r="T1013">
            <v>6349</v>
          </cell>
          <cell r="U1013">
            <v>6385</v>
          </cell>
          <cell r="V1013">
            <v>6386</v>
          </cell>
        </row>
        <row r="1014">
          <cell r="B1014" t="str">
            <v>Reno</v>
          </cell>
          <cell r="C1014">
            <v>20155</v>
          </cell>
          <cell r="D1014">
            <v>16</v>
          </cell>
          <cell r="I1014">
            <v>35</v>
          </cell>
          <cell r="J1014">
            <v>5560</v>
          </cell>
          <cell r="K1014">
            <v>5680</v>
          </cell>
          <cell r="L1014">
            <v>5710</v>
          </cell>
          <cell r="M1014">
            <v>5830</v>
          </cell>
          <cell r="N1014">
            <v>5832</v>
          </cell>
          <cell r="O1014">
            <v>5843</v>
          </cell>
          <cell r="P1014">
            <v>5845</v>
          </cell>
          <cell r="Q1014">
            <v>5846</v>
          </cell>
          <cell r="R1014">
            <v>5870</v>
          </cell>
          <cell r="S1014">
            <v>5871</v>
          </cell>
          <cell r="T1014">
            <v>5880</v>
          </cell>
          <cell r="U1014">
            <v>5881</v>
          </cell>
          <cell r="V1014">
            <v>5882</v>
          </cell>
          <cell r="W1014">
            <v>5927</v>
          </cell>
          <cell r="X1014">
            <v>5973</v>
          </cell>
          <cell r="Y1014">
            <v>6384</v>
          </cell>
        </row>
        <row r="1015">
          <cell r="B1015" t="str">
            <v>Reno</v>
          </cell>
          <cell r="C1015">
            <v>20155</v>
          </cell>
          <cell r="D1015">
            <v>16</v>
          </cell>
          <cell r="I1015">
            <v>39</v>
          </cell>
          <cell r="J1015">
            <v>5550</v>
          </cell>
          <cell r="K1015">
            <v>5675</v>
          </cell>
          <cell r="L1015">
            <v>5728</v>
          </cell>
          <cell r="M1015">
            <v>5800</v>
          </cell>
          <cell r="N1015">
            <v>5821</v>
          </cell>
          <cell r="O1015">
            <v>5822</v>
          </cell>
          <cell r="P1015">
            <v>5837</v>
          </cell>
          <cell r="Q1015">
            <v>5838</v>
          </cell>
          <cell r="R1015">
            <v>5842</v>
          </cell>
          <cell r="S1015">
            <v>5852</v>
          </cell>
          <cell r="T1015">
            <v>5883</v>
          </cell>
          <cell r="U1015">
            <v>5924</v>
          </cell>
          <cell r="V1015">
            <v>5942</v>
          </cell>
          <cell r="W1015">
            <v>5961</v>
          </cell>
          <cell r="X1015">
            <v>5975</v>
          </cell>
          <cell r="Y1015">
            <v>6490</v>
          </cell>
        </row>
        <row r="1016">
          <cell r="B1016" t="str">
            <v>Reno</v>
          </cell>
          <cell r="C1016">
            <v>20155</v>
          </cell>
          <cell r="D1016">
            <v>9</v>
          </cell>
          <cell r="I1016">
            <v>43</v>
          </cell>
          <cell r="J1016">
            <v>3405</v>
          </cell>
          <cell r="K1016">
            <v>5562</v>
          </cell>
          <cell r="L1016">
            <v>5720</v>
          </cell>
          <cell r="M1016">
            <v>5820</v>
          </cell>
          <cell r="N1016">
            <v>5902</v>
          </cell>
          <cell r="O1016">
            <v>5905</v>
          </cell>
          <cell r="P1016">
            <v>5906</v>
          </cell>
          <cell r="Q1016">
            <v>5913</v>
          </cell>
          <cell r="R1016">
            <v>5962</v>
          </cell>
        </row>
        <row r="1017">
          <cell r="B1017" t="str">
            <v>Reno</v>
          </cell>
          <cell r="C1017">
            <v>20155</v>
          </cell>
          <cell r="D1017">
            <v>16</v>
          </cell>
          <cell r="I1017">
            <v>46</v>
          </cell>
          <cell r="J1017">
            <v>3825</v>
          </cell>
          <cell r="K1017">
            <v>3847</v>
          </cell>
          <cell r="L1017">
            <v>3890</v>
          </cell>
          <cell r="M1017">
            <v>5722</v>
          </cell>
          <cell r="N1017">
            <v>5834</v>
          </cell>
          <cell r="O1017">
            <v>5839</v>
          </cell>
          <cell r="P1017">
            <v>5858</v>
          </cell>
          <cell r="Q1017">
            <v>5869</v>
          </cell>
          <cell r="R1017">
            <v>5912</v>
          </cell>
          <cell r="S1017">
            <v>5921</v>
          </cell>
          <cell r="T1017">
            <v>5943</v>
          </cell>
          <cell r="U1017">
            <v>5944</v>
          </cell>
          <cell r="V1017">
            <v>5945</v>
          </cell>
          <cell r="W1017">
            <v>5954</v>
          </cell>
          <cell r="X1017">
            <v>5956</v>
          </cell>
          <cell r="Y1017">
            <v>5970</v>
          </cell>
        </row>
        <row r="1018">
          <cell r="B1018" t="str">
            <v>Reno</v>
          </cell>
          <cell r="C1018">
            <v>20155</v>
          </cell>
          <cell r="D1018">
            <v>8</v>
          </cell>
          <cell r="I1018">
            <v>51</v>
          </cell>
          <cell r="J1018">
            <v>2266</v>
          </cell>
          <cell r="K1018">
            <v>3824</v>
          </cell>
          <cell r="L1018">
            <v>5750</v>
          </cell>
          <cell r="M1018">
            <v>5868</v>
          </cell>
          <cell r="N1018">
            <v>5901</v>
          </cell>
          <cell r="O1018">
            <v>5947</v>
          </cell>
          <cell r="P1018">
            <v>5955</v>
          </cell>
          <cell r="Q1018">
            <v>5960</v>
          </cell>
        </row>
        <row r="1019">
          <cell r="B1019" t="str">
            <v>Reno</v>
          </cell>
          <cell r="C1019">
            <v>20155</v>
          </cell>
          <cell r="D1019">
            <v>7</v>
          </cell>
          <cell r="I1019">
            <v>54</v>
          </cell>
          <cell r="J1019">
            <v>3843</v>
          </cell>
          <cell r="K1019">
            <v>3921</v>
          </cell>
          <cell r="L1019">
            <v>5867</v>
          </cell>
          <cell r="M1019">
            <v>5886</v>
          </cell>
          <cell r="N1019">
            <v>5908</v>
          </cell>
          <cell r="O1019">
            <v>5925</v>
          </cell>
          <cell r="P1019">
            <v>5926</v>
          </cell>
        </row>
        <row r="1020">
          <cell r="B1020" t="str">
            <v>Reno</v>
          </cell>
          <cell r="C1020">
            <v>20155</v>
          </cell>
          <cell r="D1020" t="str">
            <v>na</v>
          </cell>
        </row>
        <row r="1021">
          <cell r="B1021" t="str">
            <v>Reno</v>
          </cell>
          <cell r="C1021">
            <v>20155</v>
          </cell>
          <cell r="D1021" t="str">
            <v>na</v>
          </cell>
        </row>
        <row r="1022">
          <cell r="B1022" t="str">
            <v>Reno</v>
          </cell>
          <cell r="C1022">
            <v>20155</v>
          </cell>
          <cell r="D1022" t="str">
            <v>na</v>
          </cell>
          <cell r="I1022">
            <v>42</v>
          </cell>
          <cell r="J1022" t="str">
            <v>MPLSEA</v>
          </cell>
        </row>
        <row r="1023">
          <cell r="B1023" t="str">
            <v>Reno</v>
          </cell>
          <cell r="C1023">
            <v>20155</v>
          </cell>
          <cell r="D1023">
            <v>91</v>
          </cell>
          <cell r="E1023">
            <v>40.263736263736263</v>
          </cell>
          <cell r="F1023">
            <v>40.875</v>
          </cell>
          <cell r="I1023">
            <v>50</v>
          </cell>
          <cell r="J1023" t="str">
            <v>MPLPER</v>
          </cell>
        </row>
        <row r="1024">
          <cell r="B1024" t="str">
            <v>Republic</v>
          </cell>
          <cell r="C1024">
            <v>20157</v>
          </cell>
          <cell r="D1024" t="str">
            <v>na</v>
          </cell>
          <cell r="G1024">
            <v>49.41</v>
          </cell>
          <cell r="H1024">
            <v>51.71</v>
          </cell>
        </row>
        <row r="1025">
          <cell r="B1025" t="str">
            <v>Republic</v>
          </cell>
          <cell r="C1025">
            <v>20157</v>
          </cell>
          <cell r="D1025">
            <v>15</v>
          </cell>
          <cell r="I1025">
            <v>38</v>
          </cell>
          <cell r="J1025">
            <v>2111</v>
          </cell>
          <cell r="K1025">
            <v>2113</v>
          </cell>
          <cell r="L1025">
            <v>2260</v>
          </cell>
          <cell r="M1025">
            <v>2540</v>
          </cell>
          <cell r="N1025">
            <v>2542</v>
          </cell>
          <cell r="O1025">
            <v>2584</v>
          </cell>
          <cell r="P1025">
            <v>2720</v>
          </cell>
          <cell r="Q1025">
            <v>2740</v>
          </cell>
          <cell r="R1025">
            <v>3396</v>
          </cell>
          <cell r="S1025">
            <v>3493</v>
          </cell>
          <cell r="T1025">
            <v>3851</v>
          </cell>
          <cell r="U1025">
            <v>3879</v>
          </cell>
          <cell r="V1025">
            <v>3888</v>
          </cell>
          <cell r="W1025">
            <v>4715</v>
          </cell>
          <cell r="X1025">
            <v>4784</v>
          </cell>
        </row>
        <row r="1026">
          <cell r="B1026" t="str">
            <v>Republic</v>
          </cell>
          <cell r="C1026">
            <v>20157</v>
          </cell>
          <cell r="D1026">
            <v>5</v>
          </cell>
          <cell r="I1026">
            <v>43</v>
          </cell>
          <cell r="J1026">
            <v>2234</v>
          </cell>
          <cell r="K1026">
            <v>2664</v>
          </cell>
          <cell r="L1026">
            <v>3553</v>
          </cell>
          <cell r="M1026">
            <v>3831</v>
          </cell>
          <cell r="N1026">
            <v>3886</v>
          </cell>
        </row>
        <row r="1027">
          <cell r="B1027" t="str">
            <v>Republic</v>
          </cell>
          <cell r="C1027">
            <v>20157</v>
          </cell>
          <cell r="D1027">
            <v>14</v>
          </cell>
          <cell r="I1027">
            <v>47</v>
          </cell>
          <cell r="J1027">
            <v>2519</v>
          </cell>
          <cell r="K1027">
            <v>2522</v>
          </cell>
          <cell r="L1027">
            <v>2617</v>
          </cell>
          <cell r="M1027">
            <v>3391</v>
          </cell>
          <cell r="N1027">
            <v>3404</v>
          </cell>
          <cell r="O1027">
            <v>3492</v>
          </cell>
          <cell r="P1027">
            <v>3537</v>
          </cell>
          <cell r="Q1027">
            <v>3826</v>
          </cell>
          <cell r="R1027">
            <v>3830</v>
          </cell>
          <cell r="S1027">
            <v>3848</v>
          </cell>
          <cell r="T1027">
            <v>3870</v>
          </cell>
          <cell r="U1027">
            <v>3872</v>
          </cell>
          <cell r="V1027">
            <v>3878</v>
          </cell>
          <cell r="W1027">
            <v>4785</v>
          </cell>
        </row>
        <row r="1028">
          <cell r="B1028" t="str">
            <v>Republic</v>
          </cell>
          <cell r="C1028">
            <v>20157</v>
          </cell>
          <cell r="D1028">
            <v>5</v>
          </cell>
          <cell r="I1028">
            <v>52</v>
          </cell>
          <cell r="J1028">
            <v>2614</v>
          </cell>
          <cell r="K1028">
            <v>3402</v>
          </cell>
          <cell r="L1028">
            <v>3844</v>
          </cell>
          <cell r="M1028">
            <v>3868</v>
          </cell>
          <cell r="N1028">
            <v>4783</v>
          </cell>
        </row>
        <row r="1029">
          <cell r="B1029" t="str">
            <v>Republic</v>
          </cell>
          <cell r="C1029">
            <v>20157</v>
          </cell>
          <cell r="D1029">
            <v>11</v>
          </cell>
          <cell r="I1029">
            <v>56</v>
          </cell>
          <cell r="J1029">
            <v>2236</v>
          </cell>
          <cell r="K1029">
            <v>2366</v>
          </cell>
          <cell r="L1029">
            <v>2613</v>
          </cell>
          <cell r="M1029">
            <v>3030</v>
          </cell>
          <cell r="N1029">
            <v>3770</v>
          </cell>
          <cell r="O1029">
            <v>3820</v>
          </cell>
          <cell r="P1029">
            <v>3825</v>
          </cell>
          <cell r="Q1029">
            <v>3828</v>
          </cell>
          <cell r="R1029">
            <v>3866</v>
          </cell>
          <cell r="S1029">
            <v>3874</v>
          </cell>
          <cell r="T1029">
            <v>7129</v>
          </cell>
        </row>
        <row r="1030">
          <cell r="B1030" t="str">
            <v>Republic</v>
          </cell>
          <cell r="C1030">
            <v>20157</v>
          </cell>
          <cell r="D1030">
            <v>5</v>
          </cell>
          <cell r="I1030">
            <v>61</v>
          </cell>
          <cell r="J1030">
            <v>3577</v>
          </cell>
          <cell r="K1030">
            <v>3593</v>
          </cell>
          <cell r="L1030">
            <v>3725</v>
          </cell>
          <cell r="M1030">
            <v>3824</v>
          </cell>
          <cell r="N1030">
            <v>3864</v>
          </cell>
        </row>
        <row r="1031">
          <cell r="B1031" t="str">
            <v>Republic</v>
          </cell>
          <cell r="C1031">
            <v>20157</v>
          </cell>
          <cell r="D1031">
            <v>6</v>
          </cell>
          <cell r="I1031">
            <v>65</v>
          </cell>
          <cell r="J1031">
            <v>2266</v>
          </cell>
          <cell r="K1031">
            <v>2347</v>
          </cell>
          <cell r="L1031">
            <v>3561</v>
          </cell>
          <cell r="M1031">
            <v>3755</v>
          </cell>
          <cell r="N1031">
            <v>3775</v>
          </cell>
          <cell r="O1031">
            <v>7122</v>
          </cell>
        </row>
        <row r="1032">
          <cell r="B1032" t="str">
            <v>Republic</v>
          </cell>
          <cell r="C1032">
            <v>20157</v>
          </cell>
          <cell r="D1032" t="str">
            <v>na</v>
          </cell>
        </row>
        <row r="1033">
          <cell r="B1033" t="str">
            <v>Republic</v>
          </cell>
          <cell r="C1033">
            <v>20157</v>
          </cell>
          <cell r="D1033" t="str">
            <v>na</v>
          </cell>
        </row>
        <row r="1034">
          <cell r="B1034" t="str">
            <v>Republic</v>
          </cell>
          <cell r="C1034">
            <v>20157</v>
          </cell>
          <cell r="D1034" t="str">
            <v>na</v>
          </cell>
        </row>
        <row r="1035">
          <cell r="B1035" t="str">
            <v>Republic</v>
          </cell>
          <cell r="C1035">
            <v>20157</v>
          </cell>
          <cell r="D1035" t="str">
            <v>na</v>
          </cell>
          <cell r="I1035">
            <v>46</v>
          </cell>
          <cell r="J1035" t="str">
            <v>MPLSEA</v>
          </cell>
        </row>
        <row r="1036">
          <cell r="B1036" t="str">
            <v>Republic</v>
          </cell>
          <cell r="C1036">
            <v>20157</v>
          </cell>
          <cell r="D1036">
            <v>61</v>
          </cell>
          <cell r="E1036">
            <v>49.409836065573771</v>
          </cell>
          <cell r="F1036">
            <v>51.714285714285715</v>
          </cell>
          <cell r="I1036">
            <v>52</v>
          </cell>
          <cell r="J1036" t="str">
            <v>MPLPER</v>
          </cell>
        </row>
        <row r="1037">
          <cell r="B1037" t="str">
            <v>Rice</v>
          </cell>
          <cell r="C1037">
            <v>20159</v>
          </cell>
          <cell r="D1037" t="str">
            <v>na</v>
          </cell>
          <cell r="G1037">
            <v>35.32</v>
          </cell>
          <cell r="H1037">
            <v>38.29</v>
          </cell>
        </row>
        <row r="1038">
          <cell r="B1038" t="str">
            <v>Rice</v>
          </cell>
          <cell r="C1038">
            <v>20159</v>
          </cell>
          <cell r="D1038">
            <v>19</v>
          </cell>
          <cell r="I1038">
            <v>27</v>
          </cell>
          <cell r="J1038">
            <v>3396</v>
          </cell>
          <cell r="K1038">
            <v>5710</v>
          </cell>
          <cell r="L1038">
            <v>5971</v>
          </cell>
          <cell r="M1038">
            <v>3361</v>
          </cell>
          <cell r="N1038">
            <v>3381</v>
          </cell>
          <cell r="O1038">
            <v>3392</v>
          </cell>
          <cell r="P1038">
            <v>3923</v>
          </cell>
          <cell r="Q1038">
            <v>4705</v>
          </cell>
          <cell r="R1038">
            <v>5505</v>
          </cell>
          <cell r="S1038">
            <v>5562</v>
          </cell>
          <cell r="T1038">
            <v>5630</v>
          </cell>
          <cell r="U1038">
            <v>5751</v>
          </cell>
          <cell r="V1038">
            <v>5845</v>
          </cell>
          <cell r="W1038">
            <v>5884</v>
          </cell>
          <cell r="X1038">
            <v>5906</v>
          </cell>
          <cell r="Y1038">
            <v>5907</v>
          </cell>
          <cell r="Z1038">
            <v>5913</v>
          </cell>
          <cell r="AA1038">
            <v>5927</v>
          </cell>
          <cell r="AB1038">
            <v>5941</v>
          </cell>
        </row>
        <row r="1039">
          <cell r="B1039" t="str">
            <v>Rice</v>
          </cell>
          <cell r="C1039">
            <v>20159</v>
          </cell>
          <cell r="D1039">
            <v>16</v>
          </cell>
          <cell r="I1039">
            <v>31</v>
          </cell>
          <cell r="J1039">
            <v>3391</v>
          </cell>
          <cell r="K1039">
            <v>3829</v>
          </cell>
          <cell r="L1039">
            <v>3833</v>
          </cell>
          <cell r="M1039">
            <v>3849</v>
          </cell>
          <cell r="N1039">
            <v>4565</v>
          </cell>
          <cell r="O1039">
            <v>5633</v>
          </cell>
          <cell r="P1039">
            <v>5670</v>
          </cell>
          <cell r="Q1039">
            <v>5745</v>
          </cell>
          <cell r="R1039">
            <v>5830</v>
          </cell>
          <cell r="S1039">
            <v>5881</v>
          </cell>
          <cell r="T1039">
            <v>5882</v>
          </cell>
          <cell r="U1039">
            <v>5883</v>
          </cell>
          <cell r="V1039">
            <v>5902</v>
          </cell>
          <cell r="W1039">
            <v>5929</v>
          </cell>
          <cell r="X1039">
            <v>5942</v>
          </cell>
          <cell r="Y1039">
            <v>5973</v>
          </cell>
        </row>
        <row r="1040">
          <cell r="B1040" t="str">
            <v>Rice</v>
          </cell>
          <cell r="C1040">
            <v>20159</v>
          </cell>
          <cell r="D1040">
            <v>14</v>
          </cell>
          <cell r="I1040">
            <v>35</v>
          </cell>
          <cell r="J1040">
            <v>5550</v>
          </cell>
          <cell r="K1040">
            <v>3390</v>
          </cell>
          <cell r="L1040">
            <v>3825</v>
          </cell>
          <cell r="M1040">
            <v>5722</v>
          </cell>
          <cell r="N1040">
            <v>5730</v>
          </cell>
          <cell r="O1040">
            <v>5742</v>
          </cell>
          <cell r="P1040">
            <v>5831</v>
          </cell>
          <cell r="Q1040">
            <v>5861</v>
          </cell>
          <cell r="R1040">
            <v>5868</v>
          </cell>
          <cell r="S1040">
            <v>5873</v>
          </cell>
          <cell r="T1040">
            <v>5876</v>
          </cell>
          <cell r="U1040">
            <v>5928</v>
          </cell>
          <cell r="V1040">
            <v>5975</v>
          </cell>
          <cell r="W1040">
            <v>6224</v>
          </cell>
        </row>
        <row r="1041">
          <cell r="B1041" t="str">
            <v>Rice</v>
          </cell>
          <cell r="C1041">
            <v>20159</v>
          </cell>
          <cell r="D1041">
            <v>10</v>
          </cell>
          <cell r="I1041">
            <v>39</v>
          </cell>
          <cell r="J1041">
            <v>3844</v>
          </cell>
          <cell r="K1041">
            <v>3890</v>
          </cell>
          <cell r="L1041">
            <v>3921</v>
          </cell>
          <cell r="M1041">
            <v>5833</v>
          </cell>
          <cell r="N1041">
            <v>5910</v>
          </cell>
          <cell r="O1041">
            <v>5912</v>
          </cell>
          <cell r="P1041">
            <v>5935</v>
          </cell>
          <cell r="Q1041">
            <v>5944</v>
          </cell>
          <cell r="R1041">
            <v>5970</v>
          </cell>
          <cell r="S1041">
            <v>6330</v>
          </cell>
        </row>
        <row r="1042">
          <cell r="B1042" t="str">
            <v>Rice</v>
          </cell>
          <cell r="C1042">
            <v>20159</v>
          </cell>
          <cell r="D1042">
            <v>7</v>
          </cell>
          <cell r="I1042">
            <v>42</v>
          </cell>
          <cell r="J1042">
            <v>5891</v>
          </cell>
          <cell r="K1042">
            <v>3824</v>
          </cell>
          <cell r="L1042">
            <v>3843</v>
          </cell>
          <cell r="M1042">
            <v>5800</v>
          </cell>
          <cell r="N1042">
            <v>5821</v>
          </cell>
          <cell r="O1042">
            <v>5822</v>
          </cell>
          <cell r="P1042">
            <v>5893</v>
          </cell>
        </row>
        <row r="1043">
          <cell r="B1043" t="str">
            <v>Rice</v>
          </cell>
          <cell r="C1043">
            <v>20159</v>
          </cell>
          <cell r="D1043">
            <v>4</v>
          </cell>
          <cell r="I1043">
            <v>45</v>
          </cell>
          <cell r="J1043">
            <v>3720</v>
          </cell>
          <cell r="K1043">
            <v>5728</v>
          </cell>
          <cell r="L1043">
            <v>5909</v>
          </cell>
          <cell r="M1043">
            <v>5943</v>
          </cell>
        </row>
        <row r="1044">
          <cell r="B1044" t="str">
            <v>Rice</v>
          </cell>
          <cell r="C1044">
            <v>20159</v>
          </cell>
          <cell r="D1044">
            <v>8</v>
          </cell>
          <cell r="I1044">
            <v>49</v>
          </cell>
          <cell r="J1044">
            <v>2266</v>
          </cell>
          <cell r="K1044">
            <v>3561</v>
          </cell>
          <cell r="L1044">
            <v>3755</v>
          </cell>
          <cell r="M1044">
            <v>5324</v>
          </cell>
          <cell r="N1044">
            <v>5355</v>
          </cell>
          <cell r="O1044">
            <v>5675</v>
          </cell>
          <cell r="P1044">
            <v>5750</v>
          </cell>
          <cell r="Q1044">
            <v>5820</v>
          </cell>
        </row>
        <row r="1045">
          <cell r="B1045" t="str">
            <v>Rice</v>
          </cell>
          <cell r="C1045">
            <v>20159</v>
          </cell>
          <cell r="D1045" t="str">
            <v>na</v>
          </cell>
        </row>
        <row r="1046">
          <cell r="B1046" t="str">
            <v>Rice</v>
          </cell>
          <cell r="C1046">
            <v>20159</v>
          </cell>
          <cell r="D1046" t="str">
            <v>na</v>
          </cell>
        </row>
        <row r="1047">
          <cell r="B1047" t="str">
            <v>Rice</v>
          </cell>
          <cell r="C1047">
            <v>20159</v>
          </cell>
          <cell r="D1047" t="str">
            <v>na</v>
          </cell>
        </row>
        <row r="1048">
          <cell r="B1048" t="str">
            <v>Rice</v>
          </cell>
          <cell r="C1048">
            <v>20159</v>
          </cell>
          <cell r="D1048" t="str">
            <v>na</v>
          </cell>
          <cell r="I1048">
            <v>44</v>
          </cell>
          <cell r="J1048" t="str">
            <v>MPLSEA</v>
          </cell>
        </row>
        <row r="1049">
          <cell r="B1049" t="str">
            <v>Rice</v>
          </cell>
          <cell r="C1049">
            <v>20159</v>
          </cell>
          <cell r="D1049">
            <v>78</v>
          </cell>
          <cell r="E1049">
            <v>35.320512820512818</v>
          </cell>
          <cell r="F1049">
            <v>38.285714285714285</v>
          </cell>
          <cell r="I1049">
            <v>52</v>
          </cell>
          <cell r="J1049" t="str">
            <v>MPLPER</v>
          </cell>
        </row>
        <row r="1050">
          <cell r="B1050" t="str">
            <v>Riley</v>
          </cell>
          <cell r="C1050">
            <v>20161</v>
          </cell>
          <cell r="D1050" t="str">
            <v>na</v>
          </cell>
          <cell r="G1050">
            <v>56.47</v>
          </cell>
          <cell r="H1050">
            <v>55.38</v>
          </cell>
        </row>
        <row r="1051">
          <cell r="B1051" t="str">
            <v>Riley</v>
          </cell>
          <cell r="C1051">
            <v>20161</v>
          </cell>
          <cell r="D1051">
            <v>11</v>
          </cell>
          <cell r="I1051">
            <v>38</v>
          </cell>
          <cell r="J1051">
            <v>4590</v>
          </cell>
          <cell r="K1051">
            <v>4725</v>
          </cell>
          <cell r="L1051">
            <v>4010</v>
          </cell>
          <cell r="M1051">
            <v>4530</v>
          </cell>
          <cell r="N1051">
            <v>4545</v>
          </cell>
          <cell r="O1051">
            <v>4550</v>
          </cell>
          <cell r="P1051">
            <v>4555</v>
          </cell>
          <cell r="Q1051">
            <v>4832</v>
          </cell>
          <cell r="R1051">
            <v>7083</v>
          </cell>
          <cell r="S1051">
            <v>7088</v>
          </cell>
          <cell r="T1051">
            <v>7095</v>
          </cell>
        </row>
        <row r="1052">
          <cell r="B1052" t="str">
            <v>Riley</v>
          </cell>
          <cell r="C1052">
            <v>20161</v>
          </cell>
          <cell r="D1052">
            <v>8</v>
          </cell>
          <cell r="I1052">
            <v>42</v>
          </cell>
          <cell r="J1052">
            <v>3391</v>
          </cell>
          <cell r="K1052">
            <v>3633</v>
          </cell>
          <cell r="L1052">
            <v>4051</v>
          </cell>
          <cell r="M1052">
            <v>4525</v>
          </cell>
          <cell r="N1052">
            <v>7058</v>
          </cell>
          <cell r="O1052">
            <v>7070</v>
          </cell>
          <cell r="P1052">
            <v>7119</v>
          </cell>
          <cell r="Q1052">
            <v>7740</v>
          </cell>
        </row>
        <row r="1053">
          <cell r="B1053" t="str">
            <v>Riley</v>
          </cell>
          <cell r="C1053">
            <v>20161</v>
          </cell>
          <cell r="D1053">
            <v>10</v>
          </cell>
          <cell r="I1053">
            <v>48</v>
          </cell>
          <cell r="J1053">
            <v>3545</v>
          </cell>
          <cell r="K1053">
            <v>4053</v>
          </cell>
          <cell r="L1053">
            <v>4150</v>
          </cell>
          <cell r="M1053">
            <v>4625</v>
          </cell>
          <cell r="N1053">
            <v>4630</v>
          </cell>
          <cell r="O1053">
            <v>4655</v>
          </cell>
          <cell r="P1053">
            <v>7040</v>
          </cell>
          <cell r="Q1053">
            <v>7132</v>
          </cell>
          <cell r="R1053">
            <v>7245</v>
          </cell>
          <cell r="S1053">
            <v>7416</v>
          </cell>
        </row>
        <row r="1054">
          <cell r="B1054" t="str">
            <v>Riley</v>
          </cell>
          <cell r="C1054">
            <v>20161</v>
          </cell>
          <cell r="D1054">
            <v>11</v>
          </cell>
          <cell r="I1054">
            <v>53</v>
          </cell>
          <cell r="J1054">
            <v>4673</v>
          </cell>
          <cell r="K1054">
            <v>4052</v>
          </cell>
          <cell r="L1054">
            <v>4400</v>
          </cell>
          <cell r="M1054">
            <v>4674</v>
          </cell>
          <cell r="N1054">
            <v>4784</v>
          </cell>
          <cell r="O1054">
            <v>7028</v>
          </cell>
          <cell r="P1054">
            <v>7055</v>
          </cell>
          <cell r="Q1054">
            <v>7105</v>
          </cell>
          <cell r="R1054">
            <v>7415</v>
          </cell>
          <cell r="S1054">
            <v>7500</v>
          </cell>
          <cell r="T1054">
            <v>7684</v>
          </cell>
        </row>
        <row r="1055">
          <cell r="B1055" t="str">
            <v>Riley</v>
          </cell>
          <cell r="C1055">
            <v>20161</v>
          </cell>
          <cell r="D1055">
            <v>12</v>
          </cell>
          <cell r="I1055">
            <v>58</v>
          </cell>
          <cell r="J1055">
            <v>3830</v>
          </cell>
          <cell r="K1055">
            <v>3831</v>
          </cell>
          <cell r="L1055">
            <v>3844</v>
          </cell>
          <cell r="M1055">
            <v>3884</v>
          </cell>
          <cell r="N1055">
            <v>3886</v>
          </cell>
          <cell r="O1055">
            <v>3920</v>
          </cell>
          <cell r="P1055">
            <v>3923</v>
          </cell>
          <cell r="Q1055">
            <v>4671</v>
          </cell>
          <cell r="R1055">
            <v>4783</v>
          </cell>
          <cell r="S1055">
            <v>7005</v>
          </cell>
          <cell r="T1055">
            <v>7109</v>
          </cell>
          <cell r="U1055">
            <v>7682</v>
          </cell>
        </row>
        <row r="1056">
          <cell r="B1056" t="str">
            <v>Riley</v>
          </cell>
          <cell r="C1056">
            <v>20161</v>
          </cell>
          <cell r="D1056">
            <v>15</v>
          </cell>
          <cell r="I1056">
            <v>63</v>
          </cell>
          <cell r="J1056">
            <v>3825</v>
          </cell>
          <cell r="K1056">
            <v>3828</v>
          </cell>
          <cell r="L1056">
            <v>4350</v>
          </cell>
          <cell r="M1056">
            <v>4700</v>
          </cell>
          <cell r="N1056">
            <v>4781</v>
          </cell>
          <cell r="O1056">
            <v>4782</v>
          </cell>
          <cell r="P1056">
            <v>7006</v>
          </cell>
          <cell r="Q1056">
            <v>7036</v>
          </cell>
          <cell r="R1056">
            <v>7104</v>
          </cell>
          <cell r="S1056">
            <v>7155</v>
          </cell>
          <cell r="T1056">
            <v>7233</v>
          </cell>
          <cell r="U1056">
            <v>7502</v>
          </cell>
          <cell r="V1056">
            <v>7683</v>
          </cell>
          <cell r="W1056">
            <v>7690</v>
          </cell>
          <cell r="X1056">
            <v>7742</v>
          </cell>
        </row>
        <row r="1057">
          <cell r="B1057" t="str">
            <v>Riley</v>
          </cell>
          <cell r="C1057">
            <v>20161</v>
          </cell>
          <cell r="D1057">
            <v>11</v>
          </cell>
          <cell r="I1057">
            <v>68</v>
          </cell>
          <cell r="J1057">
            <v>3561</v>
          </cell>
          <cell r="K1057">
            <v>3827</v>
          </cell>
          <cell r="L1057">
            <v>3843</v>
          </cell>
          <cell r="M1057">
            <v>3919</v>
          </cell>
          <cell r="N1057">
            <v>4050</v>
          </cell>
          <cell r="O1057">
            <v>4151</v>
          </cell>
          <cell r="P1057">
            <v>7031</v>
          </cell>
          <cell r="Q1057">
            <v>7107</v>
          </cell>
          <cell r="R1057">
            <v>7123</v>
          </cell>
          <cell r="S1057">
            <v>7209</v>
          </cell>
          <cell r="T1057">
            <v>7681</v>
          </cell>
        </row>
        <row r="1058">
          <cell r="B1058" t="str">
            <v>Riley</v>
          </cell>
          <cell r="C1058">
            <v>20161</v>
          </cell>
          <cell r="D1058">
            <v>12</v>
          </cell>
          <cell r="I1058">
            <v>73</v>
          </cell>
          <cell r="J1058">
            <v>3775</v>
          </cell>
          <cell r="K1058">
            <v>4018</v>
          </cell>
          <cell r="L1058">
            <v>7050</v>
          </cell>
          <cell r="M1058">
            <v>7106</v>
          </cell>
          <cell r="N1058">
            <v>7170</v>
          </cell>
          <cell r="O1058">
            <v>7171</v>
          </cell>
          <cell r="P1058">
            <v>7173</v>
          </cell>
          <cell r="Q1058">
            <v>7174</v>
          </cell>
          <cell r="R1058">
            <v>7176</v>
          </cell>
          <cell r="S1058">
            <v>7213</v>
          </cell>
          <cell r="T1058">
            <v>7214</v>
          </cell>
          <cell r="U1058">
            <v>7680</v>
          </cell>
        </row>
        <row r="1059">
          <cell r="B1059" t="str">
            <v>Riley</v>
          </cell>
          <cell r="C1059">
            <v>20161</v>
          </cell>
          <cell r="D1059" t="str">
            <v>na</v>
          </cell>
        </row>
        <row r="1060">
          <cell r="B1060" t="str">
            <v>Riley</v>
          </cell>
          <cell r="C1060">
            <v>20161</v>
          </cell>
          <cell r="D1060" t="str">
            <v>na</v>
          </cell>
        </row>
        <row r="1061">
          <cell r="B1061" t="str">
            <v>Riley</v>
          </cell>
          <cell r="C1061">
            <v>20161</v>
          </cell>
          <cell r="D1061" t="str">
            <v>na</v>
          </cell>
          <cell r="I1061">
            <v>58</v>
          </cell>
          <cell r="J1061" t="str">
            <v>MPLSEA</v>
          </cell>
        </row>
        <row r="1062">
          <cell r="B1062" t="str">
            <v>Riley</v>
          </cell>
          <cell r="C1062">
            <v>20161</v>
          </cell>
          <cell r="D1062">
            <v>90</v>
          </cell>
          <cell r="E1062">
            <v>56.466666666666669</v>
          </cell>
          <cell r="F1062">
            <v>55.375</v>
          </cell>
          <cell r="I1062">
            <v>62</v>
          </cell>
          <cell r="J1062" t="str">
            <v>MPLPER</v>
          </cell>
        </row>
        <row r="1063">
          <cell r="B1063" t="str">
            <v>Rooks</v>
          </cell>
          <cell r="C1063">
            <v>20163</v>
          </cell>
          <cell r="D1063" t="str">
            <v>na</v>
          </cell>
          <cell r="G1063">
            <v>31.34</v>
          </cell>
          <cell r="H1063">
            <v>33.5</v>
          </cell>
        </row>
        <row r="1064">
          <cell r="B1064" t="str">
            <v>Rooks</v>
          </cell>
          <cell r="C1064">
            <v>20163</v>
          </cell>
          <cell r="D1064">
            <v>10</v>
          </cell>
          <cell r="I1064">
            <v>23</v>
          </cell>
          <cell r="J1064">
            <v>2959</v>
          </cell>
          <cell r="K1064">
            <v>2114</v>
          </cell>
          <cell r="L1064">
            <v>2537</v>
          </cell>
          <cell r="M1064">
            <v>2546</v>
          </cell>
          <cell r="N1064">
            <v>2549</v>
          </cell>
          <cell r="O1064">
            <v>2558</v>
          </cell>
          <cell r="P1064">
            <v>2660</v>
          </cell>
          <cell r="Q1064">
            <v>2760</v>
          </cell>
          <cell r="R1064">
            <v>2955</v>
          </cell>
          <cell r="S1064">
            <v>2960</v>
          </cell>
        </row>
        <row r="1065">
          <cell r="B1065" t="str">
            <v>Rooks</v>
          </cell>
          <cell r="C1065">
            <v>20163</v>
          </cell>
          <cell r="D1065">
            <v>13</v>
          </cell>
          <cell r="I1065">
            <v>26</v>
          </cell>
          <cell r="J1065">
            <v>2100</v>
          </cell>
          <cell r="K1065">
            <v>2107</v>
          </cell>
          <cell r="L1065">
            <v>2112</v>
          </cell>
          <cell r="M1065">
            <v>2113</v>
          </cell>
          <cell r="N1065">
            <v>2330</v>
          </cell>
          <cell r="O1065">
            <v>2331</v>
          </cell>
          <cell r="P1065">
            <v>2540</v>
          </cell>
          <cell r="Q1065">
            <v>2560</v>
          </cell>
          <cell r="R1065">
            <v>2658</v>
          </cell>
          <cell r="S1065">
            <v>2748</v>
          </cell>
          <cell r="T1065">
            <v>2753</v>
          </cell>
          <cell r="U1065">
            <v>2754</v>
          </cell>
          <cell r="V1065">
            <v>2953</v>
          </cell>
        </row>
        <row r="1066">
          <cell r="B1066" t="str">
            <v>Rooks</v>
          </cell>
          <cell r="C1066">
            <v>20163</v>
          </cell>
          <cell r="D1066">
            <v>8</v>
          </cell>
          <cell r="I1066">
            <v>29</v>
          </cell>
          <cell r="J1066">
            <v>2202</v>
          </cell>
          <cell r="K1066">
            <v>2235</v>
          </cell>
          <cell r="L1066">
            <v>2366</v>
          </cell>
          <cell r="M1066">
            <v>2524</v>
          </cell>
          <cell r="N1066">
            <v>2767</v>
          </cell>
          <cell r="O1066">
            <v>2828</v>
          </cell>
          <cell r="P1066">
            <v>2957</v>
          </cell>
          <cell r="Q1066">
            <v>3765</v>
          </cell>
        </row>
        <row r="1067">
          <cell r="B1067" t="str">
            <v>Rooks</v>
          </cell>
          <cell r="C1067">
            <v>20163</v>
          </cell>
          <cell r="D1067">
            <v>7</v>
          </cell>
          <cell r="I1067">
            <v>32</v>
          </cell>
          <cell r="J1067">
            <v>2205</v>
          </cell>
          <cell r="K1067">
            <v>2365</v>
          </cell>
          <cell r="L1067">
            <v>2511</v>
          </cell>
          <cell r="M1067">
            <v>2513</v>
          </cell>
          <cell r="N1067">
            <v>2520</v>
          </cell>
          <cell r="O1067">
            <v>2521</v>
          </cell>
          <cell r="P1067">
            <v>2632</v>
          </cell>
        </row>
        <row r="1068">
          <cell r="B1068" t="str">
            <v>Rooks</v>
          </cell>
          <cell r="C1068">
            <v>20163</v>
          </cell>
          <cell r="D1068">
            <v>10</v>
          </cell>
          <cell r="I1068">
            <v>35</v>
          </cell>
          <cell r="J1068">
            <v>2236</v>
          </cell>
          <cell r="K1068">
            <v>2347</v>
          </cell>
          <cell r="L1068">
            <v>2375</v>
          </cell>
          <cell r="M1068">
            <v>2510</v>
          </cell>
          <cell r="N1068">
            <v>2518</v>
          </cell>
          <cell r="O1068">
            <v>2519</v>
          </cell>
          <cell r="P1068">
            <v>2605</v>
          </cell>
          <cell r="Q1068">
            <v>2606</v>
          </cell>
          <cell r="R1068">
            <v>2820</v>
          </cell>
          <cell r="S1068">
            <v>3593</v>
          </cell>
        </row>
        <row r="1069">
          <cell r="B1069" t="str">
            <v>Rooks</v>
          </cell>
          <cell r="C1069">
            <v>20163</v>
          </cell>
          <cell r="D1069">
            <v>9</v>
          </cell>
          <cell r="I1069">
            <v>38</v>
          </cell>
          <cell r="J1069">
            <v>2264</v>
          </cell>
          <cell r="K1069">
            <v>2574</v>
          </cell>
          <cell r="L1069">
            <v>2614</v>
          </cell>
          <cell r="M1069">
            <v>2617</v>
          </cell>
          <cell r="N1069">
            <v>2620</v>
          </cell>
          <cell r="O1069">
            <v>2623</v>
          </cell>
          <cell r="P1069">
            <v>2670</v>
          </cell>
          <cell r="Q1069">
            <v>2817</v>
          </cell>
          <cell r="R1069">
            <v>2819</v>
          </cell>
        </row>
        <row r="1070">
          <cell r="B1070" t="str">
            <v>Rooks</v>
          </cell>
          <cell r="C1070">
            <v>20163</v>
          </cell>
          <cell r="D1070">
            <v>6</v>
          </cell>
          <cell r="I1070">
            <v>41</v>
          </cell>
          <cell r="J1070">
            <v>2612</v>
          </cell>
          <cell r="K1070">
            <v>2613</v>
          </cell>
          <cell r="L1070">
            <v>2622</v>
          </cell>
          <cell r="M1070">
            <v>2625</v>
          </cell>
          <cell r="N1070">
            <v>2667</v>
          </cell>
          <cell r="O1070">
            <v>2668</v>
          </cell>
        </row>
        <row r="1071">
          <cell r="B1071" t="str">
            <v>Rooks</v>
          </cell>
          <cell r="C1071">
            <v>20163</v>
          </cell>
          <cell r="D1071">
            <v>1</v>
          </cell>
          <cell r="I1071">
            <v>44</v>
          </cell>
          <cell r="J1071">
            <v>3755</v>
          </cell>
        </row>
        <row r="1072">
          <cell r="B1072" t="str">
            <v>Rooks</v>
          </cell>
          <cell r="C1072">
            <v>20163</v>
          </cell>
          <cell r="D1072" t="str">
            <v>na</v>
          </cell>
        </row>
        <row r="1073">
          <cell r="B1073" t="str">
            <v>Rooks</v>
          </cell>
          <cell r="C1073">
            <v>20163</v>
          </cell>
          <cell r="D1073" t="str">
            <v>na</v>
          </cell>
        </row>
        <row r="1074">
          <cell r="B1074" t="str">
            <v>Rooks</v>
          </cell>
          <cell r="C1074">
            <v>20163</v>
          </cell>
          <cell r="D1074" t="str">
            <v>na</v>
          </cell>
          <cell r="I1074">
            <v>36</v>
          </cell>
          <cell r="J1074" t="str">
            <v>MPLSEA</v>
          </cell>
        </row>
        <row r="1075">
          <cell r="B1075" t="str">
            <v>Rooks</v>
          </cell>
          <cell r="C1075">
            <v>20163</v>
          </cell>
          <cell r="D1075">
            <v>64</v>
          </cell>
          <cell r="E1075">
            <v>31.34375</v>
          </cell>
          <cell r="F1075">
            <v>33.5</v>
          </cell>
          <cell r="I1075">
            <v>44</v>
          </cell>
          <cell r="J1075" t="str">
            <v>MPLPER</v>
          </cell>
        </row>
        <row r="1076">
          <cell r="B1076" t="str">
            <v>Rush</v>
          </cell>
          <cell r="C1076">
            <v>20165</v>
          </cell>
          <cell r="D1076" t="str">
            <v>na</v>
          </cell>
          <cell r="G1076">
            <v>30.89</v>
          </cell>
          <cell r="H1076">
            <v>33.5</v>
          </cell>
        </row>
        <row r="1077">
          <cell r="B1077" t="str">
            <v>Rush</v>
          </cell>
          <cell r="C1077">
            <v>20165</v>
          </cell>
          <cell r="D1077">
            <v>11</v>
          </cell>
          <cell r="I1077">
            <v>23</v>
          </cell>
          <cell r="J1077">
            <v>2726</v>
          </cell>
          <cell r="K1077">
            <v>2750</v>
          </cell>
          <cell r="L1077">
            <v>2959</v>
          </cell>
          <cell r="M1077">
            <v>2113</v>
          </cell>
          <cell r="N1077">
            <v>2521</v>
          </cell>
          <cell r="O1077">
            <v>2536</v>
          </cell>
          <cell r="P1077">
            <v>2546</v>
          </cell>
          <cell r="Q1077">
            <v>2592</v>
          </cell>
          <cell r="R1077">
            <v>2594</v>
          </cell>
          <cell r="S1077">
            <v>2601</v>
          </cell>
          <cell r="T1077">
            <v>2703</v>
          </cell>
        </row>
        <row r="1078">
          <cell r="B1078" t="str">
            <v>Rush</v>
          </cell>
          <cell r="C1078">
            <v>20165</v>
          </cell>
          <cell r="D1078">
            <v>2</v>
          </cell>
          <cell r="I1078">
            <v>26</v>
          </cell>
          <cell r="J1078">
            <v>2953</v>
          </cell>
          <cell r="K1078">
            <v>2618</v>
          </cell>
        </row>
        <row r="1079">
          <cell r="B1079" t="str">
            <v>Rush</v>
          </cell>
          <cell r="C1079">
            <v>20165</v>
          </cell>
          <cell r="D1079">
            <v>4</v>
          </cell>
          <cell r="I1079">
            <v>29</v>
          </cell>
          <cell r="J1079">
            <v>2747</v>
          </cell>
          <cell r="K1079">
            <v>2201</v>
          </cell>
          <cell r="L1079">
            <v>2617</v>
          </cell>
          <cell r="M1079">
            <v>2701</v>
          </cell>
        </row>
        <row r="1080">
          <cell r="B1080" t="str">
            <v>Rush</v>
          </cell>
          <cell r="C1080">
            <v>20165</v>
          </cell>
          <cell r="D1080">
            <v>4</v>
          </cell>
          <cell r="I1080">
            <v>32</v>
          </cell>
          <cell r="J1080">
            <v>2951</v>
          </cell>
          <cell r="K1080">
            <v>2519</v>
          </cell>
          <cell r="L1080">
            <v>2630</v>
          </cell>
          <cell r="M1080">
            <v>2632</v>
          </cell>
        </row>
        <row r="1081">
          <cell r="B1081" t="str">
            <v>Rush</v>
          </cell>
          <cell r="C1081">
            <v>20165</v>
          </cell>
          <cell r="D1081">
            <v>7</v>
          </cell>
          <cell r="I1081">
            <v>35</v>
          </cell>
          <cell r="J1081">
            <v>2817</v>
          </cell>
          <cell r="K1081">
            <v>2829</v>
          </cell>
          <cell r="L1081">
            <v>2235</v>
          </cell>
          <cell r="M1081">
            <v>2365</v>
          </cell>
          <cell r="N1081">
            <v>2518</v>
          </cell>
          <cell r="O1081">
            <v>2614</v>
          </cell>
          <cell r="P1081">
            <v>2615</v>
          </cell>
        </row>
        <row r="1082">
          <cell r="B1082" t="str">
            <v>Rush</v>
          </cell>
          <cell r="C1082">
            <v>20165</v>
          </cell>
          <cell r="D1082">
            <v>3</v>
          </cell>
          <cell r="I1082">
            <v>38</v>
          </cell>
          <cell r="J1082">
            <v>2815</v>
          </cell>
          <cell r="K1082">
            <v>2347</v>
          </cell>
          <cell r="L1082">
            <v>2613</v>
          </cell>
        </row>
        <row r="1083">
          <cell r="B1083" t="str">
            <v>Rush</v>
          </cell>
          <cell r="C1083">
            <v>20165</v>
          </cell>
          <cell r="D1083">
            <v>1</v>
          </cell>
          <cell r="I1083">
            <v>41</v>
          </cell>
          <cell r="J1083">
            <v>2236</v>
          </cell>
        </row>
        <row r="1084">
          <cell r="B1084" t="str">
            <v>Rush</v>
          </cell>
          <cell r="C1084">
            <v>20165</v>
          </cell>
          <cell r="D1084">
            <v>3</v>
          </cell>
          <cell r="I1084">
            <v>44</v>
          </cell>
          <cell r="J1084">
            <v>2310</v>
          </cell>
          <cell r="K1084">
            <v>2375</v>
          </cell>
          <cell r="L1084">
            <v>2612</v>
          </cell>
        </row>
        <row r="1085">
          <cell r="B1085" t="str">
            <v>Rush</v>
          </cell>
          <cell r="C1085">
            <v>20165</v>
          </cell>
          <cell r="D1085" t="str">
            <v>na</v>
          </cell>
        </row>
        <row r="1086">
          <cell r="B1086" t="str">
            <v>Rush</v>
          </cell>
          <cell r="C1086">
            <v>20165</v>
          </cell>
          <cell r="D1086" t="str">
            <v>na</v>
          </cell>
        </row>
        <row r="1087">
          <cell r="B1087" t="str">
            <v>Rush</v>
          </cell>
          <cell r="C1087">
            <v>20165</v>
          </cell>
          <cell r="D1087" t="str">
            <v>na</v>
          </cell>
          <cell r="I1087">
            <v>36</v>
          </cell>
          <cell r="J1087" t="str">
            <v>MPLSEA</v>
          </cell>
        </row>
        <row r="1088">
          <cell r="B1088" t="str">
            <v>Rush</v>
          </cell>
          <cell r="C1088">
            <v>20165</v>
          </cell>
          <cell r="D1088">
            <v>35</v>
          </cell>
          <cell r="E1088">
            <v>30.885714285714286</v>
          </cell>
          <cell r="F1088">
            <v>33.5</v>
          </cell>
          <cell r="I1088">
            <v>44</v>
          </cell>
          <cell r="J1088" t="str">
            <v>MPLPER</v>
          </cell>
        </row>
        <row r="1089">
          <cell r="B1089" t="str">
            <v>Russell</v>
          </cell>
          <cell r="C1089">
            <v>20167</v>
          </cell>
          <cell r="D1089" t="str">
            <v>na</v>
          </cell>
          <cell r="G1089">
            <v>32.880000000000003</v>
          </cell>
          <cell r="H1089">
            <v>35</v>
          </cell>
        </row>
        <row r="1090">
          <cell r="B1090" t="str">
            <v>Russell</v>
          </cell>
          <cell r="C1090">
            <v>20167</v>
          </cell>
          <cell r="D1090">
            <v>13</v>
          </cell>
          <cell r="I1090">
            <v>24</v>
          </cell>
          <cell r="J1090">
            <v>3396</v>
          </cell>
          <cell r="K1090">
            <v>2726</v>
          </cell>
          <cell r="L1090">
            <v>2113</v>
          </cell>
          <cell r="M1090">
            <v>2521</v>
          </cell>
          <cell r="N1090">
            <v>2524</v>
          </cell>
          <cell r="O1090">
            <v>2536</v>
          </cell>
          <cell r="P1090">
            <v>2540</v>
          </cell>
          <cell r="Q1090">
            <v>2594</v>
          </cell>
          <cell r="R1090">
            <v>2598</v>
          </cell>
          <cell r="S1090">
            <v>2660</v>
          </cell>
          <cell r="T1090">
            <v>2720</v>
          </cell>
          <cell r="U1090">
            <v>3366</v>
          </cell>
          <cell r="V1090">
            <v>3367</v>
          </cell>
        </row>
        <row r="1091">
          <cell r="B1091" t="str">
            <v>Russell</v>
          </cell>
          <cell r="C1091">
            <v>20167</v>
          </cell>
          <cell r="D1091">
            <v>5</v>
          </cell>
          <cell r="I1091">
            <v>27</v>
          </cell>
          <cell r="J1091">
            <v>2333</v>
          </cell>
          <cell r="K1091">
            <v>2592</v>
          </cell>
          <cell r="L1091">
            <v>2600</v>
          </cell>
          <cell r="M1091">
            <v>2736</v>
          </cell>
          <cell r="N1091">
            <v>2953</v>
          </cell>
        </row>
        <row r="1092">
          <cell r="B1092" t="str">
            <v>Russell</v>
          </cell>
          <cell r="C1092">
            <v>20167</v>
          </cell>
          <cell r="D1092">
            <v>7</v>
          </cell>
          <cell r="I1092">
            <v>30</v>
          </cell>
          <cell r="J1092">
            <v>2201</v>
          </cell>
          <cell r="K1092">
            <v>2234</v>
          </cell>
          <cell r="L1092">
            <v>2618</v>
          </cell>
          <cell r="M1092">
            <v>2632</v>
          </cell>
          <cell r="N1092">
            <v>2701</v>
          </cell>
          <cell r="O1092">
            <v>2951</v>
          </cell>
          <cell r="P1092">
            <v>3391</v>
          </cell>
        </row>
        <row r="1093">
          <cell r="B1093" t="str">
            <v>Russell</v>
          </cell>
          <cell r="C1093">
            <v>20167</v>
          </cell>
          <cell r="D1093">
            <v>7</v>
          </cell>
          <cell r="I1093">
            <v>33</v>
          </cell>
          <cell r="J1093">
            <v>2225</v>
          </cell>
          <cell r="K1093">
            <v>2360</v>
          </cell>
          <cell r="L1093">
            <v>2519</v>
          </cell>
          <cell r="M1093">
            <v>2534</v>
          </cell>
          <cell r="N1093">
            <v>2606</v>
          </cell>
          <cell r="O1093">
            <v>2614</v>
          </cell>
          <cell r="P1093">
            <v>2817</v>
          </cell>
        </row>
        <row r="1094">
          <cell r="B1094" t="str">
            <v>Russell</v>
          </cell>
          <cell r="C1094">
            <v>20167</v>
          </cell>
          <cell r="D1094">
            <v>4</v>
          </cell>
          <cell r="I1094">
            <v>37</v>
          </cell>
          <cell r="J1094">
            <v>2616</v>
          </cell>
          <cell r="K1094">
            <v>2617</v>
          </cell>
          <cell r="L1094">
            <v>2625</v>
          </cell>
          <cell r="M1094">
            <v>2728</v>
          </cell>
        </row>
        <row r="1095">
          <cell r="B1095" t="str">
            <v>Russell</v>
          </cell>
          <cell r="C1095">
            <v>20167</v>
          </cell>
          <cell r="D1095">
            <v>4</v>
          </cell>
          <cell r="I1095">
            <v>40</v>
          </cell>
          <cell r="J1095">
            <v>2612</v>
          </cell>
          <cell r="K1095">
            <v>2613</v>
          </cell>
          <cell r="L1095">
            <v>2633</v>
          </cell>
          <cell r="M1095">
            <v>3492</v>
          </cell>
        </row>
        <row r="1096">
          <cell r="B1096" t="str">
            <v>Russell</v>
          </cell>
          <cell r="C1096">
            <v>20167</v>
          </cell>
          <cell r="D1096">
            <v>4</v>
          </cell>
          <cell r="I1096">
            <v>43</v>
          </cell>
          <cell r="J1096">
            <v>2605</v>
          </cell>
          <cell r="K1096">
            <v>3491</v>
          </cell>
          <cell r="L1096">
            <v>3593</v>
          </cell>
          <cell r="M1096">
            <v>3824</v>
          </cell>
        </row>
        <row r="1097">
          <cell r="B1097" t="str">
            <v>Russell</v>
          </cell>
          <cell r="C1097">
            <v>20167</v>
          </cell>
          <cell r="D1097">
            <v>6</v>
          </cell>
          <cell r="I1097">
            <v>46</v>
          </cell>
          <cell r="J1097">
            <v>2236</v>
          </cell>
          <cell r="K1097">
            <v>2264</v>
          </cell>
          <cell r="L1097">
            <v>2347</v>
          </cell>
          <cell r="M1097">
            <v>2375</v>
          </cell>
          <cell r="N1097">
            <v>3720</v>
          </cell>
          <cell r="O1097">
            <v>3755</v>
          </cell>
        </row>
        <row r="1098">
          <cell r="B1098" t="str">
            <v>Russell</v>
          </cell>
          <cell r="C1098">
            <v>20167</v>
          </cell>
          <cell r="D1098" t="str">
            <v>na</v>
          </cell>
        </row>
        <row r="1099">
          <cell r="B1099" t="str">
            <v>Russell</v>
          </cell>
          <cell r="C1099">
            <v>20167</v>
          </cell>
          <cell r="D1099" t="str">
            <v>na</v>
          </cell>
        </row>
        <row r="1100">
          <cell r="B1100" t="str">
            <v>Russell</v>
          </cell>
          <cell r="C1100">
            <v>20167</v>
          </cell>
          <cell r="D1100" t="str">
            <v>na</v>
          </cell>
          <cell r="I1100">
            <v>40</v>
          </cell>
          <cell r="J1100" t="str">
            <v>MPLSEA</v>
          </cell>
        </row>
        <row r="1101">
          <cell r="B1101" t="str">
            <v>Russell</v>
          </cell>
          <cell r="C1101">
            <v>20167</v>
          </cell>
          <cell r="D1101">
            <v>50</v>
          </cell>
          <cell r="E1101">
            <v>32.880000000000003</v>
          </cell>
          <cell r="F1101">
            <v>35</v>
          </cell>
          <cell r="I1101">
            <v>48</v>
          </cell>
          <cell r="J1101" t="str">
            <v>MPLPER</v>
          </cell>
        </row>
        <row r="1102">
          <cell r="B1102" t="str">
            <v>Saline</v>
          </cell>
          <cell r="C1102">
            <v>20169</v>
          </cell>
          <cell r="D1102" t="str">
            <v>na</v>
          </cell>
          <cell r="G1102">
            <v>43.37</v>
          </cell>
          <cell r="H1102">
            <v>40.119999999999997</v>
          </cell>
        </row>
        <row r="1103">
          <cell r="B1103" t="str">
            <v>Saline</v>
          </cell>
          <cell r="C1103">
            <v>20169</v>
          </cell>
          <cell r="D1103">
            <v>5</v>
          </cell>
          <cell r="I1103">
            <v>28</v>
          </cell>
          <cell r="J1103">
            <v>4555</v>
          </cell>
          <cell r="K1103">
            <v>4570</v>
          </cell>
          <cell r="L1103">
            <v>4720</v>
          </cell>
          <cell r="M1103">
            <v>9989</v>
          </cell>
          <cell r="N1103">
            <v>3396</v>
          </cell>
        </row>
        <row r="1104">
          <cell r="B1104" t="str">
            <v>Saline</v>
          </cell>
          <cell r="C1104">
            <v>20169</v>
          </cell>
          <cell r="D1104">
            <v>2</v>
          </cell>
          <cell r="I1104">
            <v>31</v>
          </cell>
          <cell r="J1104">
            <v>3350</v>
          </cell>
          <cell r="K1104">
            <v>3617</v>
          </cell>
        </row>
        <row r="1105">
          <cell r="B1105" t="str">
            <v>Saline</v>
          </cell>
          <cell r="C1105">
            <v>20169</v>
          </cell>
          <cell r="D1105">
            <v>2</v>
          </cell>
          <cell r="I1105">
            <v>35</v>
          </cell>
          <cell r="J1105">
            <v>4673</v>
          </cell>
          <cell r="K1105">
            <v>3391</v>
          </cell>
        </row>
        <row r="1106">
          <cell r="B1106" t="str">
            <v>Saline</v>
          </cell>
          <cell r="C1106">
            <v>20169</v>
          </cell>
          <cell r="D1106">
            <v>5</v>
          </cell>
          <cell r="I1106">
            <v>38</v>
          </cell>
          <cell r="J1106">
            <v>3826</v>
          </cell>
          <cell r="K1106">
            <v>3830</v>
          </cell>
          <cell r="L1106">
            <v>3832</v>
          </cell>
          <cell r="M1106">
            <v>3900</v>
          </cell>
          <cell r="N1106">
            <v>3404</v>
          </cell>
        </row>
        <row r="1107">
          <cell r="B1107" t="str">
            <v>Saline</v>
          </cell>
          <cell r="C1107">
            <v>20169</v>
          </cell>
          <cell r="D1107">
            <v>6</v>
          </cell>
          <cell r="I1107">
            <v>42</v>
          </cell>
          <cell r="J1107">
            <v>3890</v>
          </cell>
          <cell r="K1107">
            <v>4671</v>
          </cell>
          <cell r="L1107">
            <v>2366</v>
          </cell>
          <cell r="M1107">
            <v>3402</v>
          </cell>
          <cell r="N1107">
            <v>3403</v>
          </cell>
          <cell r="O1107">
            <v>3633</v>
          </cell>
        </row>
        <row r="1108">
          <cell r="B1108" t="str">
            <v>Saline</v>
          </cell>
          <cell r="C1108">
            <v>20169</v>
          </cell>
          <cell r="D1108">
            <v>2</v>
          </cell>
          <cell r="I1108">
            <v>45</v>
          </cell>
          <cell r="J1108">
            <v>3844</v>
          </cell>
          <cell r="K1108">
            <v>3492</v>
          </cell>
        </row>
        <row r="1109">
          <cell r="B1109" t="str">
            <v>Saline</v>
          </cell>
          <cell r="C1109">
            <v>20169</v>
          </cell>
          <cell r="D1109">
            <v>13</v>
          </cell>
          <cell r="I1109">
            <v>49</v>
          </cell>
          <cell r="J1109">
            <v>3825</v>
          </cell>
          <cell r="K1109">
            <v>3827</v>
          </cell>
          <cell r="L1109">
            <v>3843</v>
          </cell>
          <cell r="M1109">
            <v>3918</v>
          </cell>
          <cell r="N1109">
            <v>3921</v>
          </cell>
          <cell r="O1109">
            <v>3824</v>
          </cell>
          <cell r="P1109">
            <v>2177</v>
          </cell>
          <cell r="Q1109">
            <v>2310</v>
          </cell>
          <cell r="R1109">
            <v>3250</v>
          </cell>
          <cell r="S1109">
            <v>3401</v>
          </cell>
          <cell r="T1109">
            <v>3491</v>
          </cell>
          <cell r="U1109">
            <v>3521</v>
          </cell>
          <cell r="V1109">
            <v>3561</v>
          </cell>
        </row>
        <row r="1110">
          <cell r="B1110" t="str">
            <v>Saline</v>
          </cell>
          <cell r="C1110">
            <v>20169</v>
          </cell>
          <cell r="D1110">
            <v>8</v>
          </cell>
          <cell r="I1110">
            <v>53</v>
          </cell>
          <cell r="J1110">
            <v>2179</v>
          </cell>
          <cell r="K1110">
            <v>2266</v>
          </cell>
          <cell r="L1110">
            <v>2347</v>
          </cell>
          <cell r="M1110">
            <v>2375</v>
          </cell>
          <cell r="N1110">
            <v>3715</v>
          </cell>
          <cell r="O1110">
            <v>3725</v>
          </cell>
          <cell r="P1110">
            <v>3755</v>
          </cell>
          <cell r="Q1110">
            <v>3775</v>
          </cell>
        </row>
        <row r="1111">
          <cell r="B1111" t="str">
            <v>Saline</v>
          </cell>
          <cell r="C1111">
            <v>20169</v>
          </cell>
          <cell r="D1111" t="str">
            <v>na</v>
          </cell>
        </row>
        <row r="1112">
          <cell r="B1112" t="str">
            <v>Saline</v>
          </cell>
          <cell r="C1112">
            <v>20169</v>
          </cell>
          <cell r="D1112" t="str">
            <v>na</v>
          </cell>
        </row>
        <row r="1113">
          <cell r="B1113" t="str">
            <v>Saline</v>
          </cell>
          <cell r="C1113">
            <v>20169</v>
          </cell>
          <cell r="D1113" t="str">
            <v>na</v>
          </cell>
          <cell r="I1113">
            <v>46</v>
          </cell>
          <cell r="J1113" t="str">
            <v>MPLSEA</v>
          </cell>
        </row>
        <row r="1114">
          <cell r="B1114" t="str">
            <v>Saline</v>
          </cell>
          <cell r="C1114">
            <v>20169</v>
          </cell>
          <cell r="D1114">
            <v>43</v>
          </cell>
          <cell r="E1114">
            <v>43.372093023255815</v>
          </cell>
          <cell r="F1114">
            <v>40.125</v>
          </cell>
          <cell r="I1114">
            <v>52</v>
          </cell>
          <cell r="J1114" t="str">
            <v>MPLPER</v>
          </cell>
        </row>
        <row r="1115">
          <cell r="B1115" t="str">
            <v>Scott</v>
          </cell>
          <cell r="C1115">
            <v>20171</v>
          </cell>
          <cell r="D1115" t="str">
            <v>na</v>
          </cell>
          <cell r="G1115">
            <v>31.49</v>
          </cell>
          <cell r="H1115">
            <v>32</v>
          </cell>
        </row>
        <row r="1116">
          <cell r="B1116" t="str">
            <v>Scott</v>
          </cell>
          <cell r="C1116">
            <v>20171</v>
          </cell>
          <cell r="D1116">
            <v>9</v>
          </cell>
          <cell r="I1116">
            <v>22</v>
          </cell>
          <cell r="J1116">
            <v>2714</v>
          </cell>
          <cell r="K1116">
            <v>2562</v>
          </cell>
          <cell r="L1116">
            <v>1122</v>
          </cell>
          <cell r="M1116">
            <v>1580</v>
          </cell>
          <cell r="N1116">
            <v>1658</v>
          </cell>
          <cell r="O1116">
            <v>1691</v>
          </cell>
          <cell r="P1116">
            <v>1707</v>
          </cell>
          <cell r="Q1116">
            <v>1984</v>
          </cell>
          <cell r="R1116">
            <v>2568</v>
          </cell>
        </row>
        <row r="1117">
          <cell r="B1117" t="str">
            <v>Scott</v>
          </cell>
          <cell r="C1117">
            <v>20171</v>
          </cell>
          <cell r="D1117">
            <v>4</v>
          </cell>
          <cell r="I1117">
            <v>25</v>
          </cell>
          <cell r="J1117">
            <v>1704</v>
          </cell>
          <cell r="K1117">
            <v>1705</v>
          </cell>
          <cell r="L1117">
            <v>1741</v>
          </cell>
          <cell r="M1117">
            <v>1868</v>
          </cell>
        </row>
        <row r="1118">
          <cell r="B1118" t="str">
            <v>Scott</v>
          </cell>
          <cell r="C1118">
            <v>20171</v>
          </cell>
          <cell r="D1118">
            <v>1</v>
          </cell>
          <cell r="I1118">
            <v>28</v>
          </cell>
          <cell r="J1118">
            <v>1391</v>
          </cell>
        </row>
        <row r="1119">
          <cell r="B1119" t="str">
            <v>Scott</v>
          </cell>
          <cell r="C1119">
            <v>20171</v>
          </cell>
          <cell r="D1119">
            <v>2</v>
          </cell>
          <cell r="I1119">
            <v>31</v>
          </cell>
          <cell r="J1119">
            <v>1672</v>
          </cell>
          <cell r="K1119">
            <v>1867</v>
          </cell>
        </row>
        <row r="1120">
          <cell r="B1120" t="str">
            <v>Scott</v>
          </cell>
          <cell r="C1120">
            <v>20171</v>
          </cell>
          <cell r="D1120">
            <v>5</v>
          </cell>
          <cell r="I1120">
            <v>33</v>
          </cell>
          <cell r="J1120">
            <v>5228</v>
          </cell>
          <cell r="K1120">
            <v>1859</v>
          </cell>
          <cell r="L1120">
            <v>1668</v>
          </cell>
          <cell r="M1120">
            <v>1670</v>
          </cell>
          <cell r="N1120">
            <v>1762</v>
          </cell>
        </row>
        <row r="1121">
          <cell r="B1121" t="str">
            <v>Scott</v>
          </cell>
          <cell r="C1121">
            <v>20171</v>
          </cell>
          <cell r="D1121">
            <v>4</v>
          </cell>
          <cell r="I1121">
            <v>36</v>
          </cell>
          <cell r="J1121">
            <v>1125</v>
          </cell>
          <cell r="K1121">
            <v>1344</v>
          </cell>
          <cell r="L1121">
            <v>1857</v>
          </cell>
          <cell r="M1121">
            <v>1861</v>
          </cell>
        </row>
        <row r="1122">
          <cell r="B1122" t="str">
            <v>Scott</v>
          </cell>
          <cell r="C1122">
            <v>20171</v>
          </cell>
          <cell r="D1122">
            <v>5</v>
          </cell>
          <cell r="I1122">
            <v>39</v>
          </cell>
          <cell r="J1122">
            <v>1345</v>
          </cell>
          <cell r="K1122">
            <v>1667</v>
          </cell>
          <cell r="L1122">
            <v>1761</v>
          </cell>
          <cell r="M1122">
            <v>1810</v>
          </cell>
          <cell r="N1122">
            <v>2235</v>
          </cell>
        </row>
        <row r="1123">
          <cell r="B1123" t="str">
            <v>Scott</v>
          </cell>
          <cell r="C1123">
            <v>20171</v>
          </cell>
          <cell r="D1123">
            <v>5</v>
          </cell>
          <cell r="I1123">
            <v>42</v>
          </cell>
          <cell r="J1123">
            <v>1422</v>
          </cell>
          <cell r="K1123">
            <v>1438</v>
          </cell>
          <cell r="L1123">
            <v>1619</v>
          </cell>
          <cell r="M1123">
            <v>1856</v>
          </cell>
          <cell r="N1123">
            <v>2686</v>
          </cell>
        </row>
        <row r="1124">
          <cell r="B1124" t="str">
            <v>Scott</v>
          </cell>
          <cell r="C1124">
            <v>20171</v>
          </cell>
          <cell r="D1124" t="str">
            <v>na</v>
          </cell>
        </row>
        <row r="1125">
          <cell r="B1125" t="str">
            <v>Scott</v>
          </cell>
          <cell r="C1125">
            <v>20171</v>
          </cell>
          <cell r="D1125" t="str">
            <v>na</v>
          </cell>
        </row>
        <row r="1126">
          <cell r="B1126" t="str">
            <v>Scott</v>
          </cell>
          <cell r="C1126">
            <v>20171</v>
          </cell>
          <cell r="D1126" t="str">
            <v>na</v>
          </cell>
          <cell r="I1126">
            <v>28</v>
          </cell>
          <cell r="J1126" t="str">
            <v>MPLSEA</v>
          </cell>
        </row>
        <row r="1127">
          <cell r="B1127" t="str">
            <v>Scott</v>
          </cell>
          <cell r="C1127">
            <v>20171</v>
          </cell>
          <cell r="D1127">
            <v>35</v>
          </cell>
          <cell r="E1127">
            <v>31.485714285714284</v>
          </cell>
          <cell r="F1127">
            <v>32</v>
          </cell>
          <cell r="I1127">
            <v>38</v>
          </cell>
          <cell r="J1127" t="str">
            <v>MPLPER</v>
          </cell>
        </row>
        <row r="1128">
          <cell r="B1128" t="str">
            <v>Sedgwick</v>
          </cell>
          <cell r="C1128">
            <v>20173</v>
          </cell>
          <cell r="D1128" t="str">
            <v>na</v>
          </cell>
          <cell r="G1128">
            <v>37.43</v>
          </cell>
          <cell r="H1128">
            <v>37.29</v>
          </cell>
        </row>
        <row r="1129">
          <cell r="B1129" t="str">
            <v>Sedgwick</v>
          </cell>
          <cell r="C1129">
            <v>20173</v>
          </cell>
          <cell r="D1129">
            <v>13</v>
          </cell>
          <cell r="I1129">
            <v>27</v>
          </cell>
          <cell r="J1129">
            <v>3930</v>
          </cell>
          <cell r="K1129">
            <v>5464</v>
          </cell>
          <cell r="L1129">
            <v>5480</v>
          </cell>
          <cell r="M1129">
            <v>5836</v>
          </cell>
          <cell r="N1129">
            <v>5841</v>
          </cell>
          <cell r="O1129">
            <v>5845</v>
          </cell>
          <cell r="P1129">
            <v>5850</v>
          </cell>
          <cell r="Q1129">
            <v>5856</v>
          </cell>
          <cell r="R1129">
            <v>6060</v>
          </cell>
          <cell r="S1129">
            <v>6250</v>
          </cell>
          <cell r="T1129">
            <v>6252</v>
          </cell>
          <cell r="U1129">
            <v>6347</v>
          </cell>
          <cell r="V1129">
            <v>6443</v>
          </cell>
        </row>
        <row r="1130">
          <cell r="B1130" t="str">
            <v>Sedgwick</v>
          </cell>
          <cell r="C1130">
            <v>20173</v>
          </cell>
          <cell r="D1130">
            <v>10</v>
          </cell>
          <cell r="I1130">
            <v>30</v>
          </cell>
          <cell r="J1130">
            <v>4570</v>
          </cell>
          <cell r="K1130">
            <v>4674</v>
          </cell>
          <cell r="L1130">
            <v>5560</v>
          </cell>
          <cell r="M1130">
            <v>5633</v>
          </cell>
          <cell r="N1130">
            <v>5672</v>
          </cell>
          <cell r="O1130">
            <v>5941</v>
          </cell>
          <cell r="P1130">
            <v>6346</v>
          </cell>
          <cell r="Q1130">
            <v>6420</v>
          </cell>
          <cell r="R1130">
            <v>6423</v>
          </cell>
          <cell r="S1130">
            <v>6442</v>
          </cell>
        </row>
        <row r="1131">
          <cell r="B1131" t="str">
            <v>Sedgwick</v>
          </cell>
          <cell r="C1131">
            <v>20173</v>
          </cell>
          <cell r="D1131">
            <v>15</v>
          </cell>
          <cell r="I1131">
            <v>34</v>
          </cell>
          <cell r="J1131">
            <v>2152</v>
          </cell>
          <cell r="K1131">
            <v>3858</v>
          </cell>
          <cell r="L1131">
            <v>3911</v>
          </cell>
          <cell r="M1131">
            <v>4673</v>
          </cell>
          <cell r="N1131">
            <v>5550</v>
          </cell>
          <cell r="O1131">
            <v>4670</v>
          </cell>
          <cell r="P1131">
            <v>5858</v>
          </cell>
          <cell r="Q1131">
            <v>5869</v>
          </cell>
          <cell r="R1131">
            <v>5928</v>
          </cell>
          <cell r="S1131">
            <v>5958</v>
          </cell>
          <cell r="T1131">
            <v>5979</v>
          </cell>
          <cell r="U1131">
            <v>6228</v>
          </cell>
          <cell r="V1131">
            <v>6348</v>
          </cell>
          <cell r="W1131">
            <v>6364</v>
          </cell>
          <cell r="X1131">
            <v>6419</v>
          </cell>
        </row>
        <row r="1132">
          <cell r="B1132" t="str">
            <v>Sedgwick</v>
          </cell>
          <cell r="C1132">
            <v>20173</v>
          </cell>
          <cell r="D1132">
            <v>8</v>
          </cell>
          <cell r="I1132">
            <v>37</v>
          </cell>
          <cell r="J1132">
            <v>3857</v>
          </cell>
          <cell r="K1132">
            <v>4671</v>
          </cell>
          <cell r="L1132">
            <v>5675</v>
          </cell>
          <cell r="M1132">
            <v>5879</v>
          </cell>
          <cell r="N1132">
            <v>5957</v>
          </cell>
          <cell r="O1132">
            <v>5978</v>
          </cell>
          <cell r="P1132">
            <v>6057</v>
          </cell>
          <cell r="Q1132">
            <v>6370</v>
          </cell>
        </row>
        <row r="1133">
          <cell r="B1133" t="str">
            <v>Sedgwick</v>
          </cell>
          <cell r="C1133">
            <v>20173</v>
          </cell>
          <cell r="D1133">
            <v>15</v>
          </cell>
          <cell r="I1133">
            <v>41</v>
          </cell>
          <cell r="J1133">
            <v>3890</v>
          </cell>
          <cell r="K1133">
            <v>3843</v>
          </cell>
          <cell r="L1133">
            <v>3891</v>
          </cell>
          <cell r="M1133">
            <v>3921</v>
          </cell>
          <cell r="N1133">
            <v>5832</v>
          </cell>
          <cell r="O1133">
            <v>5894</v>
          </cell>
          <cell r="P1133">
            <v>5924</v>
          </cell>
          <cell r="Q1133">
            <v>5967</v>
          </cell>
          <cell r="R1133">
            <v>5970</v>
          </cell>
          <cell r="S1133">
            <v>6051</v>
          </cell>
          <cell r="T1133">
            <v>6220</v>
          </cell>
          <cell r="U1133">
            <v>6224</v>
          </cell>
          <cell r="V1133">
            <v>6254</v>
          </cell>
          <cell r="W1133">
            <v>6321</v>
          </cell>
          <cell r="X1133">
            <v>6369</v>
          </cell>
        </row>
        <row r="1134">
          <cell r="B1134" t="str">
            <v>Sedgwick</v>
          </cell>
          <cell r="C1134">
            <v>20173</v>
          </cell>
          <cell r="D1134">
            <v>16</v>
          </cell>
          <cell r="I1134">
            <v>44</v>
          </cell>
          <cell r="J1134">
            <v>5324</v>
          </cell>
          <cell r="K1134">
            <v>3825</v>
          </cell>
          <cell r="L1134">
            <v>5868</v>
          </cell>
          <cell r="M1134">
            <v>5892</v>
          </cell>
          <cell r="N1134">
            <v>5896</v>
          </cell>
          <cell r="O1134">
            <v>5909</v>
          </cell>
          <cell r="P1134">
            <v>5926</v>
          </cell>
          <cell r="Q1134">
            <v>5956</v>
          </cell>
          <cell r="R1134">
            <v>5977</v>
          </cell>
          <cell r="S1134">
            <v>6052</v>
          </cell>
          <cell r="T1134">
            <v>6236</v>
          </cell>
          <cell r="U1134">
            <v>6320</v>
          </cell>
          <cell r="V1134">
            <v>6323</v>
          </cell>
          <cell r="W1134">
            <v>6330</v>
          </cell>
          <cell r="X1134">
            <v>6244</v>
          </cell>
          <cell r="Y1134">
            <v>6246</v>
          </cell>
        </row>
        <row r="1135">
          <cell r="B1135" t="str">
            <v>Sedgwick</v>
          </cell>
          <cell r="C1135">
            <v>20173</v>
          </cell>
          <cell r="D1135">
            <v>10</v>
          </cell>
          <cell r="I1135">
            <v>48</v>
          </cell>
          <cell r="J1135">
            <v>3725</v>
          </cell>
          <cell r="K1135">
            <v>3824</v>
          </cell>
          <cell r="L1135">
            <v>5867</v>
          </cell>
          <cell r="M1135">
            <v>5891</v>
          </cell>
          <cell r="N1135">
            <v>5893</v>
          </cell>
          <cell r="O1135">
            <v>5908</v>
          </cell>
          <cell r="P1135">
            <v>5925</v>
          </cell>
          <cell r="Q1135">
            <v>5960</v>
          </cell>
          <cell r="R1135">
            <v>5976</v>
          </cell>
          <cell r="S1135">
            <v>6322</v>
          </cell>
        </row>
        <row r="1136">
          <cell r="B1136" t="str">
            <v>Sedgwick</v>
          </cell>
          <cell r="C1136">
            <v>20173</v>
          </cell>
          <cell r="D1136" t="str">
            <v>na</v>
          </cell>
        </row>
        <row r="1137">
          <cell r="B1137" t="str">
            <v>Sedgwick</v>
          </cell>
          <cell r="C1137">
            <v>20173</v>
          </cell>
          <cell r="D1137" t="str">
            <v>na</v>
          </cell>
        </row>
        <row r="1138">
          <cell r="B1138" t="str">
            <v>Sedgwick</v>
          </cell>
          <cell r="C1138">
            <v>20173</v>
          </cell>
          <cell r="D1138" t="str">
            <v>na</v>
          </cell>
        </row>
        <row r="1139">
          <cell r="B1139" t="str">
            <v>Sedgwick</v>
          </cell>
          <cell r="C1139">
            <v>20173</v>
          </cell>
          <cell r="D1139" t="str">
            <v>na</v>
          </cell>
          <cell r="I1139">
            <v>44</v>
          </cell>
          <cell r="J1139" t="str">
            <v>MPLSEA</v>
          </cell>
        </row>
        <row r="1140">
          <cell r="B1140" t="str">
            <v>Sedgwick</v>
          </cell>
          <cell r="C1140">
            <v>20173</v>
          </cell>
          <cell r="D1140">
            <v>87</v>
          </cell>
          <cell r="E1140">
            <v>37.425287356321839</v>
          </cell>
          <cell r="F1140">
            <v>37.285714285714285</v>
          </cell>
          <cell r="I1140">
            <v>52</v>
          </cell>
          <cell r="J1140" t="str">
            <v>MPLPER</v>
          </cell>
        </row>
        <row r="1141">
          <cell r="B1141" t="str">
            <v>Seward</v>
          </cell>
          <cell r="C1141">
            <v>20175</v>
          </cell>
          <cell r="D1141" t="str">
            <v>na</v>
          </cell>
          <cell r="G1141">
            <v>26.25</v>
          </cell>
          <cell r="H1141">
            <v>26.86</v>
          </cell>
        </row>
        <row r="1142">
          <cell r="B1142" t="str">
            <v>Seward</v>
          </cell>
          <cell r="C1142">
            <v>20175</v>
          </cell>
          <cell r="D1142">
            <v>16</v>
          </cell>
          <cell r="I1142">
            <v>20</v>
          </cell>
          <cell r="J1142">
            <v>1610</v>
          </cell>
          <cell r="K1142">
            <v>1708</v>
          </cell>
          <cell r="L1142">
            <v>1711</v>
          </cell>
          <cell r="M1142">
            <v>1712</v>
          </cell>
          <cell r="N1142">
            <v>2562</v>
          </cell>
          <cell r="O1142">
            <v>5330</v>
          </cell>
          <cell r="P1142">
            <v>1820</v>
          </cell>
          <cell r="Q1142">
            <v>5240</v>
          </cell>
          <cell r="R1142">
            <v>5249</v>
          </cell>
          <cell r="S1142">
            <v>5253</v>
          </cell>
          <cell r="T1142">
            <v>6061</v>
          </cell>
          <cell r="U1142">
            <v>1122</v>
          </cell>
          <cell r="V1142">
            <v>1185</v>
          </cell>
          <cell r="W1142">
            <v>2568</v>
          </cell>
          <cell r="X1142">
            <v>1571</v>
          </cell>
          <cell r="Y1142">
            <v>1572</v>
          </cell>
        </row>
        <row r="1143">
          <cell r="B1143" t="str">
            <v>Seward</v>
          </cell>
          <cell r="C1143">
            <v>20175</v>
          </cell>
          <cell r="D1143">
            <v>1</v>
          </cell>
          <cell r="I1143">
            <v>22</v>
          </cell>
          <cell r="J1143">
            <v>2714</v>
          </cell>
        </row>
        <row r="1144">
          <cell r="B1144" t="str">
            <v>Seward</v>
          </cell>
          <cell r="C1144">
            <v>20175</v>
          </cell>
          <cell r="D1144">
            <v>3</v>
          </cell>
          <cell r="I1144">
            <v>25</v>
          </cell>
          <cell r="J1144">
            <v>1608</v>
          </cell>
          <cell r="K1144">
            <v>2715</v>
          </cell>
          <cell r="L1144">
            <v>5933</v>
          </cell>
        </row>
        <row r="1145">
          <cell r="B1145" t="str">
            <v>Seward</v>
          </cell>
          <cell r="C1145">
            <v>20175</v>
          </cell>
          <cell r="D1145">
            <v>6</v>
          </cell>
          <cell r="I1145">
            <v>27</v>
          </cell>
          <cell r="J1145">
            <v>1670</v>
          </cell>
          <cell r="K1145">
            <v>1673</v>
          </cell>
          <cell r="L1145">
            <v>1710</v>
          </cell>
          <cell r="M1145">
            <v>1865</v>
          </cell>
          <cell r="N1145">
            <v>2693</v>
          </cell>
          <cell r="O1145">
            <v>1327</v>
          </cell>
        </row>
        <row r="1146">
          <cell r="B1146" t="str">
            <v>Seward</v>
          </cell>
          <cell r="C1146">
            <v>20175</v>
          </cell>
          <cell r="D1146">
            <v>3</v>
          </cell>
          <cell r="I1146">
            <v>29</v>
          </cell>
          <cell r="J1146">
            <v>5218</v>
          </cell>
          <cell r="K1146">
            <v>5219</v>
          </cell>
          <cell r="L1146">
            <v>5238</v>
          </cell>
        </row>
        <row r="1147">
          <cell r="B1147" t="str">
            <v>Seward</v>
          </cell>
          <cell r="C1147">
            <v>20175</v>
          </cell>
          <cell r="D1147">
            <v>7</v>
          </cell>
          <cell r="I1147">
            <v>31</v>
          </cell>
          <cell r="J1147">
            <v>1757</v>
          </cell>
          <cell r="K1147">
            <v>1809</v>
          </cell>
          <cell r="L1147">
            <v>1810</v>
          </cell>
          <cell r="M1147">
            <v>1857</v>
          </cell>
          <cell r="N1147">
            <v>2288</v>
          </cell>
          <cell r="O1147">
            <v>2801</v>
          </cell>
          <cell r="P1147">
            <v>5246</v>
          </cell>
        </row>
        <row r="1148">
          <cell r="B1148" t="str">
            <v>Seward</v>
          </cell>
          <cell r="C1148">
            <v>20175</v>
          </cell>
          <cell r="D1148">
            <v>8</v>
          </cell>
          <cell r="I1148">
            <v>34</v>
          </cell>
          <cell r="J1148">
            <v>1754</v>
          </cell>
          <cell r="K1148">
            <v>1760</v>
          </cell>
          <cell r="L1148">
            <v>1761</v>
          </cell>
          <cell r="M1148">
            <v>1808</v>
          </cell>
          <cell r="N1148">
            <v>1856</v>
          </cell>
          <cell r="O1148">
            <v>2612</v>
          </cell>
          <cell r="P1148">
            <v>2814</v>
          </cell>
          <cell r="Q1148">
            <v>5217</v>
          </cell>
        </row>
        <row r="1149">
          <cell r="B1149" t="str">
            <v>Seward</v>
          </cell>
          <cell r="C1149">
            <v>20175</v>
          </cell>
          <cell r="D1149" t="str">
            <v>na</v>
          </cell>
        </row>
        <row r="1150">
          <cell r="B1150" t="str">
            <v>Seward</v>
          </cell>
          <cell r="C1150">
            <v>20175</v>
          </cell>
          <cell r="D1150" t="str">
            <v>na</v>
          </cell>
        </row>
        <row r="1151">
          <cell r="B1151" t="str">
            <v>Seward</v>
          </cell>
          <cell r="C1151">
            <v>20175</v>
          </cell>
          <cell r="D1151" t="str">
            <v>na</v>
          </cell>
        </row>
        <row r="1152">
          <cell r="B1152" t="str">
            <v>Seward</v>
          </cell>
          <cell r="C1152">
            <v>20175</v>
          </cell>
          <cell r="D1152" t="str">
            <v>na</v>
          </cell>
          <cell r="I1152">
            <v>22</v>
          </cell>
          <cell r="J1152" t="str">
            <v>MLPSEA</v>
          </cell>
        </row>
        <row r="1153">
          <cell r="B1153" t="str">
            <v>Seward</v>
          </cell>
          <cell r="C1153">
            <v>20175</v>
          </cell>
          <cell r="D1153">
            <v>44</v>
          </cell>
          <cell r="E1153">
            <v>26.25</v>
          </cell>
          <cell r="F1153">
            <v>26.857142857142858</v>
          </cell>
          <cell r="I1153">
            <v>34</v>
          </cell>
          <cell r="J1153" t="str">
            <v>MPLPER</v>
          </cell>
        </row>
        <row r="1154">
          <cell r="B1154" t="str">
            <v>Shawnee</v>
          </cell>
          <cell r="C1154">
            <v>20177</v>
          </cell>
          <cell r="D1154" t="str">
            <v>na</v>
          </cell>
          <cell r="G1154">
            <v>57.09</v>
          </cell>
          <cell r="H1154">
            <v>60.14</v>
          </cell>
        </row>
        <row r="1155">
          <cell r="B1155" t="str">
            <v>Shawnee</v>
          </cell>
          <cell r="C1155">
            <v>20177</v>
          </cell>
          <cell r="D1155">
            <v>19</v>
          </cell>
          <cell r="I1155">
            <v>43</v>
          </cell>
          <cell r="J1155">
            <v>9982</v>
          </cell>
          <cell r="K1155">
            <v>4725</v>
          </cell>
          <cell r="L1155">
            <v>4752</v>
          </cell>
          <cell r="M1155">
            <v>7247</v>
          </cell>
          <cell r="N1155">
            <v>7437</v>
          </cell>
          <cell r="O1155">
            <v>7655</v>
          </cell>
          <cell r="P1155">
            <v>9981</v>
          </cell>
          <cell r="Q1155">
            <v>4610</v>
          </cell>
          <cell r="R1155">
            <v>4615</v>
          </cell>
          <cell r="S1155">
            <v>4635</v>
          </cell>
          <cell r="T1155">
            <v>4743</v>
          </cell>
          <cell r="U1155">
            <v>4833</v>
          </cell>
          <cell r="V1155">
            <v>7088</v>
          </cell>
          <cell r="W1155">
            <v>7330</v>
          </cell>
          <cell r="X1155">
            <v>7429</v>
          </cell>
          <cell r="Y1155">
            <v>7602</v>
          </cell>
          <cell r="Z1155">
            <v>7605</v>
          </cell>
          <cell r="AA1155">
            <v>7657</v>
          </cell>
          <cell r="AB1155">
            <v>7658</v>
          </cell>
        </row>
        <row r="1156">
          <cell r="B1156" t="str">
            <v>Shawnee</v>
          </cell>
          <cell r="C1156">
            <v>20177</v>
          </cell>
          <cell r="D1156">
            <v>16</v>
          </cell>
          <cell r="I1156">
            <v>49</v>
          </cell>
          <cell r="J1156">
            <v>4742</v>
          </cell>
          <cell r="K1156">
            <v>7058</v>
          </cell>
          <cell r="L1156">
            <v>7095</v>
          </cell>
          <cell r="M1156">
            <v>7105</v>
          </cell>
          <cell r="N1156">
            <v>7124</v>
          </cell>
          <cell r="O1156">
            <v>7235</v>
          </cell>
          <cell r="P1156">
            <v>7236</v>
          </cell>
          <cell r="Q1156">
            <v>7305</v>
          </cell>
          <cell r="R1156">
            <v>7308</v>
          </cell>
          <cell r="S1156">
            <v>7425</v>
          </cell>
          <cell r="T1156">
            <v>7428</v>
          </cell>
          <cell r="U1156">
            <v>7440</v>
          </cell>
          <cell r="V1156">
            <v>7460</v>
          </cell>
          <cell r="W1156">
            <v>7503</v>
          </cell>
          <cell r="X1156">
            <v>7504</v>
          </cell>
          <cell r="Y1156">
            <v>7603</v>
          </cell>
        </row>
        <row r="1157">
          <cell r="B1157" t="str">
            <v>Shawnee</v>
          </cell>
          <cell r="C1157">
            <v>20177</v>
          </cell>
          <cell r="D1157">
            <v>15</v>
          </cell>
          <cell r="I1157">
            <v>54</v>
          </cell>
          <cell r="J1157">
            <v>7091</v>
          </cell>
          <cell r="K1157">
            <v>7427</v>
          </cell>
          <cell r="L1157">
            <v>3892</v>
          </cell>
          <cell r="M1157">
            <v>4740</v>
          </cell>
          <cell r="N1157">
            <v>7089</v>
          </cell>
          <cell r="O1157">
            <v>7132</v>
          </cell>
          <cell r="P1157">
            <v>7280</v>
          </cell>
          <cell r="Q1157">
            <v>7282</v>
          </cell>
          <cell r="R1157">
            <v>7303</v>
          </cell>
          <cell r="S1157">
            <v>7304</v>
          </cell>
          <cell r="T1157">
            <v>7424</v>
          </cell>
          <cell r="U1157">
            <v>7502</v>
          </cell>
          <cell r="V1157">
            <v>7584</v>
          </cell>
          <cell r="W1157">
            <v>7585</v>
          </cell>
          <cell r="X1157">
            <v>7593</v>
          </cell>
        </row>
        <row r="1158">
          <cell r="B1158" t="str">
            <v>Shawnee</v>
          </cell>
          <cell r="C1158">
            <v>20177</v>
          </cell>
          <cell r="D1158">
            <v>24</v>
          </cell>
          <cell r="I1158">
            <v>60</v>
          </cell>
          <cell r="J1158">
            <v>7320</v>
          </cell>
          <cell r="K1158">
            <v>7426</v>
          </cell>
          <cell r="L1158">
            <v>7051</v>
          </cell>
          <cell r="M1158">
            <v>7281</v>
          </cell>
          <cell r="N1158">
            <v>7423</v>
          </cell>
          <cell r="O1158">
            <v>7433</v>
          </cell>
          <cell r="P1158">
            <v>3891</v>
          </cell>
          <cell r="Q1158">
            <v>4053</v>
          </cell>
          <cell r="R1158">
            <v>4671</v>
          </cell>
          <cell r="S1158">
            <v>7028</v>
          </cell>
          <cell r="T1158">
            <v>7090</v>
          </cell>
          <cell r="U1158">
            <v>7099</v>
          </cell>
          <cell r="V1158">
            <v>7104</v>
          </cell>
          <cell r="W1158">
            <v>7109</v>
          </cell>
          <cell r="X1158">
            <v>7234</v>
          </cell>
          <cell r="Y1158">
            <v>7252</v>
          </cell>
          <cell r="Z1158">
            <v>7262</v>
          </cell>
          <cell r="AA1158">
            <v>7302</v>
          </cell>
          <cell r="AB1158">
            <v>7500</v>
          </cell>
          <cell r="AC1158">
            <v>7541</v>
          </cell>
          <cell r="AD1158">
            <v>7583</v>
          </cell>
          <cell r="AE1158">
            <v>7678</v>
          </cell>
          <cell r="AF1158">
            <v>7683</v>
          </cell>
          <cell r="AG1158">
            <v>8962</v>
          </cell>
        </row>
        <row r="1159">
          <cell r="B1159" t="str">
            <v>Shawnee</v>
          </cell>
          <cell r="C1159">
            <v>20177</v>
          </cell>
          <cell r="D1159">
            <v>14</v>
          </cell>
          <cell r="I1159">
            <v>66</v>
          </cell>
          <cell r="J1159">
            <v>7055</v>
          </cell>
          <cell r="K1159">
            <v>7155</v>
          </cell>
          <cell r="L1159">
            <v>3890</v>
          </cell>
          <cell r="M1159">
            <v>7006</v>
          </cell>
          <cell r="N1159">
            <v>7035</v>
          </cell>
          <cell r="O1159">
            <v>7107</v>
          </cell>
          <cell r="P1159">
            <v>7150</v>
          </cell>
          <cell r="Q1159">
            <v>7208</v>
          </cell>
          <cell r="R1159">
            <v>7230</v>
          </cell>
          <cell r="S1159">
            <v>7233</v>
          </cell>
          <cell r="T1159">
            <v>7261</v>
          </cell>
          <cell r="U1159">
            <v>7301</v>
          </cell>
          <cell r="V1159">
            <v>7540</v>
          </cell>
          <cell r="W1159">
            <v>7580</v>
          </cell>
        </row>
        <row r="1160">
          <cell r="B1160" t="str">
            <v>Shawnee</v>
          </cell>
          <cell r="C1160">
            <v>20177</v>
          </cell>
          <cell r="D1160">
            <v>10</v>
          </cell>
          <cell r="I1160">
            <v>72</v>
          </cell>
          <cell r="J1160">
            <v>4015</v>
          </cell>
          <cell r="K1160">
            <v>7121</v>
          </cell>
          <cell r="L1160">
            <v>7123</v>
          </cell>
          <cell r="M1160">
            <v>4052</v>
          </cell>
          <cell r="N1160">
            <v>7031</v>
          </cell>
          <cell r="O1160">
            <v>7036</v>
          </cell>
          <cell r="P1160">
            <v>7106</v>
          </cell>
          <cell r="Q1160">
            <v>7119</v>
          </cell>
          <cell r="R1160">
            <v>7213</v>
          </cell>
          <cell r="S1160">
            <v>7214</v>
          </cell>
        </row>
        <row r="1161">
          <cell r="B1161" t="str">
            <v>Shawnee</v>
          </cell>
          <cell r="C1161">
            <v>20177</v>
          </cell>
          <cell r="D1161">
            <v>5</v>
          </cell>
          <cell r="I1161">
            <v>77</v>
          </cell>
          <cell r="J1161">
            <v>3775</v>
          </cell>
          <cell r="K1161">
            <v>7173</v>
          </cell>
          <cell r="L1161">
            <v>7050</v>
          </cell>
          <cell r="M1161">
            <v>7170</v>
          </cell>
          <cell r="N1161">
            <v>7176</v>
          </cell>
        </row>
        <row r="1162">
          <cell r="B1162" t="str">
            <v>Shawnee</v>
          </cell>
          <cell r="C1162">
            <v>20177</v>
          </cell>
          <cell r="D1162" t="str">
            <v>na</v>
          </cell>
        </row>
        <row r="1163">
          <cell r="B1163" t="str">
            <v>Shawnee</v>
          </cell>
          <cell r="C1163">
            <v>20177</v>
          </cell>
          <cell r="D1163" t="str">
            <v>na</v>
          </cell>
        </row>
        <row r="1164">
          <cell r="B1164" t="str">
            <v>Shawnee</v>
          </cell>
          <cell r="C1164">
            <v>20177</v>
          </cell>
          <cell r="D1164" t="str">
            <v>na</v>
          </cell>
        </row>
        <row r="1165">
          <cell r="B1165" t="str">
            <v>Shawnee</v>
          </cell>
          <cell r="C1165">
            <v>20177</v>
          </cell>
          <cell r="D1165" t="str">
            <v>na</v>
          </cell>
          <cell r="I1165">
            <v>62</v>
          </cell>
          <cell r="J1165" t="str">
            <v>MPLSEA</v>
          </cell>
        </row>
        <row r="1166">
          <cell r="B1166" t="str">
            <v>Shawnee</v>
          </cell>
          <cell r="C1166">
            <v>20177</v>
          </cell>
          <cell r="D1166">
            <v>103</v>
          </cell>
          <cell r="E1166">
            <v>57.087378640776699</v>
          </cell>
          <cell r="F1166">
            <v>60.142857142857146</v>
          </cell>
          <cell r="I1166">
            <v>66</v>
          </cell>
          <cell r="J1166" t="str">
            <v>MPLPER</v>
          </cell>
        </row>
        <row r="1167">
          <cell r="B1167" t="str">
            <v>Sheridan</v>
          </cell>
          <cell r="C1167">
            <v>20179</v>
          </cell>
          <cell r="D1167" t="str">
            <v>na</v>
          </cell>
          <cell r="G1167">
            <v>31.48</v>
          </cell>
          <cell r="H1167">
            <v>33.5</v>
          </cell>
        </row>
        <row r="1168">
          <cell r="B1168" t="str">
            <v>Sheridan</v>
          </cell>
          <cell r="C1168">
            <v>20179</v>
          </cell>
          <cell r="D1168">
            <v>8</v>
          </cell>
          <cell r="I1168">
            <v>23</v>
          </cell>
          <cell r="J1168">
            <v>2582</v>
          </cell>
          <cell r="K1168">
            <v>1580</v>
          </cell>
          <cell r="L1168">
            <v>1691</v>
          </cell>
          <cell r="M1168">
            <v>2112</v>
          </cell>
          <cell r="N1168">
            <v>2114</v>
          </cell>
          <cell r="O1168">
            <v>2562</v>
          </cell>
          <cell r="P1168">
            <v>2767</v>
          </cell>
          <cell r="Q1168">
            <v>2798</v>
          </cell>
        </row>
        <row r="1169">
          <cell r="B1169" t="str">
            <v>Sheridan</v>
          </cell>
          <cell r="C1169">
            <v>20179</v>
          </cell>
          <cell r="D1169">
            <v>3</v>
          </cell>
          <cell r="I1169">
            <v>26</v>
          </cell>
          <cell r="J1169">
            <v>2760</v>
          </cell>
          <cell r="K1169">
            <v>2768</v>
          </cell>
          <cell r="L1169">
            <v>2828</v>
          </cell>
        </row>
        <row r="1170">
          <cell r="B1170" t="str">
            <v>Sheridan</v>
          </cell>
          <cell r="C1170">
            <v>20179</v>
          </cell>
          <cell r="D1170">
            <v>5</v>
          </cell>
          <cell r="I1170">
            <v>29</v>
          </cell>
          <cell r="J1170">
            <v>1138</v>
          </cell>
          <cell r="K1170">
            <v>1142</v>
          </cell>
          <cell r="L1170">
            <v>1741</v>
          </cell>
          <cell r="M1170">
            <v>2113</v>
          </cell>
          <cell r="N1170">
            <v>2753</v>
          </cell>
        </row>
        <row r="1171">
          <cell r="B1171" t="str">
            <v>Sheridan</v>
          </cell>
          <cell r="C1171">
            <v>20179</v>
          </cell>
          <cell r="D1171">
            <v>3</v>
          </cell>
          <cell r="I1171">
            <v>32</v>
          </cell>
          <cell r="J1171">
            <v>1859</v>
          </cell>
          <cell r="K1171">
            <v>2817</v>
          </cell>
          <cell r="L1171">
            <v>2177</v>
          </cell>
        </row>
        <row r="1172">
          <cell r="B1172" t="str">
            <v>Sheridan</v>
          </cell>
          <cell r="C1172">
            <v>20179</v>
          </cell>
          <cell r="D1172">
            <v>2</v>
          </cell>
          <cell r="I1172">
            <v>35</v>
          </cell>
          <cell r="J1172">
            <v>1857</v>
          </cell>
          <cell r="K1172">
            <v>2202</v>
          </cell>
        </row>
        <row r="1173">
          <cell r="B1173" t="str">
            <v>Sheridan</v>
          </cell>
          <cell r="C1173">
            <v>20179</v>
          </cell>
          <cell r="D1173">
            <v>1</v>
          </cell>
          <cell r="I1173">
            <v>38</v>
          </cell>
          <cell r="J1173">
            <v>1560</v>
          </cell>
        </row>
        <row r="1174">
          <cell r="B1174" t="str">
            <v>Sheridan</v>
          </cell>
          <cell r="C1174">
            <v>20179</v>
          </cell>
          <cell r="D1174">
            <v>2</v>
          </cell>
          <cell r="I1174">
            <v>41</v>
          </cell>
          <cell r="J1174">
            <v>2236</v>
          </cell>
          <cell r="K1174">
            <v>2668</v>
          </cell>
        </row>
        <row r="1175">
          <cell r="B1175" t="str">
            <v>Sheridan</v>
          </cell>
          <cell r="C1175">
            <v>20179</v>
          </cell>
          <cell r="D1175">
            <v>5</v>
          </cell>
          <cell r="I1175">
            <v>44</v>
          </cell>
          <cell r="J1175">
            <v>1619</v>
          </cell>
          <cell r="K1175">
            <v>1620</v>
          </cell>
          <cell r="L1175">
            <v>1652</v>
          </cell>
          <cell r="M1175">
            <v>2310</v>
          </cell>
          <cell r="N1175">
            <v>3755</v>
          </cell>
        </row>
        <row r="1176">
          <cell r="B1176" t="str">
            <v>Sheridan</v>
          </cell>
          <cell r="C1176">
            <v>20179</v>
          </cell>
          <cell r="D1176" t="str">
            <v>na</v>
          </cell>
        </row>
        <row r="1177">
          <cell r="B1177" t="str">
            <v>Sheridan</v>
          </cell>
          <cell r="C1177">
            <v>20179</v>
          </cell>
          <cell r="D1177" t="str">
            <v>na</v>
          </cell>
        </row>
        <row r="1178">
          <cell r="B1178" t="str">
            <v>Sheridan</v>
          </cell>
          <cell r="C1178">
            <v>20179</v>
          </cell>
          <cell r="D1178" t="str">
            <v>na</v>
          </cell>
          <cell r="I1178">
            <v>32</v>
          </cell>
          <cell r="J1178" t="str">
            <v>MPLSEA</v>
          </cell>
        </row>
        <row r="1179">
          <cell r="B1179" t="str">
            <v>Sheridan</v>
          </cell>
          <cell r="C1179">
            <v>20179</v>
          </cell>
          <cell r="D1179">
            <v>29</v>
          </cell>
          <cell r="E1179">
            <v>31.482758620689655</v>
          </cell>
          <cell r="F1179">
            <v>33.5</v>
          </cell>
          <cell r="I1179">
            <v>42</v>
          </cell>
          <cell r="J1179" t="str">
            <v>MPLPER</v>
          </cell>
        </row>
        <row r="1180">
          <cell r="B1180" t="str">
            <v>Sherman</v>
          </cell>
          <cell r="C1180">
            <v>20181</v>
          </cell>
          <cell r="D1180" t="str">
            <v>na</v>
          </cell>
          <cell r="G1180">
            <v>30.68</v>
          </cell>
          <cell r="H1180">
            <v>29</v>
          </cell>
        </row>
        <row r="1181">
          <cell r="B1181" t="str">
            <v>Sherman</v>
          </cell>
          <cell r="C1181">
            <v>20181</v>
          </cell>
          <cell r="D1181">
            <v>3</v>
          </cell>
          <cell r="I1181">
            <v>21</v>
          </cell>
          <cell r="J1181">
            <v>1580</v>
          </cell>
          <cell r="K1181">
            <v>1568</v>
          </cell>
          <cell r="L1181">
            <v>1634</v>
          </cell>
        </row>
        <row r="1182">
          <cell r="B1182" t="str">
            <v>Sherman</v>
          </cell>
          <cell r="C1182">
            <v>20181</v>
          </cell>
          <cell r="D1182">
            <v>2</v>
          </cell>
          <cell r="I1182">
            <v>23</v>
          </cell>
          <cell r="J1182">
            <v>1258</v>
          </cell>
          <cell r="K1182">
            <v>1592</v>
          </cell>
        </row>
        <row r="1183">
          <cell r="B1183" t="str">
            <v>Sherman</v>
          </cell>
          <cell r="C1183">
            <v>20181</v>
          </cell>
          <cell r="D1183">
            <v>5</v>
          </cell>
          <cell r="I1183">
            <v>25</v>
          </cell>
          <cell r="J1183">
            <v>1579</v>
          </cell>
          <cell r="K1183">
            <v>1741</v>
          </cell>
          <cell r="L1183">
            <v>1138</v>
          </cell>
          <cell r="M1183">
            <v>1142</v>
          </cell>
          <cell r="N1183">
            <v>1860</v>
          </cell>
        </row>
        <row r="1184">
          <cell r="B1184" t="str">
            <v>Sherman</v>
          </cell>
          <cell r="C1184">
            <v>20181</v>
          </cell>
          <cell r="D1184">
            <v>3</v>
          </cell>
          <cell r="I1184">
            <v>28</v>
          </cell>
          <cell r="J1184">
            <v>1578</v>
          </cell>
          <cell r="K1184">
            <v>1859</v>
          </cell>
          <cell r="L1184">
            <v>1867</v>
          </cell>
        </row>
        <row r="1185">
          <cell r="B1185" t="str">
            <v>Sherman</v>
          </cell>
          <cell r="C1185">
            <v>20181</v>
          </cell>
          <cell r="D1185">
            <v>1</v>
          </cell>
          <cell r="I1185">
            <v>30</v>
          </cell>
          <cell r="J1185">
            <v>1124</v>
          </cell>
        </row>
        <row r="1186">
          <cell r="B1186" t="str">
            <v>Sherman</v>
          </cell>
          <cell r="C1186">
            <v>20181</v>
          </cell>
          <cell r="D1186">
            <v>4</v>
          </cell>
          <cell r="I1186">
            <v>33</v>
          </cell>
          <cell r="J1186">
            <v>1560</v>
          </cell>
          <cell r="K1186">
            <v>1620</v>
          </cell>
          <cell r="L1186">
            <v>1649</v>
          </cell>
          <cell r="M1186">
            <v>1857</v>
          </cell>
        </row>
        <row r="1187">
          <cell r="B1187" t="str">
            <v>Sherman</v>
          </cell>
          <cell r="C1187">
            <v>20181</v>
          </cell>
          <cell r="D1187">
            <v>5</v>
          </cell>
          <cell r="I1187">
            <v>35</v>
          </cell>
          <cell r="J1187">
            <v>1351</v>
          </cell>
          <cell r="K1187">
            <v>1761</v>
          </cell>
          <cell r="L1187">
            <v>1856</v>
          </cell>
          <cell r="M1187">
            <v>1870</v>
          </cell>
          <cell r="N1187">
            <v>2235</v>
          </cell>
        </row>
        <row r="1188">
          <cell r="B1188" t="str">
            <v>Sherman</v>
          </cell>
          <cell r="C1188">
            <v>20181</v>
          </cell>
          <cell r="D1188">
            <v>8</v>
          </cell>
          <cell r="I1188">
            <v>37</v>
          </cell>
          <cell r="J1188">
            <v>1123</v>
          </cell>
          <cell r="K1188">
            <v>1422</v>
          </cell>
          <cell r="L1188">
            <v>1619</v>
          </cell>
          <cell r="M1188">
            <v>1621</v>
          </cell>
          <cell r="N1188">
            <v>1652</v>
          </cell>
          <cell r="O1188">
            <v>1655</v>
          </cell>
          <cell r="P1188">
            <v>2310</v>
          </cell>
          <cell r="Q1188">
            <v>2375</v>
          </cell>
        </row>
        <row r="1189">
          <cell r="B1189" t="str">
            <v>Sherman</v>
          </cell>
          <cell r="C1189">
            <v>20181</v>
          </cell>
          <cell r="D1189" t="str">
            <v>na</v>
          </cell>
        </row>
        <row r="1190">
          <cell r="B1190" t="str">
            <v>Sherman</v>
          </cell>
          <cell r="C1190">
            <v>20181</v>
          </cell>
          <cell r="D1190" t="str">
            <v>na</v>
          </cell>
        </row>
        <row r="1191">
          <cell r="B1191" t="str">
            <v>Sherman</v>
          </cell>
          <cell r="C1191">
            <v>20181</v>
          </cell>
          <cell r="D1191" t="str">
            <v>na</v>
          </cell>
          <cell r="I1191">
            <v>28</v>
          </cell>
          <cell r="J1191" t="str">
            <v>MPLSEA</v>
          </cell>
        </row>
        <row r="1192">
          <cell r="B1192" t="str">
            <v>Sherman</v>
          </cell>
          <cell r="C1192">
            <v>20181</v>
          </cell>
          <cell r="D1192">
            <v>31</v>
          </cell>
          <cell r="E1192">
            <v>30.677419354838708</v>
          </cell>
          <cell r="F1192">
            <v>29</v>
          </cell>
          <cell r="I1192">
            <v>38</v>
          </cell>
          <cell r="J1192" t="str">
            <v>MPLPER</v>
          </cell>
        </row>
        <row r="1193">
          <cell r="B1193" t="str">
            <v>Smith</v>
          </cell>
          <cell r="C1193">
            <v>20183</v>
          </cell>
          <cell r="D1193" t="str">
            <v>na</v>
          </cell>
          <cell r="G1193">
            <v>40.32</v>
          </cell>
          <cell r="H1193">
            <v>43</v>
          </cell>
        </row>
        <row r="1194">
          <cell r="B1194" t="str">
            <v>Smith</v>
          </cell>
          <cell r="C1194">
            <v>20183</v>
          </cell>
          <cell r="D1194">
            <v>14</v>
          </cell>
          <cell r="I1194">
            <v>31</v>
          </cell>
          <cell r="J1194">
            <v>2524</v>
          </cell>
          <cell r="K1194">
            <v>2536</v>
          </cell>
          <cell r="L1194">
            <v>2546</v>
          </cell>
          <cell r="M1194">
            <v>2547</v>
          </cell>
          <cell r="N1194">
            <v>2562</v>
          </cell>
          <cell r="O1194">
            <v>2592</v>
          </cell>
          <cell r="P1194">
            <v>2660</v>
          </cell>
          <cell r="Q1194">
            <v>2740</v>
          </cell>
          <cell r="R1194">
            <v>2819</v>
          </cell>
          <cell r="S1194">
            <v>2828</v>
          </cell>
          <cell r="T1194">
            <v>2950</v>
          </cell>
          <cell r="U1194">
            <v>2955</v>
          </cell>
          <cell r="V1194">
            <v>2959</v>
          </cell>
          <cell r="W1194">
            <v>2110</v>
          </cell>
        </row>
        <row r="1195">
          <cell r="B1195" t="str">
            <v>Smith</v>
          </cell>
          <cell r="C1195">
            <v>20183</v>
          </cell>
          <cell r="D1195">
            <v>4</v>
          </cell>
          <cell r="I1195">
            <v>35</v>
          </cell>
          <cell r="J1195">
            <v>2617</v>
          </cell>
          <cell r="K1195">
            <v>2829</v>
          </cell>
          <cell r="L1195">
            <v>2953</v>
          </cell>
          <cell r="M1195">
            <v>2225</v>
          </cell>
        </row>
        <row r="1196">
          <cell r="B1196" t="str">
            <v>Smith</v>
          </cell>
          <cell r="C1196">
            <v>20183</v>
          </cell>
          <cell r="D1196">
            <v>6</v>
          </cell>
          <cell r="I1196">
            <v>38</v>
          </cell>
          <cell r="J1196">
            <v>2672</v>
          </cell>
          <cell r="K1196">
            <v>2734</v>
          </cell>
          <cell r="L1196">
            <v>2817</v>
          </cell>
          <cell r="M1196">
            <v>2817</v>
          </cell>
          <cell r="N1196">
            <v>3545</v>
          </cell>
          <cell r="O1196">
            <v>2116</v>
          </cell>
        </row>
        <row r="1197">
          <cell r="B1197" t="str">
            <v>Smith</v>
          </cell>
          <cell r="C1197">
            <v>20183</v>
          </cell>
          <cell r="D1197">
            <v>1</v>
          </cell>
          <cell r="I1197">
            <v>39</v>
          </cell>
          <cell r="J1197">
            <v>2202</v>
          </cell>
        </row>
        <row r="1198">
          <cell r="B1198" t="str">
            <v>Smith</v>
          </cell>
          <cell r="C1198">
            <v>20183</v>
          </cell>
          <cell r="D1198">
            <v>6</v>
          </cell>
          <cell r="I1198">
            <v>42</v>
          </cell>
          <cell r="J1198">
            <v>2366</v>
          </cell>
          <cell r="K1198">
            <v>2519</v>
          </cell>
          <cell r="L1198">
            <v>2614</v>
          </cell>
          <cell r="M1198">
            <v>2622</v>
          </cell>
          <cell r="N1198">
            <v>2623</v>
          </cell>
          <cell r="O1198">
            <v>2753</v>
          </cell>
        </row>
        <row r="1199">
          <cell r="B1199" t="str">
            <v>Smith</v>
          </cell>
          <cell r="C1199">
            <v>20183</v>
          </cell>
          <cell r="D1199">
            <v>3</v>
          </cell>
          <cell r="I1199">
            <v>46</v>
          </cell>
          <cell r="J1199">
            <v>2670</v>
          </cell>
          <cell r="K1199">
            <v>2738</v>
          </cell>
          <cell r="L1199">
            <v>3561</v>
          </cell>
        </row>
        <row r="1200">
          <cell r="B1200" t="str">
            <v>Smith</v>
          </cell>
          <cell r="C1200">
            <v>20183</v>
          </cell>
          <cell r="D1200">
            <v>7</v>
          </cell>
          <cell r="I1200">
            <v>50</v>
          </cell>
          <cell r="J1200">
            <v>2613</v>
          </cell>
          <cell r="K1200">
            <v>2668</v>
          </cell>
          <cell r="L1200">
            <v>2180</v>
          </cell>
          <cell r="M1200">
            <v>2233</v>
          </cell>
          <cell r="N1200">
            <v>2234</v>
          </cell>
          <cell r="O1200">
            <v>2237</v>
          </cell>
          <cell r="P1200">
            <v>2264</v>
          </cell>
        </row>
        <row r="1201">
          <cell r="B1201" t="str">
            <v>Smith</v>
          </cell>
          <cell r="C1201">
            <v>20183</v>
          </cell>
          <cell r="D1201">
            <v>5</v>
          </cell>
          <cell r="I1201">
            <v>52</v>
          </cell>
          <cell r="J1201">
            <v>2347</v>
          </cell>
          <cell r="K1201">
            <v>2375</v>
          </cell>
          <cell r="L1201">
            <v>2612</v>
          </cell>
          <cell r="M1201">
            <v>2235</v>
          </cell>
          <cell r="N1201">
            <v>2236</v>
          </cell>
        </row>
        <row r="1202">
          <cell r="B1202" t="str">
            <v>Smith</v>
          </cell>
          <cell r="C1202">
            <v>20183</v>
          </cell>
          <cell r="D1202">
            <v>1</v>
          </cell>
          <cell r="I1202">
            <v>54</v>
          </cell>
          <cell r="J1202">
            <v>3755</v>
          </cell>
        </row>
        <row r="1203">
          <cell r="B1203" t="str">
            <v>Smith</v>
          </cell>
          <cell r="C1203">
            <v>20183</v>
          </cell>
          <cell r="D1203" t="str">
            <v>na</v>
          </cell>
        </row>
        <row r="1204">
          <cell r="B1204" t="str">
            <v>Smith</v>
          </cell>
          <cell r="C1204">
            <v>20183</v>
          </cell>
          <cell r="D1204" t="str">
            <v>na</v>
          </cell>
          <cell r="I1204">
            <v>38</v>
          </cell>
          <cell r="J1204" t="str">
            <v>MPLSEA</v>
          </cell>
        </row>
        <row r="1205">
          <cell r="B1205" t="str">
            <v>Smith</v>
          </cell>
          <cell r="C1205">
            <v>20183</v>
          </cell>
          <cell r="D1205">
            <v>47</v>
          </cell>
          <cell r="E1205">
            <v>40.319148936170215</v>
          </cell>
          <cell r="F1205">
            <v>43</v>
          </cell>
          <cell r="I1205">
            <v>46</v>
          </cell>
          <cell r="J1205" t="str">
            <v>MPLPER</v>
          </cell>
        </row>
        <row r="1206">
          <cell r="B1206" t="str">
            <v>Stafford</v>
          </cell>
          <cell r="C1206">
            <v>20185</v>
          </cell>
          <cell r="D1206" t="str">
            <v>na</v>
          </cell>
          <cell r="G1206">
            <v>34.630000000000003</v>
          </cell>
          <cell r="H1206">
            <v>35</v>
          </cell>
        </row>
        <row r="1207">
          <cell r="B1207" t="str">
            <v>Stafford</v>
          </cell>
          <cell r="C1207">
            <v>20185</v>
          </cell>
          <cell r="D1207">
            <v>7</v>
          </cell>
          <cell r="I1207">
            <v>24</v>
          </cell>
          <cell r="J1207">
            <v>5505</v>
          </cell>
          <cell r="K1207">
            <v>5560</v>
          </cell>
          <cell r="L1207">
            <v>5561</v>
          </cell>
          <cell r="M1207">
            <v>5570</v>
          </cell>
          <cell r="N1207">
            <v>5590</v>
          </cell>
          <cell r="O1207">
            <v>5635</v>
          </cell>
          <cell r="P1207">
            <v>5971</v>
          </cell>
        </row>
        <row r="1208">
          <cell r="B1208" t="str">
            <v>Stafford</v>
          </cell>
          <cell r="C1208">
            <v>20185</v>
          </cell>
          <cell r="D1208">
            <v>4</v>
          </cell>
          <cell r="I1208">
            <v>27</v>
          </cell>
          <cell r="J1208">
            <v>5710</v>
          </cell>
          <cell r="K1208">
            <v>5636</v>
          </cell>
          <cell r="L1208">
            <v>5745</v>
          </cell>
          <cell r="M1208">
            <v>6333</v>
          </cell>
        </row>
        <row r="1209">
          <cell r="B1209" t="str">
            <v>Stafford</v>
          </cell>
          <cell r="C1209">
            <v>20185</v>
          </cell>
          <cell r="D1209">
            <v>9</v>
          </cell>
          <cell r="I1209">
            <v>30</v>
          </cell>
          <cell r="J1209">
            <v>5884</v>
          </cell>
          <cell r="K1209">
            <v>5830</v>
          </cell>
          <cell r="L1209">
            <v>5882</v>
          </cell>
          <cell r="M1209">
            <v>5883</v>
          </cell>
          <cell r="N1209">
            <v>5904</v>
          </cell>
          <cell r="O1209">
            <v>5907</v>
          </cell>
          <cell r="P1209">
            <v>5929</v>
          </cell>
          <cell r="Q1209">
            <v>5941</v>
          </cell>
          <cell r="R1209">
            <v>5973</v>
          </cell>
        </row>
        <row r="1210">
          <cell r="B1210" t="str">
            <v>Stafford</v>
          </cell>
          <cell r="C1210">
            <v>20185</v>
          </cell>
          <cell r="D1210">
            <v>13</v>
          </cell>
          <cell r="I1210">
            <v>33</v>
          </cell>
          <cell r="J1210">
            <v>5670</v>
          </cell>
          <cell r="K1210">
            <v>5693</v>
          </cell>
          <cell r="L1210">
            <v>5694</v>
          </cell>
          <cell r="M1210">
            <v>5741</v>
          </cell>
          <cell r="N1210">
            <v>5742</v>
          </cell>
          <cell r="O1210">
            <v>5833</v>
          </cell>
          <cell r="P1210">
            <v>5853</v>
          </cell>
          <cell r="Q1210">
            <v>5858</v>
          </cell>
          <cell r="R1210">
            <v>5880</v>
          </cell>
          <cell r="S1210">
            <v>5906</v>
          </cell>
          <cell r="T1210">
            <v>5927</v>
          </cell>
          <cell r="U1210">
            <v>5928</v>
          </cell>
          <cell r="V1210">
            <v>6328</v>
          </cell>
        </row>
        <row r="1211">
          <cell r="B1211" t="str">
            <v>Stafford</v>
          </cell>
          <cell r="C1211">
            <v>20185</v>
          </cell>
          <cell r="D1211">
            <v>5</v>
          </cell>
          <cell r="I1211">
            <v>37</v>
          </cell>
          <cell r="J1211">
            <v>5730</v>
          </cell>
          <cell r="K1211">
            <v>5861</v>
          </cell>
          <cell r="L1211">
            <v>5876</v>
          </cell>
          <cell r="M1211">
            <v>5902</v>
          </cell>
          <cell r="N1211">
            <v>5922</v>
          </cell>
        </row>
        <row r="1212">
          <cell r="B1212" t="str">
            <v>Stafford</v>
          </cell>
          <cell r="C1212">
            <v>20185</v>
          </cell>
          <cell r="D1212">
            <v>8</v>
          </cell>
          <cell r="I1212">
            <v>40</v>
          </cell>
          <cell r="J1212">
            <v>5870</v>
          </cell>
          <cell r="K1212">
            <v>5905</v>
          </cell>
          <cell r="L1212">
            <v>5935</v>
          </cell>
          <cell r="M1212">
            <v>5942</v>
          </cell>
          <cell r="N1212">
            <v>5961</v>
          </cell>
          <cell r="O1212">
            <v>5964</v>
          </cell>
          <cell r="P1212">
            <v>5965</v>
          </cell>
          <cell r="Q1212">
            <v>6330</v>
          </cell>
        </row>
        <row r="1213">
          <cell r="B1213" t="str">
            <v>Stafford</v>
          </cell>
          <cell r="C1213">
            <v>20185</v>
          </cell>
          <cell r="D1213">
            <v>4</v>
          </cell>
          <cell r="I1213">
            <v>43</v>
          </cell>
          <cell r="J1213">
            <v>5891</v>
          </cell>
          <cell r="K1213">
            <v>5943</v>
          </cell>
          <cell r="L1213">
            <v>5970</v>
          </cell>
          <cell r="M1213">
            <v>6322</v>
          </cell>
        </row>
        <row r="1214">
          <cell r="B1214" t="str">
            <v>Stafford</v>
          </cell>
          <cell r="C1214">
            <v>20185</v>
          </cell>
          <cell r="D1214">
            <v>7</v>
          </cell>
          <cell r="I1214">
            <v>46</v>
          </cell>
          <cell r="J1214">
            <v>5886</v>
          </cell>
          <cell r="K1214">
            <v>5887</v>
          </cell>
          <cell r="L1214">
            <v>5892</v>
          </cell>
          <cell r="M1214">
            <v>5909</v>
          </cell>
          <cell r="N1214">
            <v>5910</v>
          </cell>
          <cell r="O1214">
            <v>5944</v>
          </cell>
          <cell r="P1214">
            <v>5975</v>
          </cell>
        </row>
        <row r="1215">
          <cell r="B1215" t="str">
            <v>Stafford</v>
          </cell>
          <cell r="C1215">
            <v>20185</v>
          </cell>
          <cell r="D1215" t="str">
            <v>na</v>
          </cell>
        </row>
        <row r="1216">
          <cell r="B1216" t="str">
            <v>Stafford</v>
          </cell>
          <cell r="C1216">
            <v>20185</v>
          </cell>
          <cell r="D1216" t="str">
            <v>na</v>
          </cell>
        </row>
        <row r="1217">
          <cell r="B1217" t="str">
            <v>Stafford</v>
          </cell>
          <cell r="C1217">
            <v>20185</v>
          </cell>
          <cell r="D1217" t="str">
            <v>na</v>
          </cell>
          <cell r="I1217">
            <v>38</v>
          </cell>
          <cell r="J1217" t="str">
            <v>MPLSEA</v>
          </cell>
        </row>
        <row r="1218">
          <cell r="B1218" t="str">
            <v>Stafford</v>
          </cell>
          <cell r="C1218">
            <v>20185</v>
          </cell>
          <cell r="D1218">
            <v>57</v>
          </cell>
          <cell r="E1218">
            <v>34.631578947368418</v>
          </cell>
          <cell r="F1218">
            <v>35</v>
          </cell>
          <cell r="I1218">
            <v>46</v>
          </cell>
          <cell r="J1218" t="str">
            <v>MPLPER</v>
          </cell>
        </row>
        <row r="1219">
          <cell r="B1219" t="str">
            <v>Stanton</v>
          </cell>
          <cell r="C1219">
            <v>20187</v>
          </cell>
          <cell r="D1219" t="str">
            <v>na</v>
          </cell>
          <cell r="G1219">
            <v>24.79</v>
          </cell>
          <cell r="H1219">
            <v>26.29</v>
          </cell>
        </row>
        <row r="1220">
          <cell r="B1220" t="str">
            <v>Stanton</v>
          </cell>
          <cell r="C1220">
            <v>20187</v>
          </cell>
          <cell r="D1220">
            <v>8</v>
          </cell>
          <cell r="I1220">
            <v>20</v>
          </cell>
          <cell r="J1220">
            <v>1984</v>
          </cell>
          <cell r="K1220">
            <v>1572</v>
          </cell>
          <cell r="L1220">
            <v>1580</v>
          </cell>
          <cell r="M1220">
            <v>1709</v>
          </cell>
          <cell r="N1220">
            <v>1838</v>
          </cell>
          <cell r="O1220">
            <v>1988</v>
          </cell>
          <cell r="P1220">
            <v>6061</v>
          </cell>
          <cell r="Q1220">
            <v>9982</v>
          </cell>
        </row>
        <row r="1221">
          <cell r="B1221" t="str">
            <v>Stanton</v>
          </cell>
          <cell r="C1221">
            <v>20187</v>
          </cell>
          <cell r="D1221">
            <v>5</v>
          </cell>
          <cell r="I1221">
            <v>22</v>
          </cell>
          <cell r="J1221">
            <v>1414</v>
          </cell>
          <cell r="K1221">
            <v>1510</v>
          </cell>
          <cell r="L1221">
            <v>1579</v>
          </cell>
          <cell r="M1221">
            <v>1670</v>
          </cell>
          <cell r="N1221">
            <v>1810</v>
          </cell>
        </row>
        <row r="1222">
          <cell r="B1222" t="str">
            <v>Stanton</v>
          </cell>
          <cell r="C1222">
            <v>20187</v>
          </cell>
          <cell r="D1222">
            <v>5</v>
          </cell>
          <cell r="I1222">
            <v>24</v>
          </cell>
          <cell r="J1222">
            <v>1511</v>
          </cell>
          <cell r="K1222">
            <v>1550</v>
          </cell>
          <cell r="L1222">
            <v>1739</v>
          </cell>
          <cell r="M1222">
            <v>2554</v>
          </cell>
          <cell r="N1222">
            <v>2556</v>
          </cell>
        </row>
        <row r="1223">
          <cell r="B1223" t="str">
            <v>Stanton</v>
          </cell>
          <cell r="C1223">
            <v>20187</v>
          </cell>
          <cell r="D1223">
            <v>5</v>
          </cell>
          <cell r="I1223">
            <v>26</v>
          </cell>
          <cell r="J1223">
            <v>1578</v>
          </cell>
          <cell r="K1223">
            <v>1668</v>
          </cell>
          <cell r="L1223">
            <v>1859</v>
          </cell>
          <cell r="M1223">
            <v>1865</v>
          </cell>
          <cell r="N1223">
            <v>5218</v>
          </cell>
        </row>
        <row r="1224">
          <cell r="B1224" t="str">
            <v>Stanton</v>
          </cell>
          <cell r="C1224">
            <v>20187</v>
          </cell>
          <cell r="D1224">
            <v>3</v>
          </cell>
          <cell r="I1224">
            <v>28</v>
          </cell>
          <cell r="J1224">
            <v>1667</v>
          </cell>
          <cell r="K1224">
            <v>1857</v>
          </cell>
          <cell r="L1224">
            <v>1996</v>
          </cell>
        </row>
        <row r="1225">
          <cell r="B1225" t="str">
            <v>Stanton</v>
          </cell>
          <cell r="C1225">
            <v>20187</v>
          </cell>
          <cell r="D1225">
            <v>6</v>
          </cell>
          <cell r="I1225">
            <v>30</v>
          </cell>
          <cell r="J1225">
            <v>1342</v>
          </cell>
          <cell r="K1225">
            <v>1349</v>
          </cell>
          <cell r="L1225">
            <v>1761</v>
          </cell>
          <cell r="M1225">
            <v>1856</v>
          </cell>
          <cell r="N1225">
            <v>1995</v>
          </cell>
          <cell r="O1225">
            <v>5217</v>
          </cell>
        </row>
        <row r="1226">
          <cell r="B1226" t="str">
            <v>Stanton</v>
          </cell>
          <cell r="C1226">
            <v>20187</v>
          </cell>
          <cell r="D1226">
            <v>1</v>
          </cell>
          <cell r="I1226">
            <v>34</v>
          </cell>
          <cell r="J1226">
            <v>1422</v>
          </cell>
        </row>
        <row r="1227">
          <cell r="B1227" t="str">
            <v>Stanton</v>
          </cell>
          <cell r="C1227">
            <v>20187</v>
          </cell>
          <cell r="D1227" t="str">
            <v>na</v>
          </cell>
        </row>
        <row r="1228">
          <cell r="B1228" t="str">
            <v>Stanton</v>
          </cell>
          <cell r="C1228">
            <v>20187</v>
          </cell>
          <cell r="D1228" t="str">
            <v>na</v>
          </cell>
        </row>
        <row r="1229">
          <cell r="B1229" t="str">
            <v>Stanton</v>
          </cell>
          <cell r="C1229">
            <v>20187</v>
          </cell>
          <cell r="D1229" t="str">
            <v>na</v>
          </cell>
        </row>
        <row r="1230">
          <cell r="B1230" t="str">
            <v>Stanton</v>
          </cell>
          <cell r="C1230">
            <v>20187</v>
          </cell>
          <cell r="D1230" t="str">
            <v>na</v>
          </cell>
          <cell r="I1230">
            <v>22</v>
          </cell>
          <cell r="J1230" t="str">
            <v>MPLSEA</v>
          </cell>
        </row>
        <row r="1231">
          <cell r="B1231" t="str">
            <v>Stanton</v>
          </cell>
          <cell r="C1231">
            <v>20187</v>
          </cell>
          <cell r="D1231">
            <v>33</v>
          </cell>
          <cell r="E1231">
            <v>24.787878787878789</v>
          </cell>
          <cell r="F1231">
            <v>26.285714285714285</v>
          </cell>
          <cell r="I1231">
            <v>34</v>
          </cell>
          <cell r="J1231" t="str">
            <v>MPLPER</v>
          </cell>
        </row>
        <row r="1232">
          <cell r="B1232" t="str">
            <v>Stevens</v>
          </cell>
          <cell r="C1232">
            <v>20189</v>
          </cell>
          <cell r="D1232" t="str">
            <v>na</v>
          </cell>
          <cell r="G1232">
            <v>27.69</v>
          </cell>
          <cell r="H1232">
            <v>27.43</v>
          </cell>
        </row>
        <row r="1233">
          <cell r="B1233" t="str">
            <v>Stevens</v>
          </cell>
          <cell r="C1233">
            <v>20189</v>
          </cell>
          <cell r="D1233">
            <v>7</v>
          </cell>
          <cell r="I1233">
            <v>20</v>
          </cell>
          <cell r="J1233">
            <v>5236</v>
          </cell>
          <cell r="K1233">
            <v>5256</v>
          </cell>
          <cell r="L1233">
            <v>5257</v>
          </cell>
          <cell r="M1233">
            <v>1512</v>
          </cell>
          <cell r="N1233">
            <v>1612</v>
          </cell>
          <cell r="O1233">
            <v>5234</v>
          </cell>
          <cell r="P1233">
            <v>1171</v>
          </cell>
        </row>
        <row r="1234">
          <cell r="B1234" t="str">
            <v>Stevens</v>
          </cell>
          <cell r="C1234">
            <v>20189</v>
          </cell>
          <cell r="D1234">
            <v>8</v>
          </cell>
          <cell r="I1234">
            <v>23</v>
          </cell>
          <cell r="J1234">
            <v>5232</v>
          </cell>
          <cell r="K1234">
            <v>5239</v>
          </cell>
          <cell r="L1234">
            <v>1178</v>
          </cell>
          <cell r="M1234">
            <v>1510</v>
          </cell>
          <cell r="N1234">
            <v>1611</v>
          </cell>
          <cell r="O1234">
            <v>1616</v>
          </cell>
          <cell r="P1234">
            <v>1170</v>
          </cell>
          <cell r="Q1234">
            <v>1446</v>
          </cell>
        </row>
        <row r="1235">
          <cell r="B1235" t="str">
            <v>Stevens</v>
          </cell>
          <cell r="C1235">
            <v>20189</v>
          </cell>
          <cell r="D1235">
            <v>1</v>
          </cell>
          <cell r="I1235">
            <v>25</v>
          </cell>
          <cell r="J1235">
            <v>1511</v>
          </cell>
        </row>
        <row r="1236">
          <cell r="B1236" t="str">
            <v>Stevens</v>
          </cell>
          <cell r="C1236">
            <v>20189</v>
          </cell>
          <cell r="D1236">
            <v>5</v>
          </cell>
          <cell r="I1236">
            <v>28</v>
          </cell>
          <cell r="J1236">
            <v>5212</v>
          </cell>
          <cell r="K1236">
            <v>5219</v>
          </cell>
          <cell r="L1236">
            <v>5216</v>
          </cell>
          <cell r="M1236">
            <v>5218</v>
          </cell>
          <cell r="N1236">
            <v>5220</v>
          </cell>
        </row>
        <row r="1237">
          <cell r="B1237" t="str">
            <v>Stevens</v>
          </cell>
          <cell r="C1237">
            <v>20189</v>
          </cell>
          <cell r="D1237">
            <v>5</v>
          </cell>
          <cell r="I1237">
            <v>30</v>
          </cell>
          <cell r="J1237">
            <v>1996</v>
          </cell>
          <cell r="K1237">
            <v>5225</v>
          </cell>
          <cell r="L1237">
            <v>5110</v>
          </cell>
          <cell r="M1237">
            <v>5209</v>
          </cell>
          <cell r="N1237">
            <v>5217</v>
          </cell>
        </row>
        <row r="1238">
          <cell r="B1238" t="str">
            <v>Stevens</v>
          </cell>
          <cell r="C1238">
            <v>20189</v>
          </cell>
          <cell r="D1238">
            <v>10</v>
          </cell>
          <cell r="I1238">
            <v>32</v>
          </cell>
          <cell r="J1238">
            <v>5210</v>
          </cell>
          <cell r="K1238">
            <v>5211</v>
          </cell>
          <cell r="L1238">
            <v>5237</v>
          </cell>
          <cell r="M1238">
            <v>1613</v>
          </cell>
          <cell r="N1238">
            <v>1615</v>
          </cell>
          <cell r="O1238">
            <v>1618</v>
          </cell>
          <cell r="P1238">
            <v>1810</v>
          </cell>
          <cell r="Q1238">
            <v>1856</v>
          </cell>
          <cell r="R1238">
            <v>5206</v>
          </cell>
          <cell r="S1238">
            <v>5207</v>
          </cell>
        </row>
        <row r="1239">
          <cell r="B1239" t="str">
            <v>Stevens</v>
          </cell>
          <cell r="C1239">
            <v>20189</v>
          </cell>
          <cell r="D1239">
            <v>6</v>
          </cell>
          <cell r="I1239">
            <v>34</v>
          </cell>
          <cell r="J1239">
            <v>1462</v>
          </cell>
          <cell r="K1239">
            <v>1614</v>
          </cell>
          <cell r="L1239">
            <v>1617</v>
          </cell>
          <cell r="M1239">
            <v>1761</v>
          </cell>
          <cell r="N1239">
            <v>1995</v>
          </cell>
          <cell r="O1239">
            <v>5205</v>
          </cell>
        </row>
        <row r="1240">
          <cell r="B1240" t="str">
            <v>Stevens</v>
          </cell>
          <cell r="C1240">
            <v>20189</v>
          </cell>
          <cell r="D1240" t="str">
            <v>na</v>
          </cell>
        </row>
        <row r="1241">
          <cell r="B1241" t="str">
            <v>Stevens</v>
          </cell>
          <cell r="C1241">
            <v>20189</v>
          </cell>
          <cell r="D1241" t="str">
            <v>na</v>
          </cell>
        </row>
        <row r="1242">
          <cell r="B1242" t="str">
            <v>Stevens</v>
          </cell>
          <cell r="C1242">
            <v>20189</v>
          </cell>
          <cell r="D1242" t="str">
            <v>na</v>
          </cell>
        </row>
        <row r="1243">
          <cell r="B1243" t="str">
            <v>Stevens</v>
          </cell>
          <cell r="C1243">
            <v>20189</v>
          </cell>
          <cell r="D1243" t="str">
            <v>na</v>
          </cell>
          <cell r="I1243">
            <v>22</v>
          </cell>
          <cell r="J1243" t="str">
            <v>MPLSEA</v>
          </cell>
        </row>
        <row r="1244">
          <cell r="B1244" t="str">
            <v>Stevens</v>
          </cell>
          <cell r="C1244">
            <v>20189</v>
          </cell>
          <cell r="D1244">
            <v>42</v>
          </cell>
          <cell r="E1244">
            <v>27.69047619047619</v>
          </cell>
          <cell r="F1244">
            <v>27.428571428571427</v>
          </cell>
          <cell r="I1244">
            <v>34</v>
          </cell>
          <cell r="J1244" t="str">
            <v>MPLPER</v>
          </cell>
        </row>
        <row r="1245">
          <cell r="B1245" t="str">
            <v>Sumner</v>
          </cell>
          <cell r="C1245">
            <v>20191</v>
          </cell>
          <cell r="D1245" t="str">
            <v>na</v>
          </cell>
          <cell r="G1245">
            <v>34.770000000000003</v>
          </cell>
          <cell r="H1245">
            <v>37.29</v>
          </cell>
        </row>
        <row r="1246">
          <cell r="B1246" t="str">
            <v>Sumner</v>
          </cell>
          <cell r="C1246">
            <v>20191</v>
          </cell>
          <cell r="D1246">
            <v>19</v>
          </cell>
          <cell r="I1246">
            <v>27</v>
          </cell>
          <cell r="J1246">
            <v>3908</v>
          </cell>
          <cell r="K1246">
            <v>3909</v>
          </cell>
          <cell r="L1246">
            <v>3910</v>
          </cell>
          <cell r="M1246">
            <v>5322</v>
          </cell>
          <cell r="N1246">
            <v>5456</v>
          </cell>
          <cell r="O1246">
            <v>5465</v>
          </cell>
          <cell r="P1246">
            <v>5466</v>
          </cell>
          <cell r="Q1246">
            <v>5482</v>
          </cell>
          <cell r="R1246">
            <v>5492</v>
          </cell>
          <cell r="S1246">
            <v>5941</v>
          </cell>
          <cell r="T1246">
            <v>5946</v>
          </cell>
          <cell r="U1246">
            <v>5958</v>
          </cell>
          <cell r="V1246">
            <v>6056</v>
          </cell>
          <cell r="W1246">
            <v>6060</v>
          </cell>
          <cell r="X1246">
            <v>6063</v>
          </cell>
          <cell r="Y1246">
            <v>6358</v>
          </cell>
          <cell r="Z1246">
            <v>6362</v>
          </cell>
          <cell r="AA1246">
            <v>5480</v>
          </cell>
          <cell r="AB1246">
            <v>5972</v>
          </cell>
        </row>
        <row r="1247">
          <cell r="B1247" t="str">
            <v>Sumner</v>
          </cell>
          <cell r="C1247">
            <v>20191</v>
          </cell>
          <cell r="D1247">
            <v>7</v>
          </cell>
          <cell r="I1247">
            <v>30</v>
          </cell>
          <cell r="J1247">
            <v>5633</v>
          </cell>
          <cell r="K1247">
            <v>5740</v>
          </cell>
          <cell r="L1247">
            <v>5895</v>
          </cell>
          <cell r="M1247">
            <v>5929</v>
          </cell>
          <cell r="N1247">
            <v>6371</v>
          </cell>
          <cell r="O1247">
            <v>6412</v>
          </cell>
          <cell r="P1247">
            <v>6421</v>
          </cell>
        </row>
        <row r="1248">
          <cell r="B1248" t="str">
            <v>Sumner</v>
          </cell>
          <cell r="C1248">
            <v>20191</v>
          </cell>
          <cell r="D1248">
            <v>14</v>
          </cell>
          <cell r="I1248">
            <v>34</v>
          </cell>
          <cell r="J1248">
            <v>5957</v>
          </cell>
          <cell r="K1248">
            <v>5967</v>
          </cell>
          <cell r="L1248">
            <v>6222</v>
          </cell>
          <cell r="M1248">
            <v>6238</v>
          </cell>
          <cell r="N1248">
            <v>6254</v>
          </cell>
          <cell r="O1248">
            <v>6330</v>
          </cell>
          <cell r="P1248">
            <v>6342</v>
          </cell>
          <cell r="Q1248">
            <v>6356</v>
          </cell>
          <cell r="R1248">
            <v>6360</v>
          </cell>
          <cell r="S1248">
            <v>6370</v>
          </cell>
          <cell r="T1248">
            <v>6410</v>
          </cell>
          <cell r="U1248">
            <v>6418</v>
          </cell>
          <cell r="V1248">
            <v>6419</v>
          </cell>
          <cell r="W1248">
            <v>2152</v>
          </cell>
        </row>
        <row r="1249">
          <cell r="B1249" t="str">
            <v>Sumner</v>
          </cell>
          <cell r="C1249">
            <v>20191</v>
          </cell>
          <cell r="D1249">
            <v>9</v>
          </cell>
          <cell r="I1249">
            <v>37</v>
          </cell>
          <cell r="J1249">
            <v>3890</v>
          </cell>
          <cell r="K1249">
            <v>4671</v>
          </cell>
          <cell r="L1249">
            <v>5894</v>
          </cell>
          <cell r="M1249">
            <v>5956</v>
          </cell>
          <cell r="N1249">
            <v>6232</v>
          </cell>
          <cell r="O1249">
            <v>6354</v>
          </cell>
          <cell r="P1249">
            <v>6369</v>
          </cell>
          <cell r="Q1249">
            <v>6409</v>
          </cell>
          <cell r="R1249">
            <v>5978</v>
          </cell>
        </row>
        <row r="1250">
          <cell r="B1250" t="str">
            <v>Sumner</v>
          </cell>
          <cell r="C1250">
            <v>20191</v>
          </cell>
          <cell r="D1250">
            <v>7</v>
          </cell>
          <cell r="I1250">
            <v>41</v>
          </cell>
          <cell r="J1250">
            <v>5893</v>
          </cell>
          <cell r="K1250">
            <v>5977</v>
          </cell>
          <cell r="L1250">
            <v>6051</v>
          </cell>
          <cell r="M1250">
            <v>6224</v>
          </cell>
          <cell r="N1250">
            <v>6226</v>
          </cell>
          <cell r="O1250">
            <v>6234</v>
          </cell>
          <cell r="P1250">
            <v>6321</v>
          </cell>
        </row>
        <row r="1251">
          <cell r="B1251" t="str">
            <v>Sumner</v>
          </cell>
          <cell r="C1251">
            <v>20191</v>
          </cell>
          <cell r="D1251">
            <v>11</v>
          </cell>
          <cell r="I1251">
            <v>44</v>
          </cell>
          <cell r="J1251">
            <v>5892</v>
          </cell>
          <cell r="K1251">
            <v>6220</v>
          </cell>
          <cell r="L1251">
            <v>6236</v>
          </cell>
          <cell r="M1251">
            <v>6240</v>
          </cell>
          <cell r="N1251">
            <v>6244</v>
          </cell>
          <cell r="O1251">
            <v>6246</v>
          </cell>
          <cell r="P1251">
            <v>6340</v>
          </cell>
          <cell r="Q1251">
            <v>6368</v>
          </cell>
          <cell r="R1251">
            <v>6408</v>
          </cell>
          <cell r="S1251">
            <v>8302</v>
          </cell>
          <cell r="T1251">
            <v>6230</v>
          </cell>
        </row>
        <row r="1252">
          <cell r="B1252" t="str">
            <v>Sumner</v>
          </cell>
          <cell r="C1252">
            <v>20191</v>
          </cell>
          <cell r="D1252">
            <v>2</v>
          </cell>
          <cell r="I1252">
            <v>48</v>
          </cell>
          <cell r="J1252">
            <v>5976</v>
          </cell>
          <cell r="K1252">
            <v>6320</v>
          </cell>
        </row>
        <row r="1253">
          <cell r="B1253" t="str">
            <v>Sumner</v>
          </cell>
          <cell r="C1253">
            <v>20191</v>
          </cell>
          <cell r="D1253" t="str">
            <v>na</v>
          </cell>
        </row>
        <row r="1254">
          <cell r="B1254" t="str">
            <v>Sumner</v>
          </cell>
          <cell r="C1254">
            <v>20191</v>
          </cell>
          <cell r="D1254" t="str">
            <v>na</v>
          </cell>
        </row>
        <row r="1255">
          <cell r="B1255" t="str">
            <v>Sumner</v>
          </cell>
          <cell r="C1255">
            <v>20191</v>
          </cell>
          <cell r="D1255" t="str">
            <v>na</v>
          </cell>
        </row>
        <row r="1256">
          <cell r="B1256" t="str">
            <v>Sumner</v>
          </cell>
          <cell r="C1256">
            <v>20191</v>
          </cell>
          <cell r="D1256" t="str">
            <v>na</v>
          </cell>
          <cell r="I1256">
            <v>42</v>
          </cell>
          <cell r="J1256" t="str">
            <v>MPLSEA</v>
          </cell>
        </row>
        <row r="1257">
          <cell r="B1257" t="str">
            <v>Sumner</v>
          </cell>
          <cell r="C1257">
            <v>20191</v>
          </cell>
          <cell r="D1257">
            <v>69</v>
          </cell>
          <cell r="E1257">
            <v>34.768115942028984</v>
          </cell>
          <cell r="F1257">
            <v>37.285714285714285</v>
          </cell>
          <cell r="I1257">
            <v>50</v>
          </cell>
          <cell r="J1257" t="str">
            <v>MPLPER</v>
          </cell>
        </row>
        <row r="1258">
          <cell r="B1258" t="str">
            <v>Thomas</v>
          </cell>
          <cell r="C1258">
            <v>20193</v>
          </cell>
          <cell r="D1258" t="str">
            <v>na</v>
          </cell>
          <cell r="G1258">
            <v>36.409999999999997</v>
          </cell>
          <cell r="H1258">
            <v>33.83</v>
          </cell>
        </row>
        <row r="1259">
          <cell r="B1259" t="str">
            <v>Thomas</v>
          </cell>
          <cell r="C1259">
            <v>20193</v>
          </cell>
          <cell r="D1259">
            <v>2</v>
          </cell>
          <cell r="I1259">
            <v>27</v>
          </cell>
          <cell r="J1259">
            <v>1580</v>
          </cell>
          <cell r="K1259">
            <v>1820</v>
          </cell>
        </row>
        <row r="1260">
          <cell r="B1260" t="str">
            <v>Thomas</v>
          </cell>
          <cell r="C1260">
            <v>20193</v>
          </cell>
          <cell r="D1260">
            <v>1</v>
          </cell>
          <cell r="I1260">
            <v>30</v>
          </cell>
          <cell r="J1260">
            <v>1741</v>
          </cell>
        </row>
        <row r="1261">
          <cell r="B1261" t="str">
            <v>Thomas</v>
          </cell>
          <cell r="C1261">
            <v>20193</v>
          </cell>
          <cell r="D1261">
            <v>2</v>
          </cell>
          <cell r="I1261">
            <v>32</v>
          </cell>
          <cell r="J1261">
            <v>1858</v>
          </cell>
          <cell r="K1261">
            <v>1859</v>
          </cell>
        </row>
        <row r="1262">
          <cell r="B1262" t="str">
            <v>Thomas</v>
          </cell>
          <cell r="C1262">
            <v>20193</v>
          </cell>
          <cell r="D1262">
            <v>1</v>
          </cell>
          <cell r="I1262">
            <v>35</v>
          </cell>
          <cell r="J1262">
            <v>1857</v>
          </cell>
        </row>
        <row r="1263">
          <cell r="B1263" t="str">
            <v>Thomas</v>
          </cell>
          <cell r="C1263">
            <v>20193</v>
          </cell>
          <cell r="D1263">
            <v>5</v>
          </cell>
          <cell r="I1263">
            <v>38</v>
          </cell>
          <cell r="J1263">
            <v>1125</v>
          </cell>
          <cell r="K1263">
            <v>1620</v>
          </cell>
          <cell r="L1263">
            <v>1764</v>
          </cell>
          <cell r="M1263">
            <v>1856</v>
          </cell>
          <cell r="N1263">
            <v>2236</v>
          </cell>
        </row>
        <row r="1264">
          <cell r="B1264" t="str">
            <v>Thomas</v>
          </cell>
          <cell r="C1264">
            <v>20193</v>
          </cell>
          <cell r="D1264">
            <v>6</v>
          </cell>
          <cell r="I1264">
            <v>41</v>
          </cell>
          <cell r="J1264">
            <v>1422</v>
          </cell>
          <cell r="K1264">
            <v>1619</v>
          </cell>
          <cell r="L1264">
            <v>1652</v>
          </cell>
          <cell r="M1264">
            <v>2310</v>
          </cell>
          <cell r="N1264">
            <v>3750</v>
          </cell>
          <cell r="O1264">
            <v>3755</v>
          </cell>
        </row>
        <row r="1265">
          <cell r="B1265" t="str">
            <v>Thomas</v>
          </cell>
          <cell r="C1265">
            <v>20193</v>
          </cell>
          <cell r="D1265" t="str">
            <v>na</v>
          </cell>
        </row>
        <row r="1266">
          <cell r="B1266" t="str">
            <v>Thomas</v>
          </cell>
          <cell r="C1266">
            <v>20193</v>
          </cell>
          <cell r="D1266" t="str">
            <v>na</v>
          </cell>
        </row>
        <row r="1267">
          <cell r="B1267" t="str">
            <v>Thomas</v>
          </cell>
          <cell r="C1267">
            <v>20193</v>
          </cell>
          <cell r="D1267" t="str">
            <v>na</v>
          </cell>
        </row>
        <row r="1268">
          <cell r="B1268" t="str">
            <v>Thomas</v>
          </cell>
          <cell r="C1268">
            <v>20193</v>
          </cell>
          <cell r="D1268" t="str">
            <v>na</v>
          </cell>
        </row>
        <row r="1269">
          <cell r="B1269" t="str">
            <v>Thomas</v>
          </cell>
          <cell r="C1269">
            <v>20193</v>
          </cell>
          <cell r="D1269" t="str">
            <v>na</v>
          </cell>
          <cell r="I1269">
            <v>26</v>
          </cell>
          <cell r="J1269" t="str">
            <v>MPLSEA</v>
          </cell>
        </row>
        <row r="1270">
          <cell r="B1270" t="str">
            <v>Thomas</v>
          </cell>
          <cell r="C1270">
            <v>20193</v>
          </cell>
          <cell r="D1270">
            <v>17</v>
          </cell>
          <cell r="E1270">
            <v>36.411764705882355</v>
          </cell>
          <cell r="F1270">
            <v>33.833333333333336</v>
          </cell>
          <cell r="I1270">
            <v>36</v>
          </cell>
          <cell r="J1270" t="str">
            <v>MPLPER</v>
          </cell>
        </row>
        <row r="1271">
          <cell r="B1271" t="str">
            <v>Trego</v>
          </cell>
          <cell r="C1271">
            <v>20195</v>
          </cell>
          <cell r="D1271" t="str">
            <v>na</v>
          </cell>
          <cell r="G1271">
            <v>27.92</v>
          </cell>
          <cell r="H1271">
            <v>29.62</v>
          </cell>
        </row>
        <row r="1272">
          <cell r="B1272" t="str">
            <v>Trego</v>
          </cell>
          <cell r="C1272">
            <v>20195</v>
          </cell>
          <cell r="D1272">
            <v>10</v>
          </cell>
          <cell r="I1272">
            <v>20</v>
          </cell>
          <cell r="J1272">
            <v>2112</v>
          </cell>
          <cell r="K1272">
            <v>2537</v>
          </cell>
          <cell r="L1272">
            <v>2546</v>
          </cell>
          <cell r="M1272">
            <v>2601</v>
          </cell>
          <cell r="N1272">
            <v>2660</v>
          </cell>
          <cell r="O1272">
            <v>2951</v>
          </cell>
          <cell r="P1272">
            <v>2953</v>
          </cell>
          <cell r="Q1272">
            <v>2959</v>
          </cell>
          <cell r="R1272">
            <v>2960</v>
          </cell>
          <cell r="S1272">
            <v>2562</v>
          </cell>
        </row>
        <row r="1273">
          <cell r="B1273" t="str">
            <v>Trego</v>
          </cell>
          <cell r="C1273">
            <v>20195</v>
          </cell>
          <cell r="D1273">
            <v>11</v>
          </cell>
          <cell r="I1273">
            <v>22</v>
          </cell>
          <cell r="J1273">
            <v>1520</v>
          </cell>
          <cell r="K1273">
            <v>1603</v>
          </cell>
          <cell r="L1273">
            <v>1605</v>
          </cell>
          <cell r="M1273">
            <v>1606</v>
          </cell>
          <cell r="N1273">
            <v>1691</v>
          </cell>
          <cell r="O1273">
            <v>2566</v>
          </cell>
          <cell r="P1273">
            <v>2658</v>
          </cell>
          <cell r="Q1273">
            <v>2747</v>
          </cell>
          <cell r="R1273">
            <v>2748</v>
          </cell>
          <cell r="S1273">
            <v>2753</v>
          </cell>
          <cell r="T1273">
            <v>2754</v>
          </cell>
        </row>
        <row r="1274">
          <cell r="B1274" t="str">
            <v>Trego</v>
          </cell>
          <cell r="C1274">
            <v>20195</v>
          </cell>
          <cell r="D1274">
            <v>8</v>
          </cell>
          <cell r="I1274">
            <v>25</v>
          </cell>
          <cell r="J1274">
            <v>1637</v>
          </cell>
          <cell r="K1274">
            <v>1688</v>
          </cell>
          <cell r="L1274">
            <v>1704</v>
          </cell>
          <cell r="M1274">
            <v>2204</v>
          </cell>
          <cell r="N1274">
            <v>2276</v>
          </cell>
          <cell r="O1274">
            <v>2564</v>
          </cell>
          <cell r="P1274">
            <v>2767</v>
          </cell>
          <cell r="Q1274">
            <v>3765</v>
          </cell>
        </row>
        <row r="1275">
          <cell r="B1275" t="str">
            <v>Trego</v>
          </cell>
          <cell r="C1275">
            <v>20195</v>
          </cell>
          <cell r="D1275">
            <v>7</v>
          </cell>
          <cell r="I1275">
            <v>28</v>
          </cell>
          <cell r="J1275">
            <v>1859</v>
          </cell>
          <cell r="K1275">
            <v>2202</v>
          </cell>
          <cell r="L1275">
            <v>2203</v>
          </cell>
          <cell r="M1275">
            <v>2520</v>
          </cell>
          <cell r="N1275">
            <v>2521</v>
          </cell>
          <cell r="O1275">
            <v>2632</v>
          </cell>
          <cell r="P1275">
            <v>2703</v>
          </cell>
        </row>
        <row r="1276">
          <cell r="B1276" t="str">
            <v>Trego</v>
          </cell>
          <cell r="C1276">
            <v>20195</v>
          </cell>
          <cell r="D1276">
            <v>9</v>
          </cell>
          <cell r="I1276">
            <v>31</v>
          </cell>
          <cell r="J1276">
            <v>1125</v>
          </cell>
          <cell r="K1276">
            <v>1857</v>
          </cell>
          <cell r="L1276">
            <v>2177</v>
          </cell>
          <cell r="M1276">
            <v>2519</v>
          </cell>
          <cell r="N1276">
            <v>2580</v>
          </cell>
          <cell r="O1276">
            <v>2605</v>
          </cell>
          <cell r="P1276">
            <v>2606</v>
          </cell>
          <cell r="Q1276">
            <v>2618</v>
          </cell>
          <cell r="R1276">
            <v>3593</v>
          </cell>
        </row>
        <row r="1277">
          <cell r="B1277" t="str">
            <v>Trego</v>
          </cell>
          <cell r="C1277">
            <v>20195</v>
          </cell>
          <cell r="D1277">
            <v>7</v>
          </cell>
          <cell r="I1277">
            <v>34</v>
          </cell>
          <cell r="J1277">
            <v>2235</v>
          </cell>
          <cell r="K1277">
            <v>2347</v>
          </cell>
          <cell r="L1277">
            <v>2375</v>
          </cell>
          <cell r="M1277">
            <v>2518</v>
          </cell>
          <cell r="N1277">
            <v>2617</v>
          </cell>
          <cell r="O1277">
            <v>2819</v>
          </cell>
          <cell r="P1277">
            <v>2821</v>
          </cell>
        </row>
        <row r="1278">
          <cell r="B1278" t="str">
            <v>Trego</v>
          </cell>
          <cell r="C1278">
            <v>20195</v>
          </cell>
          <cell r="D1278">
            <v>4</v>
          </cell>
          <cell r="I1278">
            <v>37</v>
          </cell>
          <cell r="J1278">
            <v>2574</v>
          </cell>
          <cell r="K1278">
            <v>2614</v>
          </cell>
          <cell r="L1278">
            <v>2815</v>
          </cell>
          <cell r="M1278">
            <v>2817</v>
          </cell>
        </row>
        <row r="1279">
          <cell r="B1279" t="str">
            <v>Trego</v>
          </cell>
          <cell r="C1279">
            <v>20195</v>
          </cell>
          <cell r="D1279">
            <v>5</v>
          </cell>
          <cell r="I1279">
            <v>40</v>
          </cell>
          <cell r="J1279">
            <v>2612</v>
          </cell>
          <cell r="K1279">
            <v>2613</v>
          </cell>
          <cell r="L1279">
            <v>2622</v>
          </cell>
          <cell r="M1279">
            <v>2668</v>
          </cell>
          <cell r="N1279">
            <v>3755</v>
          </cell>
        </row>
        <row r="1280">
          <cell r="B1280" t="str">
            <v>Trego</v>
          </cell>
          <cell r="C1280">
            <v>20195</v>
          </cell>
          <cell r="D1280" t="str">
            <v>na</v>
          </cell>
        </row>
        <row r="1281">
          <cell r="B1281" t="str">
            <v>Trego</v>
          </cell>
          <cell r="C1281">
            <v>20195</v>
          </cell>
          <cell r="D1281" t="str">
            <v>na</v>
          </cell>
        </row>
        <row r="1282">
          <cell r="B1282" t="str">
            <v>Trego</v>
          </cell>
          <cell r="C1282">
            <v>20195</v>
          </cell>
          <cell r="D1282" t="str">
            <v>na</v>
          </cell>
          <cell r="I1282">
            <v>34</v>
          </cell>
          <cell r="J1282" t="str">
            <v>MPLSEA</v>
          </cell>
        </row>
        <row r="1283">
          <cell r="B1283" t="str">
            <v>Trego</v>
          </cell>
          <cell r="C1283">
            <v>20195</v>
          </cell>
          <cell r="D1283">
            <v>61</v>
          </cell>
          <cell r="E1283">
            <v>27.918032786885245</v>
          </cell>
          <cell r="F1283">
            <v>29.625</v>
          </cell>
          <cell r="I1283">
            <v>44</v>
          </cell>
          <cell r="J1283" t="str">
            <v>MPLPER</v>
          </cell>
        </row>
        <row r="1284">
          <cell r="B1284" t="str">
            <v>Wabaunsee</v>
          </cell>
          <cell r="C1284">
            <v>20197</v>
          </cell>
          <cell r="D1284" t="str">
            <v>na</v>
          </cell>
          <cell r="G1284">
            <v>57.08</v>
          </cell>
          <cell r="H1284">
            <v>61.12</v>
          </cell>
        </row>
        <row r="1285">
          <cell r="B1285" t="str">
            <v>Wabaunsee</v>
          </cell>
          <cell r="C1285">
            <v>20197</v>
          </cell>
          <cell r="D1285">
            <v>11</v>
          </cell>
          <cell r="I1285">
            <v>42</v>
          </cell>
          <cell r="J1285">
            <v>4530</v>
          </cell>
          <cell r="K1285">
            <v>4550</v>
          </cell>
          <cell r="L1285">
            <v>4555</v>
          </cell>
          <cell r="M1285">
            <v>4752</v>
          </cell>
          <cell r="N1285">
            <v>4825</v>
          </cell>
          <cell r="O1285">
            <v>4832</v>
          </cell>
          <cell r="P1285">
            <v>4833</v>
          </cell>
          <cell r="Q1285">
            <v>7088</v>
          </cell>
          <cell r="R1285">
            <v>7437</v>
          </cell>
          <cell r="S1285">
            <v>8735</v>
          </cell>
          <cell r="T1285">
            <v>4590</v>
          </cell>
        </row>
        <row r="1286">
          <cell r="B1286" t="str">
            <v>Wabaunsee</v>
          </cell>
          <cell r="C1286">
            <v>20197</v>
          </cell>
          <cell r="D1286">
            <v>9</v>
          </cell>
          <cell r="I1286">
            <v>47</v>
          </cell>
          <cell r="J1286">
            <v>4053</v>
          </cell>
          <cell r="K1286">
            <v>4655</v>
          </cell>
          <cell r="L1286">
            <v>4735</v>
          </cell>
          <cell r="M1286">
            <v>7058</v>
          </cell>
          <cell r="N1286">
            <v>7091</v>
          </cell>
          <cell r="O1286">
            <v>7132</v>
          </cell>
          <cell r="P1286">
            <v>7503</v>
          </cell>
          <cell r="Q1286">
            <v>8793</v>
          </cell>
          <cell r="R1286">
            <v>4742</v>
          </cell>
        </row>
        <row r="1287">
          <cell r="B1287" t="str">
            <v>Wabaunsee</v>
          </cell>
          <cell r="C1287">
            <v>20197</v>
          </cell>
          <cell r="D1287">
            <v>17</v>
          </cell>
          <cell r="I1287">
            <v>53</v>
          </cell>
          <cell r="J1287">
            <v>4051</v>
          </cell>
          <cell r="K1287">
            <v>4052</v>
          </cell>
          <cell r="L1287">
            <v>4150</v>
          </cell>
          <cell r="M1287">
            <v>4671</v>
          </cell>
          <cell r="N1287">
            <v>4673</v>
          </cell>
          <cell r="O1287">
            <v>4740</v>
          </cell>
          <cell r="P1287">
            <v>4784</v>
          </cell>
          <cell r="Q1287">
            <v>7028</v>
          </cell>
          <cell r="R1287">
            <v>7051</v>
          </cell>
          <cell r="S1287">
            <v>7055</v>
          </cell>
          <cell r="T1287">
            <v>7105</v>
          </cell>
          <cell r="U1287">
            <v>7109</v>
          </cell>
          <cell r="V1287">
            <v>7303</v>
          </cell>
          <cell r="W1287">
            <v>7305</v>
          </cell>
          <cell r="X1287">
            <v>7502</v>
          </cell>
          <cell r="Y1287">
            <v>8300</v>
          </cell>
          <cell r="Z1287">
            <v>8912</v>
          </cell>
        </row>
        <row r="1288">
          <cell r="B1288" t="str">
            <v>Wabaunsee</v>
          </cell>
          <cell r="C1288">
            <v>20197</v>
          </cell>
          <cell r="D1288">
            <v>14</v>
          </cell>
          <cell r="I1288">
            <v>58</v>
          </cell>
          <cell r="J1288">
            <v>3891</v>
          </cell>
          <cell r="K1288">
            <v>7006</v>
          </cell>
          <cell r="L1288">
            <v>7035</v>
          </cell>
          <cell r="M1288">
            <v>7036</v>
          </cell>
          <cell r="N1288">
            <v>7104</v>
          </cell>
          <cell r="O1288">
            <v>7155</v>
          </cell>
          <cell r="P1288">
            <v>7306</v>
          </cell>
          <cell r="Q1288">
            <v>7320</v>
          </cell>
          <cell r="R1288">
            <v>7433</v>
          </cell>
          <cell r="S1288">
            <v>7500</v>
          </cell>
          <cell r="T1288">
            <v>7683</v>
          </cell>
          <cell r="U1288">
            <v>8775</v>
          </cell>
          <cell r="V1288">
            <v>8777</v>
          </cell>
          <cell r="W1288">
            <v>8778</v>
          </cell>
        </row>
        <row r="1289">
          <cell r="B1289" t="str">
            <v>Wabaunsee</v>
          </cell>
          <cell r="C1289">
            <v>20197</v>
          </cell>
          <cell r="D1289">
            <v>9</v>
          </cell>
          <cell r="I1289">
            <v>64</v>
          </cell>
          <cell r="J1289">
            <v>7233</v>
          </cell>
          <cell r="K1289">
            <v>3890</v>
          </cell>
          <cell r="L1289">
            <v>4350</v>
          </cell>
          <cell r="M1289">
            <v>4783</v>
          </cell>
          <cell r="N1289">
            <v>7031</v>
          </cell>
          <cell r="O1289">
            <v>7107</v>
          </cell>
          <cell r="P1289">
            <v>7209</v>
          </cell>
          <cell r="Q1289">
            <v>7265</v>
          </cell>
          <cell r="R1289">
            <v>7302</v>
          </cell>
        </row>
        <row r="1290">
          <cell r="B1290" t="str">
            <v>Wabaunsee</v>
          </cell>
          <cell r="C1290">
            <v>20197</v>
          </cell>
          <cell r="D1290">
            <v>5</v>
          </cell>
          <cell r="I1290">
            <v>69</v>
          </cell>
          <cell r="J1290">
            <v>4018</v>
          </cell>
          <cell r="K1290">
            <v>4151</v>
          </cell>
          <cell r="L1290">
            <v>7106</v>
          </cell>
          <cell r="M1290">
            <v>7208</v>
          </cell>
          <cell r="N1290">
            <v>7301</v>
          </cell>
        </row>
        <row r="1291">
          <cell r="B1291" t="str">
            <v>Wabaunsee</v>
          </cell>
          <cell r="C1291">
            <v>20197</v>
          </cell>
          <cell r="D1291">
            <v>4</v>
          </cell>
          <cell r="I1291">
            <v>75</v>
          </cell>
          <cell r="J1291">
            <v>7123</v>
          </cell>
          <cell r="K1291">
            <v>7170</v>
          </cell>
          <cell r="L1291">
            <v>7173</v>
          </cell>
          <cell r="M1291">
            <v>8302</v>
          </cell>
        </row>
        <row r="1292">
          <cell r="B1292" t="str">
            <v>Wabaunsee</v>
          </cell>
          <cell r="C1292">
            <v>20197</v>
          </cell>
          <cell r="D1292">
            <v>5</v>
          </cell>
          <cell r="I1292">
            <v>81</v>
          </cell>
          <cell r="J1292">
            <v>7050</v>
          </cell>
          <cell r="K1292">
            <v>7171</v>
          </cell>
          <cell r="L1292">
            <v>7176</v>
          </cell>
          <cell r="M1292">
            <v>7213</v>
          </cell>
          <cell r="N1292">
            <v>7214</v>
          </cell>
        </row>
        <row r="1293">
          <cell r="B1293" t="str">
            <v>Wabaunsee</v>
          </cell>
          <cell r="C1293">
            <v>20197</v>
          </cell>
          <cell r="D1293" t="str">
            <v>na</v>
          </cell>
        </row>
        <row r="1294">
          <cell r="B1294" t="str">
            <v>Wabaunsee</v>
          </cell>
          <cell r="C1294">
            <v>20197</v>
          </cell>
          <cell r="D1294" t="str">
            <v>na</v>
          </cell>
        </row>
        <row r="1295">
          <cell r="B1295" t="str">
            <v>Wabaunsee</v>
          </cell>
          <cell r="C1295">
            <v>20197</v>
          </cell>
          <cell r="D1295" t="str">
            <v>na</v>
          </cell>
          <cell r="I1295">
            <v>58</v>
          </cell>
          <cell r="J1295" t="str">
            <v>MPLSEA</v>
          </cell>
        </row>
        <row r="1296">
          <cell r="B1296" t="str">
            <v>Wabaunsee</v>
          </cell>
          <cell r="C1296">
            <v>20197</v>
          </cell>
          <cell r="D1296">
            <v>74</v>
          </cell>
          <cell r="E1296">
            <v>57.081081081081081</v>
          </cell>
          <cell r="F1296">
            <v>61.125</v>
          </cell>
          <cell r="I1296">
            <v>62</v>
          </cell>
          <cell r="J1296" t="str">
            <v>MPLPER</v>
          </cell>
        </row>
        <row r="1297">
          <cell r="B1297" t="str">
            <v>Wallace</v>
          </cell>
          <cell r="C1297">
            <v>20199</v>
          </cell>
          <cell r="D1297" t="str">
            <v>na</v>
          </cell>
          <cell r="G1297">
            <v>27.61</v>
          </cell>
          <cell r="H1297">
            <v>29</v>
          </cell>
        </row>
        <row r="1298">
          <cell r="B1298" t="str">
            <v>Wallace</v>
          </cell>
          <cell r="C1298">
            <v>20199</v>
          </cell>
          <cell r="D1298">
            <v>4</v>
          </cell>
          <cell r="I1298">
            <v>20</v>
          </cell>
          <cell r="J1298">
            <v>1634</v>
          </cell>
          <cell r="K1298">
            <v>1565</v>
          </cell>
          <cell r="L1298">
            <v>1692</v>
          </cell>
          <cell r="M1298">
            <v>1748</v>
          </cell>
        </row>
        <row r="1299">
          <cell r="B1299" t="str">
            <v>Wallace</v>
          </cell>
          <cell r="C1299">
            <v>20199</v>
          </cell>
          <cell r="D1299">
            <v>3</v>
          </cell>
          <cell r="I1299">
            <v>22</v>
          </cell>
          <cell r="J1299">
            <v>1258</v>
          </cell>
          <cell r="K1299">
            <v>1580</v>
          </cell>
          <cell r="L1299">
            <v>1659</v>
          </cell>
        </row>
        <row r="1300">
          <cell r="B1300" t="str">
            <v>Wallace</v>
          </cell>
          <cell r="C1300">
            <v>20199</v>
          </cell>
          <cell r="D1300">
            <v>6</v>
          </cell>
          <cell r="I1300">
            <v>25</v>
          </cell>
          <cell r="J1300">
            <v>1579</v>
          </cell>
          <cell r="K1300">
            <v>1606</v>
          </cell>
          <cell r="L1300">
            <v>1138</v>
          </cell>
          <cell r="M1300">
            <v>1649</v>
          </cell>
          <cell r="N1300">
            <v>1741</v>
          </cell>
          <cell r="O1300">
            <v>1860</v>
          </cell>
        </row>
        <row r="1301">
          <cell r="B1301" t="str">
            <v>Wallace</v>
          </cell>
          <cell r="C1301">
            <v>20199</v>
          </cell>
          <cell r="D1301">
            <v>5</v>
          </cell>
          <cell r="I1301">
            <v>27</v>
          </cell>
          <cell r="J1301">
            <v>1318</v>
          </cell>
          <cell r="K1301">
            <v>1605</v>
          </cell>
          <cell r="L1301">
            <v>1670</v>
          </cell>
          <cell r="M1301">
            <v>1859</v>
          </cell>
          <cell r="N1301">
            <v>1867</v>
          </cell>
        </row>
        <row r="1302">
          <cell r="B1302" t="str">
            <v>Wallace</v>
          </cell>
          <cell r="C1302">
            <v>20199</v>
          </cell>
          <cell r="D1302">
            <v>7</v>
          </cell>
          <cell r="I1302">
            <v>29</v>
          </cell>
          <cell r="J1302">
            <v>1118</v>
          </cell>
          <cell r="K1302">
            <v>1166</v>
          </cell>
          <cell r="L1302">
            <v>1351</v>
          </cell>
          <cell r="M1302">
            <v>1414</v>
          </cell>
          <cell r="N1302">
            <v>1811</v>
          </cell>
          <cell r="O1302">
            <v>1857</v>
          </cell>
          <cell r="P1302">
            <v>1864</v>
          </cell>
        </row>
        <row r="1303">
          <cell r="B1303" t="str">
            <v>Wallace</v>
          </cell>
          <cell r="C1303">
            <v>20199</v>
          </cell>
          <cell r="D1303">
            <v>2</v>
          </cell>
          <cell r="I1303">
            <v>31</v>
          </cell>
          <cell r="J1303">
            <v>1560</v>
          </cell>
          <cell r="K1303">
            <v>1856</v>
          </cell>
        </row>
        <row r="1304">
          <cell r="B1304" t="str">
            <v>Wallace</v>
          </cell>
          <cell r="C1304">
            <v>20199</v>
          </cell>
          <cell r="D1304">
            <v>1</v>
          </cell>
          <cell r="I1304">
            <v>34</v>
          </cell>
          <cell r="J1304">
            <v>1123</v>
          </cell>
        </row>
        <row r="1305">
          <cell r="B1305" t="str">
            <v>Wallace</v>
          </cell>
          <cell r="C1305">
            <v>20199</v>
          </cell>
          <cell r="D1305">
            <v>4</v>
          </cell>
          <cell r="I1305">
            <v>36</v>
          </cell>
          <cell r="J1305">
            <v>1422</v>
          </cell>
          <cell r="K1305">
            <v>1619</v>
          </cell>
          <cell r="L1305">
            <v>1652</v>
          </cell>
          <cell r="M1305">
            <v>2310</v>
          </cell>
        </row>
        <row r="1306">
          <cell r="B1306" t="str">
            <v>Wallace</v>
          </cell>
          <cell r="C1306">
            <v>20199</v>
          </cell>
          <cell r="D1306">
            <v>1</v>
          </cell>
          <cell r="I1306">
            <v>37</v>
          </cell>
          <cell r="J1306">
            <v>1655</v>
          </cell>
        </row>
        <row r="1307">
          <cell r="B1307" t="str">
            <v>Wallace</v>
          </cell>
          <cell r="C1307">
            <v>20199</v>
          </cell>
          <cell r="D1307" t="str">
            <v>na</v>
          </cell>
        </row>
        <row r="1308">
          <cell r="B1308" t="str">
            <v>Wallace</v>
          </cell>
          <cell r="C1308">
            <v>20199</v>
          </cell>
          <cell r="D1308" t="str">
            <v>na</v>
          </cell>
          <cell r="I1308">
            <v>26</v>
          </cell>
          <cell r="J1308" t="str">
            <v>MPLSEA</v>
          </cell>
        </row>
        <row r="1309">
          <cell r="B1309" t="str">
            <v>Wallace</v>
          </cell>
          <cell r="C1309">
            <v>20199</v>
          </cell>
          <cell r="D1309">
            <v>33</v>
          </cell>
          <cell r="E1309">
            <v>27.606060606060606</v>
          </cell>
          <cell r="F1309">
            <v>29</v>
          </cell>
          <cell r="I1309">
            <v>36</v>
          </cell>
          <cell r="J1309" t="str">
            <v>MPLPER</v>
          </cell>
        </row>
        <row r="1310">
          <cell r="B1310" t="str">
            <v>Washington</v>
          </cell>
          <cell r="C1310">
            <v>20201</v>
          </cell>
          <cell r="D1310" t="str">
            <v>na</v>
          </cell>
          <cell r="G1310">
            <v>51.97</v>
          </cell>
          <cell r="H1310">
            <v>54.33</v>
          </cell>
        </row>
        <row r="1311">
          <cell r="B1311" t="str">
            <v>Washington</v>
          </cell>
          <cell r="C1311">
            <v>20201</v>
          </cell>
          <cell r="D1311">
            <v>8</v>
          </cell>
          <cell r="I1311">
            <v>42</v>
          </cell>
          <cell r="J1311">
            <v>3360</v>
          </cell>
          <cell r="K1311">
            <v>3396</v>
          </cell>
          <cell r="L1311">
            <v>3520</v>
          </cell>
          <cell r="M1311">
            <v>4715</v>
          </cell>
          <cell r="N1311">
            <v>4725</v>
          </cell>
          <cell r="O1311">
            <v>7180</v>
          </cell>
          <cell r="P1311">
            <v>7502</v>
          </cell>
          <cell r="Q1311">
            <v>7510</v>
          </cell>
        </row>
        <row r="1312">
          <cell r="B1312" t="str">
            <v>Washington</v>
          </cell>
          <cell r="C1312">
            <v>20201</v>
          </cell>
          <cell r="D1312">
            <v>6</v>
          </cell>
          <cell r="I1312">
            <v>46</v>
          </cell>
          <cell r="J1312">
            <v>3391</v>
          </cell>
          <cell r="K1312">
            <v>3831</v>
          </cell>
          <cell r="L1312">
            <v>4525</v>
          </cell>
          <cell r="M1312">
            <v>4785</v>
          </cell>
          <cell r="N1312">
            <v>7445</v>
          </cell>
          <cell r="O1312">
            <v>7684</v>
          </cell>
        </row>
        <row r="1313">
          <cell r="B1313" t="str">
            <v>Washington</v>
          </cell>
          <cell r="C1313">
            <v>20201</v>
          </cell>
          <cell r="D1313">
            <v>5</v>
          </cell>
          <cell r="I1313">
            <v>52</v>
          </cell>
          <cell r="J1313">
            <v>3260</v>
          </cell>
          <cell r="K1313">
            <v>3404</v>
          </cell>
          <cell r="L1313">
            <v>3830</v>
          </cell>
          <cell r="M1313">
            <v>7415</v>
          </cell>
          <cell r="N1313">
            <v>7435</v>
          </cell>
        </row>
        <row r="1314">
          <cell r="B1314" t="str">
            <v>Washington</v>
          </cell>
          <cell r="C1314">
            <v>20201</v>
          </cell>
          <cell r="D1314">
            <v>7</v>
          </cell>
          <cell r="I1314">
            <v>57</v>
          </cell>
          <cell r="J1314">
            <v>3402</v>
          </cell>
          <cell r="K1314">
            <v>3492</v>
          </cell>
          <cell r="L1314">
            <v>3828</v>
          </cell>
          <cell r="M1314">
            <v>3844</v>
          </cell>
          <cell r="N1314">
            <v>4783</v>
          </cell>
          <cell r="O1314">
            <v>7433</v>
          </cell>
          <cell r="P1314">
            <v>7681</v>
          </cell>
        </row>
        <row r="1315">
          <cell r="B1315" t="str">
            <v>Washington</v>
          </cell>
          <cell r="C1315">
            <v>20201</v>
          </cell>
          <cell r="D1315">
            <v>2</v>
          </cell>
          <cell r="I1315">
            <v>62</v>
          </cell>
          <cell r="J1315">
            <v>3521</v>
          </cell>
          <cell r="K1315">
            <v>3824</v>
          </cell>
        </row>
        <row r="1316">
          <cell r="B1316" t="str">
            <v>Washington</v>
          </cell>
          <cell r="C1316">
            <v>20201</v>
          </cell>
          <cell r="D1316">
            <v>4</v>
          </cell>
          <cell r="I1316">
            <v>67</v>
          </cell>
          <cell r="J1316">
            <v>3561</v>
          </cell>
          <cell r="K1316">
            <v>3775</v>
          </cell>
          <cell r="L1316">
            <v>7030</v>
          </cell>
          <cell r="M1316">
            <v>7050</v>
          </cell>
        </row>
        <row r="1317">
          <cell r="B1317" t="str">
            <v>Washington</v>
          </cell>
          <cell r="C1317">
            <v>20201</v>
          </cell>
          <cell r="D1317" t="str">
            <v>na</v>
          </cell>
        </row>
        <row r="1318">
          <cell r="B1318" t="str">
            <v>Washington</v>
          </cell>
          <cell r="C1318">
            <v>20201</v>
          </cell>
          <cell r="D1318" t="str">
            <v>na</v>
          </cell>
        </row>
        <row r="1319">
          <cell r="B1319" t="str">
            <v>Washington</v>
          </cell>
          <cell r="C1319">
            <v>20201</v>
          </cell>
          <cell r="D1319" t="str">
            <v>na</v>
          </cell>
        </row>
        <row r="1320">
          <cell r="B1320" t="str">
            <v>Washington</v>
          </cell>
          <cell r="C1320">
            <v>20201</v>
          </cell>
          <cell r="D1320" t="str">
            <v>na</v>
          </cell>
        </row>
        <row r="1321">
          <cell r="B1321" t="str">
            <v>Washington</v>
          </cell>
          <cell r="C1321">
            <v>20201</v>
          </cell>
          <cell r="D1321" t="str">
            <v>na</v>
          </cell>
          <cell r="I1321">
            <v>52</v>
          </cell>
          <cell r="J1321" t="str">
            <v>MPLSEA</v>
          </cell>
        </row>
        <row r="1322">
          <cell r="B1322" t="str">
            <v>Washington</v>
          </cell>
          <cell r="C1322">
            <v>20201</v>
          </cell>
          <cell r="D1322">
            <v>32</v>
          </cell>
          <cell r="E1322">
            <v>51.96875</v>
          </cell>
          <cell r="F1322">
            <v>54.333333333333336</v>
          </cell>
          <cell r="I1322">
            <v>58</v>
          </cell>
          <cell r="J1322" t="str">
            <v>MPLPER</v>
          </cell>
        </row>
        <row r="1323">
          <cell r="B1323" t="str">
            <v>Wichita</v>
          </cell>
          <cell r="C1323">
            <v>20203</v>
          </cell>
          <cell r="D1323" t="str">
            <v>na</v>
          </cell>
          <cell r="G1323">
            <v>28.54</v>
          </cell>
          <cell r="H1323">
            <v>28</v>
          </cell>
        </row>
        <row r="1324">
          <cell r="B1324" t="str">
            <v>Wichita</v>
          </cell>
          <cell r="C1324">
            <v>20203</v>
          </cell>
          <cell r="D1324">
            <v>4</v>
          </cell>
          <cell r="I1324">
            <v>20</v>
          </cell>
          <cell r="J1324">
            <v>1124</v>
          </cell>
          <cell r="K1324">
            <v>1580</v>
          </cell>
          <cell r="L1324">
            <v>2562</v>
          </cell>
          <cell r="M1324">
            <v>6055</v>
          </cell>
        </row>
        <row r="1325">
          <cell r="B1325" t="str">
            <v>Wichita</v>
          </cell>
          <cell r="C1325">
            <v>20203</v>
          </cell>
          <cell r="D1325">
            <v>1</v>
          </cell>
          <cell r="I1325">
            <v>22</v>
          </cell>
          <cell r="J1325">
            <v>1868</v>
          </cell>
        </row>
        <row r="1326">
          <cell r="B1326" t="str">
            <v>Wichita</v>
          </cell>
          <cell r="C1326">
            <v>20203</v>
          </cell>
          <cell r="D1326">
            <v>3</v>
          </cell>
          <cell r="I1326">
            <v>25</v>
          </cell>
          <cell r="J1326">
            <v>1579</v>
          </cell>
          <cell r="K1326">
            <v>1741</v>
          </cell>
          <cell r="L1326">
            <v>2746</v>
          </cell>
        </row>
        <row r="1327">
          <cell r="B1327" t="str">
            <v>Wichita</v>
          </cell>
          <cell r="C1327">
            <v>20203</v>
          </cell>
          <cell r="D1327">
            <v>5</v>
          </cell>
          <cell r="I1327">
            <v>27</v>
          </cell>
          <cell r="J1327">
            <v>1578</v>
          </cell>
          <cell r="K1327">
            <v>1670</v>
          </cell>
          <cell r="L1327">
            <v>1867</v>
          </cell>
          <cell r="M1327">
            <v>2745</v>
          </cell>
          <cell r="N1327">
            <v>2747</v>
          </cell>
        </row>
        <row r="1328">
          <cell r="B1328" t="str">
            <v>Wichita</v>
          </cell>
          <cell r="C1328">
            <v>20203</v>
          </cell>
          <cell r="D1328">
            <v>1</v>
          </cell>
          <cell r="I1328">
            <v>29</v>
          </cell>
          <cell r="J1328">
            <v>1859</v>
          </cell>
        </row>
        <row r="1329">
          <cell r="B1329" t="str">
            <v>Wichita</v>
          </cell>
          <cell r="C1329">
            <v>20203</v>
          </cell>
          <cell r="D1329">
            <v>5</v>
          </cell>
          <cell r="I1329">
            <v>31</v>
          </cell>
          <cell r="J1329">
            <v>1667</v>
          </cell>
          <cell r="K1329">
            <v>1762</v>
          </cell>
          <cell r="L1329">
            <v>1857</v>
          </cell>
          <cell r="M1329">
            <v>2744</v>
          </cell>
          <cell r="N1329">
            <v>3593</v>
          </cell>
        </row>
        <row r="1330">
          <cell r="B1330" t="str">
            <v>Wichita</v>
          </cell>
          <cell r="C1330">
            <v>20203</v>
          </cell>
          <cell r="D1330">
            <v>3</v>
          </cell>
          <cell r="I1330">
            <v>34</v>
          </cell>
          <cell r="J1330">
            <v>1414</v>
          </cell>
          <cell r="K1330">
            <v>1761</v>
          </cell>
          <cell r="L1330">
            <v>1856</v>
          </cell>
        </row>
        <row r="1331">
          <cell r="B1331" t="str">
            <v>Wichita</v>
          </cell>
          <cell r="C1331">
            <v>20203</v>
          </cell>
          <cell r="D1331">
            <v>4</v>
          </cell>
          <cell r="I1331">
            <v>36</v>
          </cell>
          <cell r="J1331">
            <v>1345</v>
          </cell>
          <cell r="K1331">
            <v>1422</v>
          </cell>
          <cell r="L1331">
            <v>1619</v>
          </cell>
          <cell r="M1331">
            <v>2310</v>
          </cell>
        </row>
        <row r="1332">
          <cell r="B1332" t="str">
            <v>Wichita</v>
          </cell>
          <cell r="C1332">
            <v>20203</v>
          </cell>
          <cell r="D1332" t="str">
            <v>na</v>
          </cell>
        </row>
        <row r="1333">
          <cell r="B1333" t="str">
            <v>Wichita</v>
          </cell>
          <cell r="C1333">
            <v>20203</v>
          </cell>
          <cell r="D1333" t="str">
            <v>na</v>
          </cell>
        </row>
        <row r="1334">
          <cell r="B1334" t="str">
            <v>Wichita</v>
          </cell>
          <cell r="C1334">
            <v>20203</v>
          </cell>
          <cell r="D1334" t="str">
            <v>na</v>
          </cell>
          <cell r="I1334">
            <v>26</v>
          </cell>
          <cell r="J1334" t="str">
            <v>MPLSEA</v>
          </cell>
        </row>
        <row r="1335">
          <cell r="B1335" t="str">
            <v>Wichita</v>
          </cell>
          <cell r="C1335">
            <v>20203</v>
          </cell>
          <cell r="D1335">
            <v>26</v>
          </cell>
          <cell r="E1335">
            <v>28.53846153846154</v>
          </cell>
          <cell r="F1335">
            <v>28</v>
          </cell>
          <cell r="I1335">
            <v>36</v>
          </cell>
          <cell r="J1335" t="str">
            <v>MPLPER</v>
          </cell>
        </row>
        <row r="1336">
          <cell r="B1336" t="str">
            <v>Wilson</v>
          </cell>
          <cell r="C1336">
            <v>20205</v>
          </cell>
          <cell r="D1336" t="str">
            <v>na</v>
          </cell>
          <cell r="G1336">
            <v>40.85</v>
          </cell>
          <cell r="H1336">
            <v>41.89</v>
          </cell>
        </row>
        <row r="1337">
          <cell r="B1337" t="str">
            <v>Wilson</v>
          </cell>
          <cell r="C1337">
            <v>20205</v>
          </cell>
          <cell r="D1337">
            <v>6</v>
          </cell>
          <cell r="I1337">
            <v>27</v>
          </cell>
          <cell r="J1337">
            <v>6981</v>
          </cell>
          <cell r="K1337">
            <v>8628</v>
          </cell>
          <cell r="L1337">
            <v>8735</v>
          </cell>
          <cell r="M1337">
            <v>8737</v>
          </cell>
          <cell r="N1337">
            <v>8876</v>
          </cell>
          <cell r="O1337">
            <v>8885</v>
          </cell>
        </row>
        <row r="1338">
          <cell r="B1338" t="str">
            <v>Wilson</v>
          </cell>
          <cell r="C1338">
            <v>20205</v>
          </cell>
          <cell r="D1338">
            <v>3</v>
          </cell>
          <cell r="I1338">
            <v>31</v>
          </cell>
          <cell r="J1338">
            <v>8050</v>
          </cell>
          <cell r="K1338">
            <v>8626</v>
          </cell>
          <cell r="L1338">
            <v>8733</v>
          </cell>
        </row>
        <row r="1339">
          <cell r="B1339" t="str">
            <v>Wilson</v>
          </cell>
          <cell r="C1339">
            <v>20205</v>
          </cell>
          <cell r="D1339">
            <v>5</v>
          </cell>
          <cell r="I1339">
            <v>34</v>
          </cell>
          <cell r="J1339">
            <v>8300</v>
          </cell>
          <cell r="K1339">
            <v>8623</v>
          </cell>
          <cell r="L1339">
            <v>8731</v>
          </cell>
          <cell r="M1339">
            <v>8780</v>
          </cell>
          <cell r="N1339">
            <v>8853</v>
          </cell>
        </row>
        <row r="1340">
          <cell r="B1340" t="str">
            <v>Wilson</v>
          </cell>
          <cell r="C1340">
            <v>20205</v>
          </cell>
          <cell r="D1340">
            <v>3</v>
          </cell>
          <cell r="I1340">
            <v>38</v>
          </cell>
          <cell r="J1340">
            <v>8625</v>
          </cell>
          <cell r="K1340">
            <v>8699</v>
          </cell>
          <cell r="L1340">
            <v>8729</v>
          </cell>
        </row>
        <row r="1341">
          <cell r="B1341" t="str">
            <v>Wilson</v>
          </cell>
          <cell r="C1341">
            <v>20205</v>
          </cell>
          <cell r="D1341">
            <v>2</v>
          </cell>
          <cell r="I1341">
            <v>42</v>
          </cell>
          <cell r="J1341">
            <v>8683</v>
          </cell>
          <cell r="K1341">
            <v>8691</v>
          </cell>
        </row>
        <row r="1342">
          <cell r="B1342" t="str">
            <v>Wilson</v>
          </cell>
          <cell r="C1342">
            <v>20205</v>
          </cell>
          <cell r="D1342">
            <v>3</v>
          </cell>
          <cell r="I1342">
            <v>44</v>
          </cell>
          <cell r="J1342">
            <v>8990</v>
          </cell>
          <cell r="K1342">
            <v>8991</v>
          </cell>
          <cell r="L1342">
            <v>8621</v>
          </cell>
        </row>
        <row r="1343">
          <cell r="B1343" t="str">
            <v>Wilson</v>
          </cell>
          <cell r="C1343">
            <v>20205</v>
          </cell>
          <cell r="D1343">
            <v>6</v>
          </cell>
          <cell r="I1343">
            <v>49</v>
          </cell>
          <cell r="J1343">
            <v>6961</v>
          </cell>
          <cell r="K1343">
            <v>8201</v>
          </cell>
          <cell r="L1343">
            <v>8203</v>
          </cell>
          <cell r="M1343">
            <v>8610</v>
          </cell>
          <cell r="N1343">
            <v>8643</v>
          </cell>
          <cell r="O1343">
            <v>8775</v>
          </cell>
        </row>
        <row r="1344">
          <cell r="B1344" t="str">
            <v>Wilson</v>
          </cell>
          <cell r="C1344">
            <v>20205</v>
          </cell>
          <cell r="D1344">
            <v>2</v>
          </cell>
          <cell r="I1344">
            <v>54</v>
          </cell>
          <cell r="J1344">
            <v>8961</v>
          </cell>
          <cell r="K1344">
            <v>8679</v>
          </cell>
        </row>
        <row r="1345">
          <cell r="B1345" t="str">
            <v>Wilson</v>
          </cell>
          <cell r="C1345">
            <v>20205</v>
          </cell>
          <cell r="D1345">
            <v>4</v>
          </cell>
          <cell r="I1345">
            <v>58</v>
          </cell>
          <cell r="J1345">
            <v>4052</v>
          </cell>
          <cell r="K1345">
            <v>8150</v>
          </cell>
          <cell r="L1345">
            <v>8302</v>
          </cell>
          <cell r="M1345">
            <v>8501</v>
          </cell>
        </row>
        <row r="1346">
          <cell r="B1346" t="str">
            <v>Wilson</v>
          </cell>
          <cell r="C1346">
            <v>20205</v>
          </cell>
          <cell r="D1346" t="str">
            <v>na</v>
          </cell>
        </row>
        <row r="1347">
          <cell r="B1347" t="str">
            <v>Wilson</v>
          </cell>
          <cell r="C1347">
            <v>20205</v>
          </cell>
          <cell r="D1347" t="str">
            <v>na</v>
          </cell>
          <cell r="I1347">
            <v>48</v>
          </cell>
          <cell r="J1347" t="str">
            <v>MPLSEA</v>
          </cell>
        </row>
        <row r="1348">
          <cell r="B1348" t="str">
            <v>Wilson</v>
          </cell>
          <cell r="C1348">
            <v>20205</v>
          </cell>
          <cell r="D1348">
            <v>34</v>
          </cell>
          <cell r="E1348">
            <v>40.852941176470587</v>
          </cell>
          <cell r="F1348">
            <v>41.888888888888886</v>
          </cell>
          <cell r="I1348">
            <v>52</v>
          </cell>
          <cell r="J1348" t="str">
            <v>MPLPER</v>
          </cell>
        </row>
        <row r="1349">
          <cell r="B1349" t="str">
            <v>Woodson</v>
          </cell>
          <cell r="C1349">
            <v>20207</v>
          </cell>
          <cell r="D1349" t="str">
            <v>na</v>
          </cell>
          <cell r="G1349">
            <v>42.16</v>
          </cell>
          <cell r="H1349">
            <v>44</v>
          </cell>
        </row>
        <row r="1350">
          <cell r="B1350" t="str">
            <v>Woodson</v>
          </cell>
          <cell r="C1350">
            <v>20207</v>
          </cell>
          <cell r="D1350">
            <v>4</v>
          </cell>
          <cell r="I1350">
            <v>30</v>
          </cell>
          <cell r="J1350">
            <v>6952</v>
          </cell>
          <cell r="K1350">
            <v>8851</v>
          </cell>
          <cell r="L1350">
            <v>8871</v>
          </cell>
          <cell r="M1350">
            <v>8877</v>
          </cell>
        </row>
        <row r="1351">
          <cell r="B1351" t="str">
            <v>Woodson</v>
          </cell>
          <cell r="C1351">
            <v>20207</v>
          </cell>
          <cell r="D1351">
            <v>12</v>
          </cell>
          <cell r="I1351">
            <v>34</v>
          </cell>
          <cell r="J1351">
            <v>4051</v>
          </cell>
          <cell r="K1351">
            <v>4570</v>
          </cell>
          <cell r="L1351">
            <v>4600</v>
          </cell>
          <cell r="M1351">
            <v>8300</v>
          </cell>
          <cell r="N1351">
            <v>8626</v>
          </cell>
          <cell r="O1351">
            <v>8673</v>
          </cell>
          <cell r="P1351">
            <v>8677</v>
          </cell>
          <cell r="Q1351">
            <v>8731</v>
          </cell>
          <cell r="R1351">
            <v>8735</v>
          </cell>
          <cell r="S1351">
            <v>8761</v>
          </cell>
          <cell r="T1351">
            <v>8780</v>
          </cell>
          <cell r="U1351">
            <v>8885</v>
          </cell>
        </row>
        <row r="1352">
          <cell r="B1352" t="str">
            <v>Woodson</v>
          </cell>
          <cell r="C1352">
            <v>20207</v>
          </cell>
          <cell r="D1352">
            <v>6</v>
          </cell>
          <cell r="I1352">
            <v>38</v>
          </cell>
          <cell r="J1352">
            <v>6980</v>
          </cell>
          <cell r="K1352">
            <v>8623</v>
          </cell>
          <cell r="L1352">
            <v>8691</v>
          </cell>
          <cell r="M1352">
            <v>8699</v>
          </cell>
          <cell r="N1352">
            <v>8729</v>
          </cell>
          <cell r="O1352">
            <v>8733</v>
          </cell>
        </row>
        <row r="1353">
          <cell r="B1353" t="str">
            <v>Woodson</v>
          </cell>
          <cell r="C1353">
            <v>20207</v>
          </cell>
          <cell r="D1353">
            <v>9</v>
          </cell>
          <cell r="I1353">
            <v>42</v>
          </cell>
          <cell r="J1353">
            <v>4744</v>
          </cell>
          <cell r="K1353">
            <v>8687</v>
          </cell>
          <cell r="L1353">
            <v>8743</v>
          </cell>
          <cell r="M1353">
            <v>8773</v>
          </cell>
          <cell r="N1353">
            <v>8775</v>
          </cell>
          <cell r="O1353">
            <v>8803</v>
          </cell>
          <cell r="P1353">
            <v>8912</v>
          </cell>
          <cell r="Q1353">
            <v>8991</v>
          </cell>
          <cell r="R1353">
            <v>8992</v>
          </cell>
        </row>
        <row r="1354">
          <cell r="B1354" t="str">
            <v>Woodson</v>
          </cell>
          <cell r="C1354">
            <v>20207</v>
          </cell>
          <cell r="D1354">
            <v>8</v>
          </cell>
          <cell r="I1354">
            <v>46</v>
          </cell>
          <cell r="J1354">
            <v>4740</v>
          </cell>
          <cell r="K1354">
            <v>7301</v>
          </cell>
          <cell r="L1354">
            <v>8201</v>
          </cell>
          <cell r="M1354">
            <v>8203</v>
          </cell>
          <cell r="N1354">
            <v>8621</v>
          </cell>
          <cell r="O1354">
            <v>8643</v>
          </cell>
          <cell r="P1354">
            <v>8683</v>
          </cell>
          <cell r="Q1354">
            <v>8911</v>
          </cell>
        </row>
        <row r="1355">
          <cell r="B1355" t="str">
            <v>Woodson</v>
          </cell>
          <cell r="C1355">
            <v>20207</v>
          </cell>
          <cell r="D1355">
            <v>1</v>
          </cell>
          <cell r="I1355">
            <v>50</v>
          </cell>
          <cell r="J1355">
            <v>8679</v>
          </cell>
        </row>
        <row r="1356">
          <cell r="B1356" t="str">
            <v>Woodson</v>
          </cell>
          <cell r="C1356">
            <v>20207</v>
          </cell>
          <cell r="D1356">
            <v>6</v>
          </cell>
          <cell r="I1356">
            <v>54</v>
          </cell>
          <cell r="J1356">
            <v>4020</v>
          </cell>
          <cell r="K1356">
            <v>6750</v>
          </cell>
          <cell r="L1356">
            <v>8150</v>
          </cell>
          <cell r="M1356">
            <v>8160</v>
          </cell>
          <cell r="N1356">
            <v>8795</v>
          </cell>
          <cell r="O1356">
            <v>8961</v>
          </cell>
        </row>
        <row r="1357">
          <cell r="B1357" t="str">
            <v>Woodson</v>
          </cell>
          <cell r="C1357">
            <v>20207</v>
          </cell>
          <cell r="D1357">
            <v>4</v>
          </cell>
          <cell r="I1357">
            <v>58</v>
          </cell>
          <cell r="J1357">
            <v>8302</v>
          </cell>
          <cell r="K1357">
            <v>7170</v>
          </cell>
          <cell r="L1357">
            <v>8101</v>
          </cell>
          <cell r="M1357">
            <v>8501</v>
          </cell>
        </row>
        <row r="1358">
          <cell r="B1358" t="str">
            <v>Woodson</v>
          </cell>
          <cell r="C1358">
            <v>20207</v>
          </cell>
          <cell r="D1358" t="str">
            <v>na</v>
          </cell>
        </row>
        <row r="1359">
          <cell r="B1359" t="str">
            <v>Woodson</v>
          </cell>
          <cell r="C1359">
            <v>20207</v>
          </cell>
          <cell r="D1359" t="str">
            <v>na</v>
          </cell>
        </row>
        <row r="1360">
          <cell r="B1360" t="str">
            <v>Woodson</v>
          </cell>
          <cell r="C1360">
            <v>20207</v>
          </cell>
          <cell r="D1360" t="str">
            <v>na</v>
          </cell>
          <cell r="I1360">
            <v>52</v>
          </cell>
          <cell r="J1360" t="str">
            <v>MPLSEA</v>
          </cell>
        </row>
        <row r="1361">
          <cell r="B1361" t="str">
            <v>Woodson</v>
          </cell>
          <cell r="C1361">
            <v>20207</v>
          </cell>
          <cell r="D1361">
            <v>50</v>
          </cell>
          <cell r="E1361">
            <v>42.16</v>
          </cell>
          <cell r="F1361">
            <v>44</v>
          </cell>
          <cell r="I1361">
            <v>56</v>
          </cell>
          <cell r="J1361" t="str">
            <v>MPLPER</v>
          </cell>
        </row>
        <row r="1362">
          <cell r="B1362" t="str">
            <v>Wyandotte</v>
          </cell>
          <cell r="C1362">
            <v>20209</v>
          </cell>
          <cell r="D1362" t="str">
            <v>na</v>
          </cell>
          <cell r="G1362">
            <v>65.86</v>
          </cell>
          <cell r="H1362">
            <v>68.709999999999994</v>
          </cell>
        </row>
        <row r="1363">
          <cell r="B1363" t="str">
            <v>Wyandotte</v>
          </cell>
          <cell r="C1363">
            <v>20209</v>
          </cell>
          <cell r="D1363">
            <v>12</v>
          </cell>
          <cell r="I1363">
            <v>49</v>
          </cell>
          <cell r="J1363">
            <v>7088</v>
          </cell>
          <cell r="K1363">
            <v>7105</v>
          </cell>
          <cell r="L1363">
            <v>7210</v>
          </cell>
          <cell r="M1363">
            <v>7250</v>
          </cell>
          <cell r="N1363">
            <v>7658</v>
          </cell>
          <cell r="O1363">
            <v>7659</v>
          </cell>
          <cell r="P1363">
            <v>7950</v>
          </cell>
          <cell r="Q1363">
            <v>7651</v>
          </cell>
          <cell r="R1363">
            <v>7957</v>
          </cell>
          <cell r="S1363">
            <v>7959</v>
          </cell>
          <cell r="T1363">
            <v>7970</v>
          </cell>
          <cell r="U1363">
            <v>7971</v>
          </cell>
        </row>
        <row r="1364">
          <cell r="B1364" t="str">
            <v>Wyandotte</v>
          </cell>
          <cell r="C1364">
            <v>20209</v>
          </cell>
          <cell r="D1364">
            <v>7</v>
          </cell>
          <cell r="I1364">
            <v>56</v>
          </cell>
          <cell r="J1364">
            <v>7087</v>
          </cell>
          <cell r="K1364">
            <v>7089</v>
          </cell>
          <cell r="L1364">
            <v>7095</v>
          </cell>
          <cell r="M1364">
            <v>7132</v>
          </cell>
          <cell r="N1364">
            <v>7305</v>
          </cell>
          <cell r="O1364">
            <v>7460</v>
          </cell>
          <cell r="P1364">
            <v>7911</v>
          </cell>
        </row>
        <row r="1365">
          <cell r="B1365" t="str">
            <v>Wyandotte</v>
          </cell>
          <cell r="C1365">
            <v>20209</v>
          </cell>
          <cell r="D1365">
            <v>14</v>
          </cell>
          <cell r="I1365">
            <v>62</v>
          </cell>
          <cell r="J1365">
            <v>7005</v>
          </cell>
          <cell r="K1365">
            <v>7055</v>
          </cell>
          <cell r="L1365">
            <v>7091</v>
          </cell>
          <cell r="M1365">
            <v>7502</v>
          </cell>
          <cell r="N1365">
            <v>7590</v>
          </cell>
          <cell r="O1365">
            <v>7592</v>
          </cell>
          <cell r="P1365">
            <v>7603</v>
          </cell>
          <cell r="Q1365">
            <v>7760</v>
          </cell>
          <cell r="R1365">
            <v>7763</v>
          </cell>
          <cell r="S1365">
            <v>7764</v>
          </cell>
          <cell r="T1365">
            <v>7916</v>
          </cell>
          <cell r="U1365">
            <v>7956</v>
          </cell>
          <cell r="V1365">
            <v>7958</v>
          </cell>
          <cell r="W1365">
            <v>7503</v>
          </cell>
        </row>
        <row r="1366">
          <cell r="B1366" t="str">
            <v>Wyandotte</v>
          </cell>
          <cell r="C1366">
            <v>20209</v>
          </cell>
          <cell r="D1366">
            <v>17</v>
          </cell>
          <cell r="I1366">
            <v>69</v>
          </cell>
          <cell r="J1366">
            <v>7035</v>
          </cell>
          <cell r="K1366">
            <v>7061</v>
          </cell>
          <cell r="L1366">
            <v>7099</v>
          </cell>
          <cell r="M1366">
            <v>7107</v>
          </cell>
          <cell r="N1366">
            <v>7252</v>
          </cell>
          <cell r="O1366">
            <v>7253</v>
          </cell>
          <cell r="P1366">
            <v>7282</v>
          </cell>
          <cell r="Q1366">
            <v>7286</v>
          </cell>
          <cell r="R1366">
            <v>7292</v>
          </cell>
          <cell r="S1366">
            <v>7302</v>
          </cell>
          <cell r="T1366">
            <v>7304</v>
          </cell>
          <cell r="U1366">
            <v>7500</v>
          </cell>
          <cell r="V1366">
            <v>7589</v>
          </cell>
          <cell r="W1366">
            <v>7591</v>
          </cell>
          <cell r="X1366">
            <v>7679</v>
          </cell>
          <cell r="Y1366">
            <v>7915</v>
          </cell>
          <cell r="Z1366">
            <v>7955</v>
          </cell>
        </row>
        <row r="1367">
          <cell r="B1367" t="str">
            <v>Wyandotte</v>
          </cell>
          <cell r="C1367">
            <v>20209</v>
          </cell>
          <cell r="D1367">
            <v>15</v>
          </cell>
          <cell r="I1367">
            <v>75</v>
          </cell>
          <cell r="J1367">
            <v>7741</v>
          </cell>
          <cell r="K1367">
            <v>7006</v>
          </cell>
          <cell r="L1367">
            <v>7036</v>
          </cell>
          <cell r="M1367">
            <v>7051</v>
          </cell>
          <cell r="N1367">
            <v>7127</v>
          </cell>
          <cell r="O1367">
            <v>7211</v>
          </cell>
          <cell r="P1367">
            <v>7233</v>
          </cell>
          <cell r="Q1367">
            <v>7261</v>
          </cell>
          <cell r="R1367">
            <v>7281</v>
          </cell>
          <cell r="S1367">
            <v>7285</v>
          </cell>
          <cell r="T1367">
            <v>7291</v>
          </cell>
          <cell r="U1367">
            <v>7541</v>
          </cell>
          <cell r="V1367">
            <v>7545</v>
          </cell>
          <cell r="W1367">
            <v>7678</v>
          </cell>
          <cell r="X1367">
            <v>7106</v>
          </cell>
        </row>
        <row r="1368">
          <cell r="B1368" t="str">
            <v>Wyandotte</v>
          </cell>
          <cell r="C1368">
            <v>20209</v>
          </cell>
          <cell r="D1368">
            <v>7</v>
          </cell>
          <cell r="I1368">
            <v>82</v>
          </cell>
          <cell r="J1368">
            <v>7050</v>
          </cell>
          <cell r="K1368">
            <v>7170</v>
          </cell>
          <cell r="L1368">
            <v>7214</v>
          </cell>
          <cell r="M1368">
            <v>7290</v>
          </cell>
          <cell r="N1368">
            <v>7540</v>
          </cell>
          <cell r="O1368">
            <v>7119</v>
          </cell>
          <cell r="P1368">
            <v>7176</v>
          </cell>
        </row>
        <row r="1369">
          <cell r="B1369" t="str">
            <v>Wyandotte</v>
          </cell>
          <cell r="C1369">
            <v>20209</v>
          </cell>
          <cell r="D1369">
            <v>1</v>
          </cell>
          <cell r="I1369">
            <v>88</v>
          </cell>
          <cell r="J1369">
            <v>7850</v>
          </cell>
        </row>
        <row r="1370">
          <cell r="B1370" t="str">
            <v>Wyandotte</v>
          </cell>
          <cell r="C1370">
            <v>20209</v>
          </cell>
          <cell r="D1370" t="str">
            <v>na</v>
          </cell>
        </row>
        <row r="1371">
          <cell r="B1371" t="str">
            <v>Wyandotte</v>
          </cell>
          <cell r="C1371">
            <v>20209</v>
          </cell>
          <cell r="D1371" t="str">
            <v>na</v>
          </cell>
        </row>
        <row r="1372">
          <cell r="B1372" t="str">
            <v>Wyandotte</v>
          </cell>
          <cell r="C1372">
            <v>20209</v>
          </cell>
          <cell r="D1372" t="str">
            <v>na</v>
          </cell>
        </row>
        <row r="1373">
          <cell r="B1373" t="str">
            <v>Wyandotte</v>
          </cell>
          <cell r="C1373">
            <v>20209</v>
          </cell>
          <cell r="D1373" t="str">
            <v>na</v>
          </cell>
          <cell r="I1373">
            <v>62</v>
          </cell>
          <cell r="J1373" t="str">
            <v>MPLSEA</v>
          </cell>
        </row>
        <row r="1374">
          <cell r="B1374" t="str">
            <v>Wyandotte</v>
          </cell>
          <cell r="C1374">
            <v>20209</v>
          </cell>
          <cell r="D1374">
            <v>73</v>
          </cell>
          <cell r="E1374">
            <v>65.863013698630141</v>
          </cell>
          <cell r="F1374">
            <v>68.714285714285708</v>
          </cell>
          <cell r="I1374">
            <v>66</v>
          </cell>
          <cell r="J1374" t="str">
            <v>MPLPER</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beefbasis.com/" TargetMode="External"/><Relationship Id="rId2" Type="http://schemas.openxmlformats.org/officeDocument/2006/relationships/hyperlink" Target="http://www.agmanager.info/livestock/marketing/" TargetMode="External"/><Relationship Id="rId1" Type="http://schemas.openxmlformats.org/officeDocument/2006/relationships/hyperlink" Target="mailto:gtonsor@k-state.ed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X56"/>
  <sheetViews>
    <sheetView showGridLines="0" tabSelected="1" zoomScale="92" zoomScaleNormal="100" workbookViewId="0">
      <selection activeCell="R41" sqref="R41"/>
    </sheetView>
  </sheetViews>
  <sheetFormatPr defaultRowHeight="12.75" x14ac:dyDescent="0.2"/>
  <cols>
    <col min="1" max="1" width="3.125" style="104" customWidth="1"/>
    <col min="2" max="4" width="9" style="104"/>
    <col min="5" max="5" width="7.875" style="104" customWidth="1"/>
    <col min="6" max="11" width="9" style="104"/>
    <col min="12" max="12" width="20.375" style="104" customWidth="1"/>
    <col min="13" max="13" width="3.25" style="104" customWidth="1"/>
    <col min="14" max="16384" width="9" style="104"/>
  </cols>
  <sheetData>
    <row r="1" spans="2:24" ht="10.5" customHeight="1" thickBot="1" x14ac:dyDescent="0.25"/>
    <row r="2" spans="2:24" ht="7.5" customHeight="1" x14ac:dyDescent="0.25">
      <c r="B2" s="105"/>
      <c r="C2" s="106"/>
      <c r="D2" s="106"/>
      <c r="E2" s="106"/>
      <c r="F2" s="106"/>
      <c r="G2" s="106"/>
      <c r="H2" s="106"/>
      <c r="I2" s="106"/>
      <c r="J2" s="106"/>
      <c r="K2" s="106"/>
      <c r="L2" s="107"/>
    </row>
    <row r="3" spans="2:24" ht="26.25" x14ac:dyDescent="0.4">
      <c r="B3" s="108" t="s">
        <v>56</v>
      </c>
      <c r="C3" s="109"/>
      <c r="D3" s="109"/>
      <c r="E3" s="109"/>
      <c r="F3" s="109"/>
      <c r="G3" s="109"/>
      <c r="H3" s="110"/>
      <c r="I3" s="110"/>
      <c r="J3" s="111"/>
      <c r="K3" s="111"/>
      <c r="L3" s="112"/>
    </row>
    <row r="4" spans="2:24" ht="18" customHeight="1" x14ac:dyDescent="0.3">
      <c r="B4" s="113"/>
      <c r="C4" s="114"/>
      <c r="D4" s="115"/>
      <c r="E4" s="115"/>
      <c r="F4" s="116"/>
      <c r="G4" s="116"/>
      <c r="H4" s="110"/>
      <c r="I4" s="110"/>
      <c r="J4" s="111"/>
      <c r="K4" s="111"/>
      <c r="L4" s="112"/>
    </row>
    <row r="5" spans="2:24" ht="15.75" customHeight="1" x14ac:dyDescent="0.25">
      <c r="B5" s="156" t="s">
        <v>57</v>
      </c>
      <c r="C5" s="157"/>
      <c r="D5" s="157"/>
      <c r="E5" s="157"/>
      <c r="F5" s="157"/>
      <c r="G5" s="157"/>
      <c r="H5" s="157"/>
      <c r="I5" s="157"/>
      <c r="J5" s="111"/>
      <c r="K5" s="111"/>
      <c r="L5" s="112"/>
      <c r="N5" s="159"/>
      <c r="O5" s="160"/>
      <c r="P5" s="160"/>
      <c r="Q5" s="160"/>
      <c r="R5" s="160"/>
      <c r="S5" s="160"/>
      <c r="T5" s="160"/>
      <c r="U5" s="160"/>
      <c r="V5" s="160"/>
      <c r="W5" s="160"/>
      <c r="X5" s="160"/>
    </row>
    <row r="6" spans="2:24" ht="15.75" x14ac:dyDescent="0.25">
      <c r="B6" s="158"/>
      <c r="C6" s="157"/>
      <c r="D6" s="157"/>
      <c r="E6" s="157"/>
      <c r="F6" s="157"/>
      <c r="G6" s="157"/>
      <c r="H6" s="157"/>
      <c r="I6" s="157"/>
      <c r="J6" s="111"/>
      <c r="K6" s="111"/>
      <c r="L6" s="112"/>
      <c r="N6" s="160"/>
      <c r="O6" s="160"/>
      <c r="P6" s="160"/>
      <c r="Q6" s="160"/>
      <c r="R6" s="160"/>
      <c r="S6" s="160"/>
      <c r="T6" s="160"/>
      <c r="U6" s="160"/>
      <c r="V6" s="160"/>
      <c r="W6" s="160"/>
      <c r="X6" s="160"/>
    </row>
    <row r="7" spans="2:24" ht="5.25" customHeight="1" x14ac:dyDescent="0.25">
      <c r="B7" s="117"/>
      <c r="C7" s="118"/>
      <c r="D7" s="118"/>
      <c r="E7" s="118"/>
      <c r="F7" s="118"/>
      <c r="G7" s="118"/>
      <c r="H7" s="118"/>
      <c r="I7" s="111"/>
      <c r="J7" s="111"/>
      <c r="K7" s="119"/>
      <c r="L7" s="120"/>
    </row>
    <row r="8" spans="2:24" ht="13.5" customHeight="1" thickBot="1" x14ac:dyDescent="0.3">
      <c r="B8" s="121"/>
      <c r="C8" s="161"/>
      <c r="D8" s="162"/>
      <c r="E8" s="163"/>
      <c r="F8" s="164"/>
      <c r="G8" s="122"/>
      <c r="H8" s="122"/>
      <c r="I8" s="122"/>
      <c r="J8" s="122"/>
      <c r="K8" s="123"/>
      <c r="L8" s="124" t="s">
        <v>58</v>
      </c>
      <c r="N8" s="165"/>
    </row>
    <row r="9" spans="2:24" ht="9.75" customHeight="1" x14ac:dyDescent="0.25">
      <c r="B9" s="125"/>
      <c r="C9" s="125"/>
      <c r="D9" s="125"/>
      <c r="E9" s="125"/>
      <c r="F9" s="125"/>
      <c r="G9" s="126"/>
      <c r="H9" s="125"/>
      <c r="I9" s="125"/>
      <c r="J9" s="125"/>
      <c r="K9" s="125"/>
      <c r="L9" s="125"/>
      <c r="N9" s="165"/>
    </row>
    <row r="28" spans="2:12" ht="15.75" x14ac:dyDescent="0.25">
      <c r="B28" s="127" t="s">
        <v>59</v>
      </c>
      <c r="C28" s="128"/>
      <c r="D28" s="128"/>
      <c r="E28" s="128"/>
      <c r="F28" s="129"/>
      <c r="G28" s="129"/>
      <c r="H28" s="129"/>
      <c r="I28" s="129"/>
      <c r="J28" s="129"/>
      <c r="K28" s="129"/>
      <c r="L28" s="129"/>
    </row>
    <row r="29" spans="2:12" x14ac:dyDescent="0.2">
      <c r="B29" s="166" t="s">
        <v>60</v>
      </c>
      <c r="C29" s="166"/>
      <c r="D29" s="166"/>
      <c r="E29" s="166"/>
      <c r="F29" s="166"/>
      <c r="G29" s="166"/>
      <c r="H29" s="166"/>
      <c r="I29" s="166"/>
      <c r="J29" s="166"/>
      <c r="K29" s="166"/>
      <c r="L29" s="166"/>
    </row>
    <row r="30" spans="2:12" ht="35.25" customHeight="1" x14ac:dyDescent="0.2">
      <c r="B30" s="166"/>
      <c r="C30" s="166"/>
      <c r="D30" s="166"/>
      <c r="E30" s="166"/>
      <c r="F30" s="166"/>
      <c r="G30" s="166"/>
      <c r="H30" s="166"/>
      <c r="I30" s="166"/>
      <c r="J30" s="166"/>
      <c r="K30" s="166"/>
      <c r="L30" s="166"/>
    </row>
    <row r="31" spans="2:12" ht="19.5" customHeight="1" x14ac:dyDescent="0.25">
      <c r="B31" s="148" t="s">
        <v>61</v>
      </c>
      <c r="C31" s="149"/>
      <c r="D31" s="149"/>
      <c r="E31" s="149"/>
      <c r="F31" s="130"/>
      <c r="G31" s="131"/>
      <c r="H31" s="130"/>
      <c r="I31" s="130"/>
      <c r="J31" s="130"/>
      <c r="K31" s="130"/>
      <c r="L31" s="130"/>
    </row>
    <row r="32" spans="2:12" ht="15.75" x14ac:dyDescent="0.25">
      <c r="B32" s="128" t="s">
        <v>62</v>
      </c>
      <c r="C32" s="128"/>
      <c r="D32" s="128"/>
      <c r="E32" s="128"/>
      <c r="F32" s="129"/>
      <c r="G32" s="132"/>
      <c r="H32" s="129"/>
      <c r="I32" s="129"/>
      <c r="J32" s="129"/>
      <c r="K32" s="129"/>
      <c r="L32" s="129"/>
    </row>
    <row r="33" spans="2:17" ht="12.75" customHeight="1" x14ac:dyDescent="0.2">
      <c r="B33" s="150" t="s">
        <v>63</v>
      </c>
      <c r="C33" s="151"/>
      <c r="D33" s="151"/>
      <c r="E33" s="151"/>
      <c r="F33" s="151"/>
      <c r="G33" s="151"/>
      <c r="H33" s="151"/>
      <c r="I33" s="151"/>
      <c r="J33" s="151"/>
      <c r="K33" s="151"/>
      <c r="L33" s="151"/>
    </row>
    <row r="34" spans="2:17" ht="7.5" customHeight="1" x14ac:dyDescent="0.2">
      <c r="B34" s="151"/>
      <c r="C34" s="151"/>
      <c r="D34" s="151"/>
      <c r="E34" s="151"/>
      <c r="F34" s="151"/>
      <c r="G34" s="151"/>
      <c r="H34" s="151"/>
      <c r="I34" s="151"/>
      <c r="J34" s="151"/>
      <c r="K34" s="151"/>
      <c r="L34" s="151"/>
    </row>
    <row r="35" spans="2:17" ht="12.75" customHeight="1" x14ac:dyDescent="0.2">
      <c r="B35" s="151"/>
      <c r="C35" s="151"/>
      <c r="D35" s="151"/>
      <c r="E35" s="151"/>
      <c r="F35" s="151"/>
      <c r="G35" s="151"/>
      <c r="H35" s="151"/>
      <c r="I35" s="151"/>
      <c r="J35" s="151"/>
      <c r="K35" s="151"/>
      <c r="L35" s="151"/>
    </row>
    <row r="36" spans="2:17" ht="12.75" customHeight="1" x14ac:dyDescent="0.2">
      <c r="B36" s="151"/>
      <c r="C36" s="151"/>
      <c r="D36" s="151"/>
      <c r="E36" s="151"/>
      <c r="F36" s="151"/>
      <c r="G36" s="151"/>
      <c r="H36" s="151"/>
      <c r="I36" s="151"/>
      <c r="J36" s="151"/>
      <c r="K36" s="151"/>
      <c r="L36" s="151"/>
    </row>
    <row r="37" spans="2:17" x14ac:dyDescent="0.2">
      <c r="B37" s="151"/>
      <c r="C37" s="151"/>
      <c r="D37" s="151"/>
      <c r="E37" s="151"/>
      <c r="F37" s="151"/>
      <c r="G37" s="151"/>
      <c r="H37" s="151"/>
      <c r="I37" s="151"/>
      <c r="J37" s="151"/>
      <c r="K37" s="151"/>
      <c r="L37" s="151"/>
    </row>
    <row r="38" spans="2:17" ht="15.75" hidden="1" x14ac:dyDescent="0.25">
      <c r="B38" s="133"/>
      <c r="C38" s="133"/>
      <c r="D38" s="133"/>
      <c r="E38" s="133"/>
      <c r="F38" s="133"/>
      <c r="G38" s="133"/>
      <c r="H38" s="133"/>
      <c r="I38" s="133"/>
      <c r="J38" s="133"/>
      <c r="K38" s="133"/>
      <c r="L38" s="133"/>
    </row>
    <row r="39" spans="2:17" ht="15.75" x14ac:dyDescent="0.25">
      <c r="B39" s="133"/>
      <c r="C39" s="133"/>
      <c r="D39" s="133"/>
      <c r="E39" s="133"/>
      <c r="F39" s="133"/>
      <c r="G39" s="133"/>
      <c r="H39" s="133"/>
      <c r="I39" s="133"/>
      <c r="J39" s="133"/>
      <c r="K39" s="133"/>
      <c r="L39" s="133"/>
    </row>
    <row r="40" spans="2:17" ht="15.75" x14ac:dyDescent="0.25">
      <c r="B40" s="134" t="s">
        <v>64</v>
      </c>
      <c r="C40" s="129"/>
      <c r="D40" s="130"/>
      <c r="E40" s="130"/>
      <c r="F40" s="130"/>
      <c r="G40" s="130"/>
      <c r="H40" s="130"/>
      <c r="I40" s="130"/>
      <c r="J40" s="130"/>
      <c r="K40" s="130"/>
      <c r="L40" s="130"/>
    </row>
    <row r="41" spans="2:17" ht="15.75" x14ac:dyDescent="0.25">
      <c r="B41" s="129" t="s">
        <v>39</v>
      </c>
      <c r="C41" s="129"/>
      <c r="D41" s="130"/>
      <c r="E41" s="130"/>
      <c r="F41" s="130"/>
      <c r="G41" s="130"/>
      <c r="H41" s="130"/>
      <c r="I41" s="130"/>
      <c r="J41" s="130"/>
      <c r="K41" s="130"/>
      <c r="L41" s="130"/>
    </row>
    <row r="42" spans="2:17" s="129" customFormat="1" ht="18.75" customHeight="1" x14ac:dyDescent="0.25">
      <c r="B42" s="135"/>
      <c r="C42" s="136" t="s">
        <v>40</v>
      </c>
      <c r="I42" s="137" t="s">
        <v>34</v>
      </c>
    </row>
    <row r="43" spans="2:17" s="146" customFormat="1" ht="25.5" customHeight="1" x14ac:dyDescent="0.25">
      <c r="B43" s="152" t="s">
        <v>65</v>
      </c>
      <c r="C43" s="152"/>
      <c r="D43" s="152"/>
      <c r="E43" s="152"/>
      <c r="F43" s="152"/>
      <c r="G43" s="133"/>
      <c r="H43" s="133"/>
      <c r="I43" s="152" t="s">
        <v>70</v>
      </c>
      <c r="J43" s="152"/>
      <c r="K43" s="152"/>
      <c r="L43" s="152"/>
      <c r="M43" s="152"/>
    </row>
    <row r="44" spans="2:17" ht="6.75" customHeight="1" x14ac:dyDescent="0.25">
      <c r="B44" s="145"/>
      <c r="C44" s="145"/>
      <c r="D44" s="145"/>
      <c r="E44" s="145"/>
      <c r="F44" s="145"/>
      <c r="G44" s="145"/>
      <c r="H44" s="145"/>
      <c r="J44" s="129"/>
      <c r="K44" s="129"/>
      <c r="L44" s="129"/>
      <c r="M44" s="129"/>
    </row>
    <row r="45" spans="2:17" ht="15.75" x14ac:dyDescent="0.25">
      <c r="B45" s="129" t="s">
        <v>49</v>
      </c>
      <c r="C45" s="129"/>
      <c r="D45" s="129"/>
      <c r="E45" s="138"/>
      <c r="F45" s="129"/>
      <c r="G45" s="129"/>
      <c r="I45" s="129" t="s">
        <v>71</v>
      </c>
      <c r="J45" s="129"/>
      <c r="K45" s="129"/>
      <c r="L45" s="129"/>
      <c r="M45" s="129"/>
      <c r="P45" s="139"/>
      <c r="Q45" s="139"/>
    </row>
    <row r="46" spans="2:17" ht="15.75" x14ac:dyDescent="0.25">
      <c r="B46" s="129" t="s">
        <v>50</v>
      </c>
      <c r="C46" s="129"/>
      <c r="D46" s="129"/>
      <c r="E46" s="138"/>
      <c r="F46" s="129"/>
      <c r="G46" s="129"/>
      <c r="I46" s="129" t="s">
        <v>72</v>
      </c>
      <c r="J46" s="129"/>
      <c r="K46" s="129"/>
      <c r="L46" s="129"/>
      <c r="M46" s="129"/>
      <c r="P46" s="139"/>
      <c r="Q46" s="139"/>
    </row>
    <row r="47" spans="2:17" ht="15.75" x14ac:dyDescent="0.25">
      <c r="B47" s="129" t="s">
        <v>66</v>
      </c>
      <c r="C47" s="129"/>
      <c r="D47" s="129"/>
      <c r="E47" s="129"/>
      <c r="F47" s="129"/>
      <c r="G47" s="129"/>
      <c r="I47" s="129" t="s">
        <v>66</v>
      </c>
      <c r="J47" s="129"/>
      <c r="K47" s="129"/>
      <c r="L47" s="129"/>
      <c r="M47" s="129"/>
      <c r="P47" s="139"/>
      <c r="Q47" s="139"/>
    </row>
    <row r="48" spans="2:17" ht="15.75" x14ac:dyDescent="0.25">
      <c r="B48" s="129" t="s">
        <v>19</v>
      </c>
      <c r="C48" s="129"/>
      <c r="D48" s="129"/>
      <c r="E48" s="129"/>
      <c r="F48" s="129"/>
      <c r="G48" s="129"/>
      <c r="H48" s="129"/>
      <c r="I48" s="129" t="s">
        <v>19</v>
      </c>
      <c r="J48" s="129"/>
      <c r="K48" s="129"/>
      <c r="L48" s="129"/>
      <c r="P48" s="153"/>
      <c r="Q48" s="153"/>
    </row>
    <row r="49" spans="2:12" ht="15.75" x14ac:dyDescent="0.25">
      <c r="B49" s="154" t="s">
        <v>67</v>
      </c>
      <c r="C49" s="149"/>
      <c r="D49" s="149"/>
      <c r="E49" s="129"/>
      <c r="F49" s="129"/>
      <c r="G49" s="155"/>
      <c r="H49" s="149"/>
      <c r="I49" s="149"/>
      <c r="J49" s="129"/>
      <c r="K49" s="129"/>
      <c r="L49" s="129"/>
    </row>
    <row r="50" spans="2:12" ht="15.75" x14ac:dyDescent="0.25">
      <c r="B50" s="140" t="s">
        <v>68</v>
      </c>
      <c r="C50" s="141"/>
      <c r="D50" s="128"/>
      <c r="E50" s="129"/>
      <c r="F50" s="129"/>
      <c r="G50" s="142"/>
      <c r="H50" s="128"/>
      <c r="I50" s="128"/>
      <c r="J50" s="129"/>
      <c r="K50" s="129"/>
      <c r="L50" s="129"/>
    </row>
    <row r="51" spans="2:12" ht="15.75" x14ac:dyDescent="0.25">
      <c r="B51" s="140"/>
      <c r="C51" s="141"/>
      <c r="D51" s="143"/>
      <c r="E51" s="129"/>
      <c r="F51" s="129"/>
      <c r="G51" s="144"/>
      <c r="H51" s="143"/>
      <c r="I51" s="143"/>
      <c r="J51" s="129"/>
      <c r="K51" s="129"/>
      <c r="L51" s="129"/>
    </row>
    <row r="52" spans="2:12" ht="15.75" x14ac:dyDescent="0.25">
      <c r="B52" s="129" t="s">
        <v>51</v>
      </c>
      <c r="C52" s="130"/>
      <c r="D52" s="129"/>
      <c r="E52" s="129"/>
      <c r="F52" s="129"/>
      <c r="G52" s="129"/>
      <c r="H52" s="129"/>
      <c r="I52" s="129"/>
      <c r="J52" s="129"/>
      <c r="K52" s="129"/>
      <c r="L52" s="129"/>
    </row>
    <row r="53" spans="2:12" ht="15.75" x14ac:dyDescent="0.25">
      <c r="B53" s="129" t="s">
        <v>55</v>
      </c>
      <c r="C53" s="130"/>
      <c r="D53" s="129"/>
      <c r="E53" s="129"/>
      <c r="F53" s="129"/>
      <c r="G53" s="129"/>
      <c r="H53" s="129"/>
      <c r="I53" s="129"/>
      <c r="J53" s="129"/>
      <c r="K53" s="129"/>
      <c r="L53" s="129"/>
    </row>
    <row r="54" spans="2:12" ht="15.75" x14ac:dyDescent="0.25">
      <c r="B54" s="129" t="s">
        <v>19</v>
      </c>
      <c r="C54" s="130"/>
      <c r="D54" s="129"/>
      <c r="E54" s="129"/>
      <c r="F54" s="129"/>
      <c r="G54" s="129"/>
      <c r="H54" s="129"/>
      <c r="I54" s="129"/>
      <c r="J54" s="129"/>
      <c r="K54" s="129"/>
      <c r="L54" s="129"/>
    </row>
    <row r="55" spans="2:12" ht="12.75" customHeight="1" x14ac:dyDescent="0.2">
      <c r="B55" s="147" t="s">
        <v>69</v>
      </c>
      <c r="C55" s="147"/>
      <c r="D55" s="147"/>
      <c r="E55" s="147"/>
      <c r="F55" s="147"/>
      <c r="G55" s="147"/>
      <c r="H55" s="147"/>
      <c r="I55" s="147"/>
      <c r="J55" s="147"/>
      <c r="K55" s="147"/>
      <c r="L55" s="147"/>
    </row>
    <row r="56" spans="2:12" ht="16.5" customHeight="1" x14ac:dyDescent="0.2">
      <c r="B56" s="147"/>
      <c r="C56" s="147"/>
      <c r="D56" s="147"/>
      <c r="E56" s="147"/>
      <c r="F56" s="147"/>
      <c r="G56" s="147"/>
      <c r="H56" s="147"/>
      <c r="I56" s="147"/>
      <c r="J56" s="147"/>
      <c r="K56" s="147"/>
      <c r="L56" s="147"/>
    </row>
  </sheetData>
  <sheetProtection algorithmName="SHA-512" hashValue="N2szPluziCBd1eUAGUspmu7+8Q7WCzYWBxQJREYrM3ergNVyts8ID603Hsy8oAToBfVXV0eRPzf2Q8ac/PghkA==" saltValue="81R6QmUrhhgMEpzzS5jaEg==" spinCount="100000" sheet="1" objects="1" scenarios="1"/>
  <mergeCells count="14">
    <mergeCell ref="P48:Q48"/>
    <mergeCell ref="B49:D49"/>
    <mergeCell ref="G49:I49"/>
    <mergeCell ref="B5:I6"/>
    <mergeCell ref="N5:X6"/>
    <mergeCell ref="C8:D8"/>
    <mergeCell ref="E8:F8"/>
    <mergeCell ref="N8:N9"/>
    <mergeCell ref="B29:L30"/>
    <mergeCell ref="B55:L56"/>
    <mergeCell ref="B31:E31"/>
    <mergeCell ref="B33:L37"/>
    <mergeCell ref="B43:F43"/>
    <mergeCell ref="I43:M43"/>
  </mergeCells>
  <hyperlinks>
    <hyperlink ref="B49" r:id="rId1"/>
    <hyperlink ref="C42" r:id="rId2"/>
    <hyperlink ref="I42" r:id="rId3"/>
  </hyperlinks>
  <printOptions horizontalCentered="1"/>
  <pageMargins left="0.75" right="0.75" top="1" bottom="1" header="0.5" footer="0.5"/>
  <pageSetup scale="72" orientation="portrait" r:id="rId4"/>
  <headerFooter alignWithMargins="0">
    <oddHeader>&amp;R&amp;D</oddHeader>
    <oddFooter>&amp;A</oddFooter>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11"/>
    <pageSetUpPr fitToPage="1"/>
  </sheetPr>
  <dimension ref="A1:AB44"/>
  <sheetViews>
    <sheetView showGridLines="0" zoomScaleNormal="100" workbookViewId="0">
      <selection activeCell="O12" sqref="O12"/>
    </sheetView>
  </sheetViews>
  <sheetFormatPr defaultRowHeight="15" customHeight="1" x14ac:dyDescent="0.25"/>
  <cols>
    <col min="1" max="1" width="6.625" style="69" customWidth="1"/>
    <col min="2" max="6" width="9.625" style="69" customWidth="1"/>
    <col min="7" max="7" width="2.625" style="69" customWidth="1"/>
    <col min="8" max="27" width="9.625" style="69" customWidth="1"/>
    <col min="28" max="16384" width="9" style="69"/>
  </cols>
  <sheetData>
    <row r="1" spans="1:28" s="19" customFormat="1" ht="15" customHeight="1" x14ac:dyDescent="0.25">
      <c r="A1" s="18"/>
      <c r="B1" s="18"/>
      <c r="C1" s="18"/>
      <c r="D1" s="18"/>
      <c r="E1" s="18"/>
      <c r="F1" s="18"/>
      <c r="G1" s="18"/>
      <c r="H1" s="18"/>
      <c r="I1" s="18"/>
      <c r="J1" s="18"/>
      <c r="K1" s="18"/>
      <c r="L1" s="18"/>
      <c r="M1" s="18"/>
      <c r="N1" s="18"/>
      <c r="O1" s="18"/>
    </row>
    <row r="2" spans="1:28" s="19" customFormat="1" ht="15" customHeight="1" x14ac:dyDescent="0.25">
      <c r="A2" s="20"/>
      <c r="B2" s="78" t="s">
        <v>1</v>
      </c>
      <c r="C2" s="1"/>
      <c r="D2" s="1"/>
      <c r="E2" s="1"/>
      <c r="F2" s="18"/>
      <c r="G2" s="18"/>
      <c r="H2" s="81" t="s">
        <v>48</v>
      </c>
      <c r="I2" s="80"/>
      <c r="J2" s="80"/>
      <c r="K2" s="80"/>
      <c r="L2" s="80"/>
      <c r="M2" s="18"/>
      <c r="N2" s="18"/>
      <c r="O2" s="18"/>
    </row>
    <row r="3" spans="1:28" s="19" customFormat="1" ht="9.9499999999999993" customHeight="1" thickBot="1" x14ac:dyDescent="0.3">
      <c r="A3" s="18"/>
      <c r="B3" s="18"/>
      <c r="C3" s="18"/>
      <c r="D3" s="18"/>
      <c r="E3" s="18"/>
      <c r="F3" s="18"/>
      <c r="G3" s="18"/>
      <c r="H3" s="18"/>
      <c r="I3" s="18"/>
      <c r="J3" s="18"/>
      <c r="K3" s="18"/>
      <c r="L3" s="18"/>
      <c r="M3" s="18"/>
      <c r="N3" s="18"/>
      <c r="O3" s="18"/>
    </row>
    <row r="4" spans="1:28" s="19" customFormat="1" ht="15" customHeight="1" x14ac:dyDescent="0.25">
      <c r="A4" s="18"/>
      <c r="B4" s="21" t="s">
        <v>3</v>
      </c>
      <c r="C4" s="21"/>
      <c r="D4" s="21"/>
      <c r="E4" s="21"/>
      <c r="F4" s="21"/>
      <c r="G4" s="21"/>
      <c r="H4" s="2">
        <v>525</v>
      </c>
      <c r="I4" s="22"/>
      <c r="J4" s="22"/>
      <c r="K4" s="22"/>
      <c r="L4" s="22"/>
      <c r="M4" s="22"/>
      <c r="N4" s="22"/>
      <c r="O4" s="25"/>
      <c r="P4" s="23"/>
      <c r="Q4" s="23"/>
      <c r="R4" s="23"/>
      <c r="S4" s="23"/>
      <c r="T4" s="23"/>
      <c r="U4" s="23"/>
      <c r="V4" s="23"/>
      <c r="W4" s="23"/>
    </row>
    <row r="5" spans="1:28" s="19" customFormat="1" ht="15" customHeight="1" x14ac:dyDescent="0.25">
      <c r="A5" s="18"/>
      <c r="B5" s="1" t="s">
        <v>5</v>
      </c>
      <c r="C5" s="1"/>
      <c r="D5" s="1"/>
      <c r="E5" s="1"/>
      <c r="F5" s="1"/>
      <c r="G5" s="1"/>
      <c r="H5" s="3">
        <v>205</v>
      </c>
      <c r="I5" s="18"/>
      <c r="J5" s="18"/>
      <c r="K5" s="18"/>
      <c r="L5" s="18"/>
      <c r="M5" s="18"/>
      <c r="N5" s="4" t="str">
        <f>IF(H5&lt;1,"   Enter purchase price as $/Cwt.!"," ")</f>
        <v xml:space="preserve"> </v>
      </c>
      <c r="O5" s="18"/>
    </row>
    <row r="6" spans="1:28" s="19" customFormat="1" ht="15" customHeight="1" x14ac:dyDescent="0.25">
      <c r="A6" s="18"/>
      <c r="B6" s="1" t="s">
        <v>23</v>
      </c>
      <c r="C6" s="1"/>
      <c r="D6" s="1"/>
      <c r="E6" s="1"/>
      <c r="F6" s="1"/>
      <c r="G6" s="1"/>
      <c r="H6" s="5">
        <f ca="1">NOW()</f>
        <v>42521.50782071759</v>
      </c>
      <c r="I6" s="18"/>
      <c r="J6" s="18"/>
      <c r="K6" s="18"/>
      <c r="L6" s="18"/>
      <c r="M6" s="18"/>
      <c r="N6" s="4"/>
      <c r="O6" s="18"/>
    </row>
    <row r="7" spans="1:28" s="19" customFormat="1" ht="15" customHeight="1" x14ac:dyDescent="0.25">
      <c r="A7" s="18"/>
      <c r="B7" s="1" t="s">
        <v>6</v>
      </c>
      <c r="C7" s="1"/>
      <c r="D7" s="1"/>
      <c r="E7" s="1"/>
      <c r="F7" s="1"/>
      <c r="G7" s="1"/>
      <c r="H7" s="6">
        <v>2.15</v>
      </c>
      <c r="I7" s="18"/>
      <c r="J7" s="18"/>
      <c r="K7" s="24" t="s">
        <v>29</v>
      </c>
      <c r="L7" s="24"/>
      <c r="M7" s="24"/>
      <c r="N7" s="24"/>
      <c r="O7" s="18"/>
    </row>
    <row r="8" spans="1:28" s="19" customFormat="1" ht="15" customHeight="1" x14ac:dyDescent="0.25">
      <c r="A8" s="18"/>
      <c r="B8" s="1" t="s">
        <v>7</v>
      </c>
      <c r="C8" s="1"/>
      <c r="D8" s="1"/>
      <c r="E8" s="1"/>
      <c r="F8" s="1"/>
      <c r="G8" s="1"/>
      <c r="H8" s="3">
        <v>85</v>
      </c>
      <c r="I8" s="18"/>
      <c r="J8" s="18"/>
      <c r="K8" s="25" t="s">
        <v>30</v>
      </c>
      <c r="L8" s="25"/>
      <c r="M8" s="25"/>
      <c r="N8" s="7">
        <v>25</v>
      </c>
      <c r="O8" s="18"/>
    </row>
    <row r="9" spans="1:28" s="19" customFormat="1" ht="15" customHeight="1" x14ac:dyDescent="0.25">
      <c r="A9" s="18"/>
      <c r="B9" s="1" t="s">
        <v>21</v>
      </c>
      <c r="C9" s="1"/>
      <c r="D9" s="1"/>
      <c r="E9" s="1"/>
      <c r="F9" s="1"/>
      <c r="G9" s="1"/>
      <c r="H9" s="8">
        <v>7.0000000000000007E-2</v>
      </c>
      <c r="I9" s="18"/>
      <c r="J9" s="18"/>
      <c r="K9" s="25" t="s">
        <v>31</v>
      </c>
      <c r="L9" s="25"/>
      <c r="M9" s="25"/>
      <c r="N9" s="9">
        <v>5</v>
      </c>
      <c r="O9" s="18"/>
    </row>
    <row r="10" spans="1:28" s="19" customFormat="1" ht="15" customHeight="1" x14ac:dyDescent="0.25">
      <c r="A10" s="18"/>
      <c r="B10" s="1" t="s">
        <v>9</v>
      </c>
      <c r="C10" s="1"/>
      <c r="D10" s="1"/>
      <c r="E10" s="1"/>
      <c r="F10" s="1"/>
      <c r="G10" s="1"/>
      <c r="H10" s="8">
        <v>1.7999999999999999E-2</v>
      </c>
      <c r="I10" s="18"/>
      <c r="J10" s="18"/>
      <c r="K10" s="25" t="s">
        <v>32</v>
      </c>
      <c r="L10" s="25"/>
      <c r="M10" s="25"/>
      <c r="N10" s="9">
        <v>5</v>
      </c>
      <c r="O10" s="18"/>
    </row>
    <row r="11" spans="1:28" s="19" customFormat="1" ht="15" customHeight="1" x14ac:dyDescent="0.25">
      <c r="A11" s="18"/>
      <c r="B11" s="1" t="s">
        <v>24</v>
      </c>
      <c r="C11" s="1"/>
      <c r="D11" s="1"/>
      <c r="E11" s="1"/>
      <c r="F11" s="1"/>
      <c r="G11" s="1"/>
      <c r="H11" s="3">
        <v>20</v>
      </c>
      <c r="I11" s="18"/>
      <c r="J11" s="18"/>
      <c r="K11" s="18"/>
      <c r="L11" s="18"/>
      <c r="M11" s="18"/>
      <c r="N11" s="18"/>
      <c r="O11" s="18"/>
    </row>
    <row r="12" spans="1:28" s="19" customFormat="1" ht="15" customHeight="1" thickBot="1" x14ac:dyDescent="0.3">
      <c r="A12" s="18"/>
      <c r="B12" s="26" t="s">
        <v>10</v>
      </c>
      <c r="C12" s="26"/>
      <c r="D12" s="26"/>
      <c r="E12" s="26"/>
      <c r="F12" s="26"/>
      <c r="G12" s="26"/>
      <c r="H12" s="10">
        <v>0</v>
      </c>
      <c r="I12" s="27"/>
      <c r="J12" s="27"/>
      <c r="K12" s="27"/>
      <c r="L12" s="27"/>
      <c r="M12" s="27"/>
      <c r="N12" s="27"/>
      <c r="O12" s="25"/>
      <c r="P12" s="23"/>
      <c r="Q12" s="23"/>
      <c r="R12" s="23"/>
      <c r="S12" s="23"/>
      <c r="T12" s="23"/>
      <c r="U12" s="23"/>
      <c r="V12" s="23"/>
      <c r="W12" s="23"/>
    </row>
    <row r="13" spans="1:28" s="19" customFormat="1" ht="15" customHeight="1" x14ac:dyDescent="0.25">
      <c r="A13" s="18"/>
      <c r="B13" s="28" t="s">
        <v>18</v>
      </c>
      <c r="C13" s="28"/>
      <c r="D13" s="28"/>
      <c r="E13" s="28"/>
      <c r="F13" s="28"/>
      <c r="G13" s="28"/>
      <c r="H13" s="18"/>
      <c r="I13" s="18"/>
      <c r="J13" s="18"/>
      <c r="K13" s="18"/>
      <c r="L13" s="18"/>
      <c r="M13" s="18"/>
      <c r="N13" s="18"/>
      <c r="O13" s="18"/>
      <c r="Z13" s="23"/>
      <c r="AA13" s="23"/>
    </row>
    <row r="14" spans="1:28" s="23" customFormat="1" ht="15" customHeight="1" x14ac:dyDescent="0.25">
      <c r="A14" s="25"/>
      <c r="B14" s="28" t="s">
        <v>11</v>
      </c>
      <c r="C14" s="28"/>
      <c r="D14" s="28"/>
      <c r="E14" s="28"/>
      <c r="F14" s="28"/>
      <c r="G14" s="28"/>
      <c r="H14" s="25"/>
      <c r="I14" s="25"/>
      <c r="J14" s="25"/>
      <c r="K14" s="25"/>
      <c r="L14" s="25"/>
      <c r="M14" s="25"/>
      <c r="N14" s="25"/>
      <c r="O14" s="25"/>
    </row>
    <row r="15" spans="1:28" s="23" customFormat="1" ht="15" customHeight="1" thickBot="1" x14ac:dyDescent="0.3">
      <c r="A15" s="25"/>
      <c r="B15" s="28"/>
      <c r="C15" s="28"/>
      <c r="D15" s="28"/>
      <c r="E15" s="28"/>
      <c r="F15" s="28"/>
      <c r="G15" s="28"/>
      <c r="H15" s="25"/>
      <c r="I15" s="25"/>
      <c r="J15" s="25"/>
      <c r="K15" s="25"/>
      <c r="L15" s="25"/>
      <c r="M15" s="25"/>
      <c r="N15" s="25"/>
      <c r="O15" s="25"/>
    </row>
    <row r="16" spans="1:28" s="19" customFormat="1" ht="9.9499999999999993" customHeight="1" x14ac:dyDescent="0.25">
      <c r="A16" s="18"/>
      <c r="B16" s="22"/>
      <c r="C16" s="22"/>
      <c r="D16" s="22"/>
      <c r="E16" s="22"/>
      <c r="F16" s="22"/>
      <c r="G16" s="22"/>
      <c r="H16" s="22"/>
      <c r="I16" s="22"/>
      <c r="J16" s="22"/>
      <c r="K16" s="22"/>
      <c r="L16" s="22"/>
      <c r="M16" s="22"/>
      <c r="N16" s="22"/>
      <c r="O16" s="18"/>
      <c r="X16" s="18"/>
      <c r="Y16" s="25"/>
      <c r="Z16" s="25"/>
      <c r="AA16" s="25"/>
      <c r="AB16" s="18"/>
    </row>
    <row r="17" spans="1:28" s="19" customFormat="1" ht="15" customHeight="1" x14ac:dyDescent="0.25">
      <c r="A17" s="18"/>
      <c r="B17" s="25"/>
      <c r="C17" s="167" t="s">
        <v>25</v>
      </c>
      <c r="D17" s="170" t="s">
        <v>27</v>
      </c>
      <c r="E17" s="170" t="s">
        <v>33</v>
      </c>
      <c r="F17" s="170" t="s">
        <v>26</v>
      </c>
      <c r="G17" s="18"/>
      <c r="H17" s="172" t="s">
        <v>42</v>
      </c>
      <c r="I17" s="173"/>
      <c r="J17" s="173"/>
      <c r="K17" s="173"/>
      <c r="L17" s="173"/>
      <c r="M17" s="173"/>
      <c r="N17" s="173"/>
      <c r="O17" s="29"/>
      <c r="P17" s="30"/>
      <c r="Q17" s="30"/>
      <c r="R17" s="30"/>
      <c r="S17" s="30"/>
      <c r="T17" s="30"/>
      <c r="U17" s="30"/>
      <c r="V17" s="30"/>
      <c r="W17" s="30"/>
      <c r="X17" s="31"/>
      <c r="Y17" s="31"/>
      <c r="Z17" s="32" t="s">
        <v>14</v>
      </c>
      <c r="AA17" s="32" t="s">
        <v>12</v>
      </c>
      <c r="AB17" s="18"/>
    </row>
    <row r="18" spans="1:28" s="19" customFormat="1" ht="15" customHeight="1" x14ac:dyDescent="0.25">
      <c r="A18" s="18"/>
      <c r="B18" s="65" t="s">
        <v>14</v>
      </c>
      <c r="C18" s="168"/>
      <c r="D18" s="171"/>
      <c r="E18" s="171"/>
      <c r="F18" s="171"/>
      <c r="G18" s="29"/>
      <c r="H18" s="33">
        <f>I18-$N9</f>
        <v>190</v>
      </c>
      <c r="I18" s="33">
        <f>J18-$N9</f>
        <v>195</v>
      </c>
      <c r="J18" s="33">
        <f>K18-$N9</f>
        <v>200</v>
      </c>
      <c r="K18" s="33">
        <f>H5</f>
        <v>205</v>
      </c>
      <c r="L18" s="33">
        <f>K18+$N9</f>
        <v>210</v>
      </c>
      <c r="M18" s="33">
        <f>L18+$N9</f>
        <v>215</v>
      </c>
      <c r="N18" s="33">
        <f>M18+$N9</f>
        <v>220</v>
      </c>
      <c r="O18" s="33"/>
      <c r="P18" s="34"/>
      <c r="Q18" s="34"/>
      <c r="R18" s="34"/>
      <c r="S18" s="34"/>
      <c r="T18" s="34"/>
      <c r="U18" s="34"/>
      <c r="V18" s="34"/>
      <c r="W18" s="34"/>
      <c r="X18" s="35" t="s">
        <v>16</v>
      </c>
      <c r="Y18" s="35" t="s">
        <v>17</v>
      </c>
      <c r="Z18" s="35" t="s">
        <v>15</v>
      </c>
      <c r="AA18" s="35" t="s">
        <v>17</v>
      </c>
      <c r="AB18" s="18"/>
    </row>
    <row r="19" spans="1:28" s="19" customFormat="1" ht="15" customHeight="1" thickBot="1" x14ac:dyDescent="0.3">
      <c r="A19" s="18"/>
      <c r="B19" s="73" t="s">
        <v>45</v>
      </c>
      <c r="C19" s="169"/>
      <c r="D19" s="169"/>
      <c r="E19" s="169"/>
      <c r="F19" s="169"/>
      <c r="G19" s="36"/>
      <c r="H19" s="173" t="s">
        <v>43</v>
      </c>
      <c r="I19" s="173"/>
      <c r="J19" s="173"/>
      <c r="K19" s="173"/>
      <c r="L19" s="173"/>
      <c r="M19" s="173"/>
      <c r="N19" s="173"/>
      <c r="O19" s="29"/>
      <c r="P19" s="30"/>
      <c r="Q19" s="30"/>
      <c r="R19" s="30"/>
      <c r="S19" s="30"/>
      <c r="T19" s="30"/>
      <c r="U19" s="30"/>
      <c r="V19" s="30"/>
      <c r="W19" s="30"/>
      <c r="X19" s="18"/>
      <c r="Y19" s="18"/>
      <c r="Z19" s="18"/>
      <c r="AA19" s="18"/>
      <c r="AB19" s="18"/>
    </row>
    <row r="20" spans="1:28" s="19" customFormat="1" ht="15" customHeight="1" x14ac:dyDescent="0.25">
      <c r="A20" s="18"/>
      <c r="B20" s="11">
        <f>H4+75</f>
        <v>600</v>
      </c>
      <c r="C20" s="41">
        <f ca="1">H$6+X20</f>
        <v>42556.391541647819</v>
      </c>
      <c r="D20" s="13">
        <v>176.27500000000001</v>
      </c>
      <c r="E20" s="13">
        <v>8.1</v>
      </c>
      <c r="F20" s="42">
        <f>D20+E20</f>
        <v>184.375</v>
      </c>
      <c r="G20" s="12"/>
      <c r="H20" s="37">
        <f t="shared" ref="H20:N26" si="0">IF($B20&lt;=$H$4,"    N/A",((H$18/100*$H$4)*(1+$H$9*$X20/365)+(($H$8/100*$AA20)+$H$11)*(1+$H$9/2*$X20/365)+$H$12)/$Z20*100)</f>
        <v>183.12843539017163</v>
      </c>
      <c r="I20" s="38">
        <f t="shared" si="0"/>
        <v>187.61343424499651</v>
      </c>
      <c r="J20" s="38">
        <f t="shared" si="0"/>
        <v>192.09843309982145</v>
      </c>
      <c r="K20" s="38">
        <f t="shared" si="0"/>
        <v>196.5834319546463</v>
      </c>
      <c r="L20" s="38">
        <f t="shared" si="0"/>
        <v>201.06843080947118</v>
      </c>
      <c r="M20" s="38">
        <f t="shared" si="0"/>
        <v>205.55342966429606</v>
      </c>
      <c r="N20" s="39">
        <f t="shared" si="0"/>
        <v>210.03842851912094</v>
      </c>
      <c r="O20" s="40"/>
      <c r="P20" s="43"/>
      <c r="Q20" s="43"/>
      <c r="R20" s="43"/>
      <c r="S20" s="43"/>
      <c r="T20" s="43"/>
      <c r="U20" s="43"/>
      <c r="V20" s="43"/>
      <c r="W20" s="43"/>
      <c r="X20" s="79">
        <f t="shared" ref="X20:X26" si="1">(B20-$H$4)/$H$7</f>
        <v>34.883720930232556</v>
      </c>
      <c r="Y20" s="44">
        <f t="shared" ref="Y20:Y26" si="2">B20-H$4</f>
        <v>75</v>
      </c>
      <c r="Z20" s="45">
        <f t="shared" ref="Z20:Z26" si="3">B20*(1-H$10)</f>
        <v>589.20000000000005</v>
      </c>
      <c r="AA20" s="44">
        <f t="shared" ref="AA20:AA26" si="4">Z20-H$4</f>
        <v>64.200000000000045</v>
      </c>
      <c r="AB20" s="18"/>
    </row>
    <row r="21" spans="1:28" s="19" customFormat="1" ht="15" customHeight="1" x14ac:dyDescent="0.25">
      <c r="A21" s="18"/>
      <c r="B21" s="46">
        <f t="shared" ref="B21:B26" si="5">B20+N$8</f>
        <v>625</v>
      </c>
      <c r="C21" s="50">
        <f t="shared" ref="C21:C26" ca="1" si="6">H$6+X21</f>
        <v>42568.019448624567</v>
      </c>
      <c r="D21" s="14">
        <v>176.27500000000001</v>
      </c>
      <c r="E21" s="14">
        <v>5.91</v>
      </c>
      <c r="F21" s="51">
        <f t="shared" ref="F21:F26" si="7">D21+E21</f>
        <v>182.185</v>
      </c>
      <c r="G21" s="29"/>
      <c r="H21" s="47">
        <f t="shared" si="0"/>
        <v>179.59444255924902</v>
      </c>
      <c r="I21" s="48">
        <f t="shared" si="0"/>
        <v>183.90957917896461</v>
      </c>
      <c r="J21" s="48">
        <f t="shared" si="0"/>
        <v>188.22471579868019</v>
      </c>
      <c r="K21" s="48">
        <f t="shared" si="0"/>
        <v>192.53985241839572</v>
      </c>
      <c r="L21" s="48">
        <f t="shared" si="0"/>
        <v>196.85498903811131</v>
      </c>
      <c r="M21" s="48">
        <f t="shared" si="0"/>
        <v>201.17012565782687</v>
      </c>
      <c r="N21" s="49">
        <f t="shared" si="0"/>
        <v>205.48526227754246</v>
      </c>
      <c r="O21" s="40"/>
      <c r="P21" s="43"/>
      <c r="Q21" s="43"/>
      <c r="R21" s="43"/>
      <c r="S21" s="43"/>
      <c r="T21" s="43"/>
      <c r="U21" s="43"/>
      <c r="V21" s="43"/>
      <c r="W21" s="43"/>
      <c r="X21" s="79">
        <f t="shared" si="1"/>
        <v>46.511627906976749</v>
      </c>
      <c r="Y21" s="44">
        <f t="shared" si="2"/>
        <v>100</v>
      </c>
      <c r="Z21" s="45">
        <f t="shared" si="3"/>
        <v>613.75</v>
      </c>
      <c r="AA21" s="44">
        <f t="shared" si="4"/>
        <v>88.75</v>
      </c>
      <c r="AB21" s="18"/>
    </row>
    <row r="22" spans="1:28" s="19" customFormat="1" ht="15" customHeight="1" x14ac:dyDescent="0.25">
      <c r="A22" s="18"/>
      <c r="B22" s="46">
        <f t="shared" si="5"/>
        <v>650</v>
      </c>
      <c r="C22" s="50">
        <f t="shared" ca="1" si="6"/>
        <v>42579.647355601308</v>
      </c>
      <c r="D22" s="15">
        <v>176.27500000000001</v>
      </c>
      <c r="E22" s="15">
        <v>4.13</v>
      </c>
      <c r="F22" s="52">
        <f t="shared" si="7"/>
        <v>180.405</v>
      </c>
      <c r="G22" s="29"/>
      <c r="H22" s="47">
        <f t="shared" si="0"/>
        <v>176.33958574656506</v>
      </c>
      <c r="I22" s="48">
        <f t="shared" si="0"/>
        <v>180.49792645694896</v>
      </c>
      <c r="J22" s="48">
        <f t="shared" si="0"/>
        <v>184.65626716733286</v>
      </c>
      <c r="K22" s="48">
        <f t="shared" si="0"/>
        <v>188.81460787771672</v>
      </c>
      <c r="L22" s="48">
        <f t="shared" si="0"/>
        <v>192.97294858810062</v>
      </c>
      <c r="M22" s="48">
        <f t="shared" si="0"/>
        <v>197.13128929848452</v>
      </c>
      <c r="N22" s="49">
        <f t="shared" si="0"/>
        <v>201.28963000886841</v>
      </c>
      <c r="O22" s="40"/>
      <c r="P22" s="43"/>
      <c r="Q22" s="43"/>
      <c r="R22" s="43"/>
      <c r="S22" s="43"/>
      <c r="T22" s="43"/>
      <c r="U22" s="43"/>
      <c r="V22" s="43"/>
      <c r="W22" s="43"/>
      <c r="X22" s="79">
        <f t="shared" si="1"/>
        <v>58.139534883720934</v>
      </c>
      <c r="Y22" s="44">
        <f t="shared" si="2"/>
        <v>125</v>
      </c>
      <c r="Z22" s="45">
        <f t="shared" si="3"/>
        <v>638.29999999999995</v>
      </c>
      <c r="AA22" s="44">
        <f t="shared" si="4"/>
        <v>113.29999999999995</v>
      </c>
      <c r="AB22" s="18"/>
    </row>
    <row r="23" spans="1:28" s="19" customFormat="1" ht="15" customHeight="1" x14ac:dyDescent="0.25">
      <c r="A23" s="18"/>
      <c r="B23" s="46">
        <f t="shared" si="5"/>
        <v>675</v>
      </c>
      <c r="C23" s="50">
        <f t="shared" ca="1" si="6"/>
        <v>42591.275262578056</v>
      </c>
      <c r="D23" s="15">
        <v>176.27500000000001</v>
      </c>
      <c r="E23" s="15">
        <v>2.71</v>
      </c>
      <c r="F23" s="52">
        <f t="shared" si="7"/>
        <v>178.98500000000001</v>
      </c>
      <c r="G23" s="29"/>
      <c r="H23" s="47">
        <f t="shared" si="0"/>
        <v>173.33284983898218</v>
      </c>
      <c r="I23" s="48">
        <f t="shared" si="0"/>
        <v>177.34600915183677</v>
      </c>
      <c r="J23" s="48">
        <f t="shared" si="0"/>
        <v>181.35916846469132</v>
      </c>
      <c r="K23" s="48">
        <f t="shared" si="0"/>
        <v>185.37232777754591</v>
      </c>
      <c r="L23" s="48">
        <f t="shared" si="0"/>
        <v>189.38548709040043</v>
      </c>
      <c r="M23" s="48">
        <f t="shared" si="0"/>
        <v>193.39864640325499</v>
      </c>
      <c r="N23" s="49">
        <f t="shared" si="0"/>
        <v>197.41180571610957</v>
      </c>
      <c r="O23" s="40"/>
      <c r="P23" s="43"/>
      <c r="Q23" s="43"/>
      <c r="R23" s="43"/>
      <c r="S23" s="43"/>
      <c r="T23" s="43"/>
      <c r="U23" s="43"/>
      <c r="V23" s="43"/>
      <c r="W23" s="43"/>
      <c r="X23" s="79">
        <f t="shared" si="1"/>
        <v>69.767441860465112</v>
      </c>
      <c r="Y23" s="44">
        <f t="shared" si="2"/>
        <v>150</v>
      </c>
      <c r="Z23" s="45">
        <f t="shared" si="3"/>
        <v>662.85</v>
      </c>
      <c r="AA23" s="44">
        <f t="shared" si="4"/>
        <v>137.85000000000002</v>
      </c>
      <c r="AB23" s="18"/>
    </row>
    <row r="24" spans="1:28" s="19" customFormat="1" ht="15" customHeight="1" x14ac:dyDescent="0.25">
      <c r="A24" s="18"/>
      <c r="B24" s="46">
        <f t="shared" si="5"/>
        <v>700</v>
      </c>
      <c r="C24" s="50">
        <f t="shared" ca="1" si="6"/>
        <v>42602.903169554796</v>
      </c>
      <c r="D24" s="15">
        <v>176.27500000000001</v>
      </c>
      <c r="E24" s="15">
        <v>1.1000000000000001</v>
      </c>
      <c r="F24" s="52">
        <f t="shared" si="7"/>
        <v>177.375</v>
      </c>
      <c r="G24" s="29"/>
      <c r="H24" s="47">
        <f t="shared" si="0"/>
        <v>170.547650453811</v>
      </c>
      <c r="I24" s="48">
        <f t="shared" si="0"/>
        <v>174.42599846895973</v>
      </c>
      <c r="J24" s="48">
        <f t="shared" si="0"/>
        <v>178.30434648410852</v>
      </c>
      <c r="K24" s="48">
        <f t="shared" si="0"/>
        <v>182.18269449925722</v>
      </c>
      <c r="L24" s="48">
        <f t="shared" si="0"/>
        <v>186.06104251440598</v>
      </c>
      <c r="M24" s="48">
        <f t="shared" si="0"/>
        <v>189.93939052955474</v>
      </c>
      <c r="N24" s="49">
        <f t="shared" si="0"/>
        <v>193.81773854470353</v>
      </c>
      <c r="O24" s="40"/>
      <c r="P24" s="43"/>
      <c r="Q24" s="43"/>
      <c r="R24" s="43"/>
      <c r="S24" s="43"/>
      <c r="T24" s="43"/>
      <c r="U24" s="43"/>
      <c r="V24" s="43"/>
      <c r="W24" s="43"/>
      <c r="X24" s="79">
        <f t="shared" si="1"/>
        <v>81.395348837209312</v>
      </c>
      <c r="Y24" s="44">
        <f t="shared" si="2"/>
        <v>175</v>
      </c>
      <c r="Z24" s="45">
        <f t="shared" si="3"/>
        <v>687.4</v>
      </c>
      <c r="AA24" s="44">
        <f t="shared" si="4"/>
        <v>162.39999999999998</v>
      </c>
      <c r="AB24" s="18"/>
    </row>
    <row r="25" spans="1:28" s="19" customFormat="1" ht="15" customHeight="1" x14ac:dyDescent="0.25">
      <c r="A25" s="18"/>
      <c r="B25" s="46">
        <f t="shared" si="5"/>
        <v>725</v>
      </c>
      <c r="C25" s="50">
        <f t="shared" ca="1" si="6"/>
        <v>42614.531076531544</v>
      </c>
      <c r="D25" s="15">
        <v>175.35</v>
      </c>
      <c r="E25" s="15">
        <v>-0.56999999999999995</v>
      </c>
      <c r="F25" s="52">
        <f t="shared" si="7"/>
        <v>174.78</v>
      </c>
      <c r="G25" s="29"/>
      <c r="H25" s="47">
        <f t="shared" si="0"/>
        <v>167.96107001976742</v>
      </c>
      <c r="I25" s="48">
        <f t="shared" si="0"/>
        <v>171.71390406808666</v>
      </c>
      <c r="J25" s="48">
        <f t="shared" si="0"/>
        <v>175.46673811640585</v>
      </c>
      <c r="K25" s="48">
        <f t="shared" si="0"/>
        <v>179.21957216472507</v>
      </c>
      <c r="L25" s="48">
        <f t="shared" si="0"/>
        <v>182.97240621304428</v>
      </c>
      <c r="M25" s="48">
        <f t="shared" si="0"/>
        <v>186.72524026136347</v>
      </c>
      <c r="N25" s="49">
        <f t="shared" si="0"/>
        <v>190.47807430968265</v>
      </c>
      <c r="O25" s="40"/>
      <c r="P25" s="43"/>
      <c r="Q25" s="43"/>
      <c r="R25" s="43"/>
      <c r="S25" s="43"/>
      <c r="T25" s="43"/>
      <c r="U25" s="43"/>
      <c r="V25" s="43"/>
      <c r="W25" s="43"/>
      <c r="X25" s="79">
        <f t="shared" si="1"/>
        <v>93.023255813953497</v>
      </c>
      <c r="Y25" s="44">
        <f t="shared" si="2"/>
        <v>200</v>
      </c>
      <c r="Z25" s="45">
        <f t="shared" si="3"/>
        <v>711.94999999999993</v>
      </c>
      <c r="AA25" s="44">
        <f t="shared" si="4"/>
        <v>186.94999999999993</v>
      </c>
      <c r="AB25" s="18"/>
    </row>
    <row r="26" spans="1:28" s="19" customFormat="1" ht="15" customHeight="1" thickBot="1" x14ac:dyDescent="0.3">
      <c r="A26" s="18"/>
      <c r="B26" s="72">
        <f t="shared" si="5"/>
        <v>750</v>
      </c>
      <c r="C26" s="56">
        <f t="shared" ca="1" si="6"/>
        <v>42626.158983508285</v>
      </c>
      <c r="D26" s="10">
        <v>175.35</v>
      </c>
      <c r="E26" s="10">
        <v>-1.89</v>
      </c>
      <c r="F26" s="57">
        <f t="shared" si="7"/>
        <v>173.46</v>
      </c>
      <c r="G26" s="29"/>
      <c r="H26" s="53">
        <f t="shared" si="0"/>
        <v>165.55324664173884</v>
      </c>
      <c r="I26" s="54">
        <f t="shared" si="0"/>
        <v>169.18893432101711</v>
      </c>
      <c r="J26" s="54">
        <f t="shared" si="0"/>
        <v>172.82462200029542</v>
      </c>
      <c r="K26" s="54">
        <f t="shared" si="0"/>
        <v>176.46030967957375</v>
      </c>
      <c r="L26" s="54">
        <f t="shared" si="0"/>
        <v>180.09599735885203</v>
      </c>
      <c r="M26" s="54">
        <f t="shared" si="0"/>
        <v>183.73168503813034</v>
      </c>
      <c r="N26" s="55">
        <f t="shared" si="0"/>
        <v>187.36737271740861</v>
      </c>
      <c r="O26" s="40"/>
      <c r="P26" s="43"/>
      <c r="Q26" s="43"/>
      <c r="R26" s="43"/>
      <c r="S26" s="43"/>
      <c r="T26" s="43"/>
      <c r="U26" s="43"/>
      <c r="V26" s="43"/>
      <c r="W26" s="43"/>
      <c r="X26" s="79">
        <f t="shared" si="1"/>
        <v>104.65116279069768</v>
      </c>
      <c r="Y26" s="44">
        <f t="shared" si="2"/>
        <v>225</v>
      </c>
      <c r="Z26" s="45">
        <f t="shared" si="3"/>
        <v>736.5</v>
      </c>
      <c r="AA26" s="44">
        <f t="shared" si="4"/>
        <v>211.5</v>
      </c>
      <c r="AB26" s="18"/>
    </row>
    <row r="27" spans="1:28" s="62" customFormat="1" ht="15" customHeight="1" x14ac:dyDescent="0.25">
      <c r="A27" s="58"/>
      <c r="B27" s="58"/>
      <c r="C27" s="58"/>
      <c r="D27" s="58"/>
      <c r="E27" s="58"/>
      <c r="F27" s="58"/>
      <c r="G27" s="59">
        <v>1</v>
      </c>
      <c r="H27" s="60" t="s">
        <v>20</v>
      </c>
      <c r="I27" s="58"/>
      <c r="J27" s="58"/>
      <c r="K27" s="61"/>
      <c r="L27" s="58"/>
      <c r="M27" s="58"/>
      <c r="N27" s="58"/>
      <c r="O27" s="58"/>
      <c r="X27" s="58"/>
      <c r="Y27" s="58"/>
      <c r="Z27" s="58"/>
      <c r="AA27" s="58"/>
      <c r="AB27" s="58"/>
    </row>
    <row r="28" spans="1:28" s="19" customFormat="1" ht="15" customHeight="1" x14ac:dyDescent="0.25">
      <c r="A28" s="18"/>
      <c r="B28" s="18"/>
      <c r="C28" s="64"/>
      <c r="D28" s="18"/>
      <c r="E28" s="18"/>
      <c r="F28" s="16"/>
      <c r="G28" s="59">
        <v>2</v>
      </c>
      <c r="H28" s="63" t="str">
        <f>"Based on a feeding cost of gain of $"&amp;LEFT(H8,6)&amp;"/cwt."</f>
        <v>Based on a feeding cost of gain of $85/cwt.</v>
      </c>
      <c r="I28" s="18"/>
      <c r="J28" s="18"/>
      <c r="K28" s="18"/>
      <c r="L28" s="18"/>
      <c r="M28" s="18"/>
      <c r="N28" s="18"/>
      <c r="O28" s="18"/>
      <c r="X28" s="18"/>
      <c r="Y28" s="18"/>
      <c r="Z28" s="18"/>
      <c r="AA28" s="18"/>
      <c r="AB28" s="18"/>
    </row>
    <row r="29" spans="1:28" s="19" customFormat="1" ht="15" customHeight="1" x14ac:dyDescent="0.25">
      <c r="A29" s="18"/>
      <c r="B29" s="18"/>
      <c r="C29" s="18"/>
      <c r="D29" s="18"/>
      <c r="E29" s="18"/>
      <c r="F29" s="18"/>
      <c r="G29" s="18"/>
      <c r="H29" s="18"/>
      <c r="I29" s="18"/>
      <c r="J29" s="18"/>
      <c r="K29" s="18"/>
      <c r="L29" s="18"/>
      <c r="M29" s="18"/>
      <c r="N29" s="18"/>
      <c r="O29" s="18"/>
      <c r="X29" s="18"/>
      <c r="Y29" s="18"/>
      <c r="Z29" s="35" t="s">
        <v>12</v>
      </c>
      <c r="AA29" s="18"/>
      <c r="AB29" s="18"/>
    </row>
    <row r="30" spans="1:28" s="19" customFormat="1" ht="15" customHeight="1" x14ac:dyDescent="0.25">
      <c r="A30" s="18"/>
      <c r="B30" s="25"/>
      <c r="C30" s="167" t="s">
        <v>25</v>
      </c>
      <c r="D30" s="170" t="s">
        <v>27</v>
      </c>
      <c r="E30" s="170" t="s">
        <v>28</v>
      </c>
      <c r="F30" s="170" t="s">
        <v>26</v>
      </c>
      <c r="G30" s="18"/>
      <c r="H30" s="172" t="s">
        <v>32</v>
      </c>
      <c r="I30" s="173"/>
      <c r="J30" s="173"/>
      <c r="K30" s="173"/>
      <c r="L30" s="173"/>
      <c r="M30" s="173"/>
      <c r="N30" s="173"/>
      <c r="O30" s="29"/>
      <c r="P30" s="30"/>
      <c r="Q30" s="30"/>
      <c r="R30" s="30"/>
      <c r="S30" s="30"/>
      <c r="T30" s="30"/>
      <c r="U30" s="30"/>
      <c r="V30" s="30"/>
      <c r="W30" s="30"/>
      <c r="X30" s="31"/>
      <c r="Y30" s="31"/>
      <c r="Z30" s="32" t="s">
        <v>14</v>
      </c>
      <c r="AA30" s="32" t="s">
        <v>12</v>
      </c>
      <c r="AB30" s="18"/>
    </row>
    <row r="31" spans="1:28" s="19" customFormat="1" ht="15" customHeight="1" x14ac:dyDescent="0.25">
      <c r="A31" s="18"/>
      <c r="B31" s="65" t="s">
        <v>14</v>
      </c>
      <c r="C31" s="168"/>
      <c r="D31" s="171"/>
      <c r="E31" s="171"/>
      <c r="F31" s="171"/>
      <c r="G31" s="29"/>
      <c r="H31" s="33">
        <f>I31-$N10</f>
        <v>70</v>
      </c>
      <c r="I31" s="33">
        <f>J31-$N10</f>
        <v>75</v>
      </c>
      <c r="J31" s="33">
        <f>K31-$N10</f>
        <v>80</v>
      </c>
      <c r="K31" s="33">
        <f>H8</f>
        <v>85</v>
      </c>
      <c r="L31" s="33">
        <f>K31+$N10</f>
        <v>90</v>
      </c>
      <c r="M31" s="33">
        <f>L31+$N10</f>
        <v>95</v>
      </c>
      <c r="N31" s="33">
        <f>M31+$N10</f>
        <v>100</v>
      </c>
      <c r="O31" s="33"/>
      <c r="P31" s="34"/>
      <c r="Q31" s="34"/>
      <c r="R31" s="34"/>
      <c r="S31" s="34"/>
      <c r="T31" s="34"/>
      <c r="U31" s="34"/>
      <c r="V31" s="34"/>
      <c r="W31" s="34"/>
      <c r="X31" s="35" t="s">
        <v>16</v>
      </c>
      <c r="Y31" s="35" t="s">
        <v>17</v>
      </c>
      <c r="Z31" s="35" t="s">
        <v>15</v>
      </c>
      <c r="AA31" s="35" t="s">
        <v>17</v>
      </c>
      <c r="AB31" s="18"/>
    </row>
    <row r="32" spans="1:28" s="19" customFormat="1" ht="15" customHeight="1" thickBot="1" x14ac:dyDescent="0.3">
      <c r="A32" s="18"/>
      <c r="B32" s="73" t="s">
        <v>15</v>
      </c>
      <c r="C32" s="169"/>
      <c r="D32" s="169"/>
      <c r="E32" s="169"/>
      <c r="F32" s="169"/>
      <c r="G32" s="36"/>
      <c r="H32" s="173" t="s">
        <v>44</v>
      </c>
      <c r="I32" s="173"/>
      <c r="J32" s="173"/>
      <c r="K32" s="173"/>
      <c r="L32" s="173"/>
      <c r="M32" s="173"/>
      <c r="N32" s="173"/>
      <c r="O32" s="65"/>
      <c r="P32" s="66"/>
      <c r="Q32" s="66"/>
      <c r="R32" s="66"/>
      <c r="S32" s="66"/>
      <c r="T32" s="66"/>
      <c r="U32" s="66"/>
      <c r="V32" s="66"/>
      <c r="W32" s="66"/>
      <c r="X32" s="18"/>
      <c r="Y32" s="18"/>
      <c r="Z32" s="18"/>
      <c r="AA32" s="18"/>
      <c r="AB32" s="18"/>
    </row>
    <row r="33" spans="1:28" s="19" customFormat="1" ht="15" customHeight="1" x14ac:dyDescent="0.25">
      <c r="A33" s="18"/>
      <c r="B33" s="46">
        <f t="shared" ref="B33:B39" si="8">B20</f>
        <v>600</v>
      </c>
      <c r="C33" s="41">
        <f t="shared" ref="C33:C39" ca="1" si="9">H$6+X33</f>
        <v>42556.391541647819</v>
      </c>
      <c r="D33" s="82">
        <f t="shared" ref="D33:E39" si="10">D20</f>
        <v>176.27500000000001</v>
      </c>
      <c r="E33" s="82">
        <f t="shared" si="10"/>
        <v>8.1</v>
      </c>
      <c r="F33" s="42">
        <f>D33+E33</f>
        <v>184.375</v>
      </c>
      <c r="G33" s="29"/>
      <c r="H33" s="37">
        <f t="shared" ref="H33:N39" si="11">IF($B33&lt;=$H$4,"    N/A",(($H$5/100*$H$4)*(1+$H$9*$X33/365)+((H$31/100*$AA33)+$H$11)*(1+$H$9/2*$X33/365)+$H$12)/$Z33*100)</f>
        <v>194.94354524587959</v>
      </c>
      <c r="I33" s="38">
        <f t="shared" si="11"/>
        <v>195.49017414880183</v>
      </c>
      <c r="J33" s="38">
        <f t="shared" si="11"/>
        <v>196.03680305172409</v>
      </c>
      <c r="K33" s="38">
        <f t="shared" si="11"/>
        <v>196.5834319546463</v>
      </c>
      <c r="L33" s="38">
        <f t="shared" si="11"/>
        <v>197.13006085756854</v>
      </c>
      <c r="M33" s="38">
        <f t="shared" si="11"/>
        <v>197.67668976049077</v>
      </c>
      <c r="N33" s="39">
        <f t="shared" si="11"/>
        <v>198.22331866341304</v>
      </c>
      <c r="O33" s="40"/>
      <c r="P33" s="43"/>
      <c r="Q33" s="43"/>
      <c r="R33" s="43"/>
      <c r="S33" s="43"/>
      <c r="T33" s="43"/>
      <c r="U33" s="43"/>
      <c r="V33" s="43"/>
      <c r="W33" s="43"/>
      <c r="X33" s="79">
        <f t="shared" ref="X33:X39" si="12">X20</f>
        <v>34.883720930232556</v>
      </c>
      <c r="Y33" s="44">
        <f t="shared" ref="Y33:Y39" si="13">B33-H$4</f>
        <v>75</v>
      </c>
      <c r="Z33" s="45">
        <f t="shared" ref="Z33:Z39" si="14">B33*(1-H$10)</f>
        <v>589.20000000000005</v>
      </c>
      <c r="AA33" s="44">
        <f t="shared" ref="AA33:AA39" si="15">Z33-H$4</f>
        <v>64.200000000000045</v>
      </c>
      <c r="AB33" s="18"/>
    </row>
    <row r="34" spans="1:28" s="19" customFormat="1" ht="15" customHeight="1" x14ac:dyDescent="0.25">
      <c r="A34" s="18"/>
      <c r="B34" s="46">
        <f t="shared" si="8"/>
        <v>625</v>
      </c>
      <c r="C34" s="50">
        <f t="shared" ca="1" si="9"/>
        <v>42568.019448624567</v>
      </c>
      <c r="D34" s="83">
        <f t="shared" si="10"/>
        <v>176.27500000000001</v>
      </c>
      <c r="E34" s="83">
        <f t="shared" si="10"/>
        <v>5.91</v>
      </c>
      <c r="F34" s="51">
        <f t="shared" ref="F34:F39" si="16">D34+E34</f>
        <v>182.185</v>
      </c>
      <c r="G34" s="29"/>
      <c r="H34" s="47">
        <f t="shared" si="11"/>
        <v>190.36113567632484</v>
      </c>
      <c r="I34" s="48">
        <f t="shared" si="11"/>
        <v>191.08737459034845</v>
      </c>
      <c r="J34" s="48">
        <f t="shared" si="11"/>
        <v>191.81361350437209</v>
      </c>
      <c r="K34" s="48">
        <f t="shared" si="11"/>
        <v>192.53985241839572</v>
      </c>
      <c r="L34" s="48">
        <f t="shared" si="11"/>
        <v>193.26609133241934</v>
      </c>
      <c r="M34" s="48">
        <f t="shared" si="11"/>
        <v>193.99233024644295</v>
      </c>
      <c r="N34" s="49">
        <f t="shared" si="11"/>
        <v>194.71856916046659</v>
      </c>
      <c r="O34" s="40"/>
      <c r="P34" s="43"/>
      <c r="Q34" s="43"/>
      <c r="R34" s="43"/>
      <c r="S34" s="43"/>
      <c r="T34" s="43"/>
      <c r="U34" s="43"/>
      <c r="V34" s="43"/>
      <c r="W34" s="43"/>
      <c r="X34" s="79">
        <f t="shared" si="12"/>
        <v>46.511627906976749</v>
      </c>
      <c r="Y34" s="44">
        <f t="shared" si="13"/>
        <v>100</v>
      </c>
      <c r="Z34" s="45">
        <f t="shared" si="14"/>
        <v>613.75</v>
      </c>
      <c r="AA34" s="44">
        <f t="shared" si="15"/>
        <v>88.75</v>
      </c>
      <c r="AB34" s="18"/>
    </row>
    <row r="35" spans="1:28" s="19" customFormat="1" ht="15" customHeight="1" x14ac:dyDescent="0.25">
      <c r="A35" s="18"/>
      <c r="B35" s="46">
        <f t="shared" si="8"/>
        <v>650</v>
      </c>
      <c r="C35" s="50">
        <f t="shared" ca="1" si="9"/>
        <v>42579.647355601308</v>
      </c>
      <c r="D35" s="84">
        <f t="shared" si="10"/>
        <v>176.27500000000001</v>
      </c>
      <c r="E35" s="84">
        <f t="shared" si="10"/>
        <v>4.13</v>
      </c>
      <c r="F35" s="52">
        <f t="shared" si="16"/>
        <v>180.405</v>
      </c>
      <c r="G35" s="29"/>
      <c r="H35" s="47">
        <f t="shared" si="11"/>
        <v>186.13722302246674</v>
      </c>
      <c r="I35" s="48">
        <f t="shared" si="11"/>
        <v>187.0296846408834</v>
      </c>
      <c r="J35" s="48">
        <f t="shared" si="11"/>
        <v>187.92214625930006</v>
      </c>
      <c r="K35" s="48">
        <f t="shared" si="11"/>
        <v>188.81460787771672</v>
      </c>
      <c r="L35" s="48">
        <f t="shared" si="11"/>
        <v>189.70706949613344</v>
      </c>
      <c r="M35" s="48">
        <f t="shared" si="11"/>
        <v>190.5995311145501</v>
      </c>
      <c r="N35" s="49">
        <f t="shared" si="11"/>
        <v>191.49199273296676</v>
      </c>
      <c r="O35" s="40"/>
      <c r="P35" s="43"/>
      <c r="Q35" s="43"/>
      <c r="R35" s="43"/>
      <c r="S35" s="43"/>
      <c r="T35" s="43"/>
      <c r="U35" s="43"/>
      <c r="V35" s="43"/>
      <c r="W35" s="43"/>
      <c r="X35" s="79">
        <f t="shared" si="12"/>
        <v>58.139534883720934</v>
      </c>
      <c r="Y35" s="44">
        <f t="shared" si="13"/>
        <v>125</v>
      </c>
      <c r="Z35" s="45">
        <f t="shared" si="14"/>
        <v>638.29999999999995</v>
      </c>
      <c r="AA35" s="44">
        <f t="shared" si="15"/>
        <v>113.29999999999995</v>
      </c>
      <c r="AB35" s="18"/>
    </row>
    <row r="36" spans="1:28" s="19" customFormat="1" ht="15" customHeight="1" x14ac:dyDescent="0.25">
      <c r="A36" s="18"/>
      <c r="B36" s="46">
        <f t="shared" si="8"/>
        <v>675</v>
      </c>
      <c r="C36" s="50">
        <f t="shared" ca="1" si="9"/>
        <v>42591.275262578056</v>
      </c>
      <c r="D36" s="84">
        <f t="shared" si="10"/>
        <v>176.27500000000001</v>
      </c>
      <c r="E36" s="84">
        <f t="shared" si="10"/>
        <v>2.71</v>
      </c>
      <c r="F36" s="52">
        <f t="shared" si="16"/>
        <v>178.98500000000001</v>
      </c>
      <c r="G36" s="29"/>
      <c r="H36" s="47">
        <f t="shared" si="11"/>
        <v>182.23197429367229</v>
      </c>
      <c r="I36" s="48">
        <f t="shared" si="11"/>
        <v>183.27875878829681</v>
      </c>
      <c r="J36" s="48">
        <f t="shared" si="11"/>
        <v>184.32554328292136</v>
      </c>
      <c r="K36" s="48">
        <f t="shared" si="11"/>
        <v>185.37232777754591</v>
      </c>
      <c r="L36" s="48">
        <f t="shared" si="11"/>
        <v>186.41911227217039</v>
      </c>
      <c r="M36" s="48">
        <f t="shared" si="11"/>
        <v>187.46589676679491</v>
      </c>
      <c r="N36" s="49">
        <f t="shared" si="11"/>
        <v>188.51268126141946</v>
      </c>
      <c r="O36" s="40"/>
      <c r="P36" s="43"/>
      <c r="Q36" s="43"/>
      <c r="R36" s="43"/>
      <c r="S36" s="43"/>
      <c r="T36" s="43"/>
      <c r="U36" s="43"/>
      <c r="V36" s="43"/>
      <c r="W36" s="43"/>
      <c r="X36" s="79">
        <f t="shared" si="12"/>
        <v>69.767441860465112</v>
      </c>
      <c r="Y36" s="44">
        <f t="shared" si="13"/>
        <v>150</v>
      </c>
      <c r="Z36" s="45">
        <f t="shared" si="14"/>
        <v>662.85</v>
      </c>
      <c r="AA36" s="44">
        <f t="shared" si="15"/>
        <v>137.85000000000002</v>
      </c>
      <c r="AB36" s="18"/>
    </row>
    <row r="37" spans="1:28" s="19" customFormat="1" ht="15" customHeight="1" x14ac:dyDescent="0.25">
      <c r="A37" s="18"/>
      <c r="B37" s="46">
        <f t="shared" si="8"/>
        <v>700</v>
      </c>
      <c r="C37" s="50">
        <f t="shared" ca="1" si="9"/>
        <v>42602.903169554796</v>
      </c>
      <c r="D37" s="84">
        <f t="shared" si="10"/>
        <v>176.27500000000001</v>
      </c>
      <c r="E37" s="84">
        <f t="shared" si="10"/>
        <v>1.1000000000000001</v>
      </c>
      <c r="F37" s="52">
        <f t="shared" si="16"/>
        <v>177.375</v>
      </c>
      <c r="G37" s="29"/>
      <c r="H37" s="47">
        <f t="shared" si="11"/>
        <v>178.61124692654184</v>
      </c>
      <c r="I37" s="48">
        <f t="shared" si="11"/>
        <v>179.80172945078033</v>
      </c>
      <c r="J37" s="48">
        <f t="shared" si="11"/>
        <v>180.99221197501879</v>
      </c>
      <c r="K37" s="48">
        <f t="shared" si="11"/>
        <v>182.18269449925722</v>
      </c>
      <c r="L37" s="48">
        <f t="shared" si="11"/>
        <v>183.37317702349569</v>
      </c>
      <c r="M37" s="48">
        <f t="shared" si="11"/>
        <v>184.56365954773418</v>
      </c>
      <c r="N37" s="49">
        <f t="shared" si="11"/>
        <v>185.75414207197264</v>
      </c>
      <c r="O37" s="40"/>
      <c r="P37" s="43"/>
      <c r="Q37" s="43"/>
      <c r="R37" s="43"/>
      <c r="S37" s="43"/>
      <c r="T37" s="43"/>
      <c r="U37" s="43"/>
      <c r="V37" s="43"/>
      <c r="W37" s="43"/>
      <c r="X37" s="79">
        <f t="shared" si="12"/>
        <v>81.395348837209312</v>
      </c>
      <c r="Y37" s="44">
        <f t="shared" si="13"/>
        <v>175</v>
      </c>
      <c r="Z37" s="45">
        <f t="shared" si="14"/>
        <v>687.4</v>
      </c>
      <c r="AA37" s="44">
        <f t="shared" si="15"/>
        <v>162.39999999999998</v>
      </c>
      <c r="AB37" s="18"/>
    </row>
    <row r="38" spans="1:28" s="19" customFormat="1" ht="15" customHeight="1" x14ac:dyDescent="0.25">
      <c r="A38" s="18"/>
      <c r="B38" s="46">
        <f t="shared" si="8"/>
        <v>725</v>
      </c>
      <c r="C38" s="50">
        <f t="shared" ca="1" si="9"/>
        <v>42614.531076531544</v>
      </c>
      <c r="D38" s="84">
        <f t="shared" si="10"/>
        <v>175.35</v>
      </c>
      <c r="E38" s="84">
        <f t="shared" si="10"/>
        <v>-0.56999999999999995</v>
      </c>
      <c r="F38" s="52">
        <f t="shared" si="16"/>
        <v>174.78</v>
      </c>
      <c r="G38" s="29"/>
      <c r="H38" s="47">
        <f t="shared" si="11"/>
        <v>175.24560767676533</v>
      </c>
      <c r="I38" s="48">
        <f t="shared" si="11"/>
        <v>176.57026250608524</v>
      </c>
      <c r="J38" s="48">
        <f t="shared" si="11"/>
        <v>177.89491733540515</v>
      </c>
      <c r="K38" s="48">
        <f t="shared" si="11"/>
        <v>179.21957216472507</v>
      </c>
      <c r="L38" s="48">
        <f t="shared" si="11"/>
        <v>180.54422699404498</v>
      </c>
      <c r="M38" s="48">
        <f t="shared" si="11"/>
        <v>181.86888182336486</v>
      </c>
      <c r="N38" s="49">
        <f t="shared" si="11"/>
        <v>183.1935366526848</v>
      </c>
      <c r="O38" s="40"/>
      <c r="P38" s="43"/>
      <c r="Q38" s="43"/>
      <c r="R38" s="43"/>
      <c r="S38" s="43"/>
      <c r="T38" s="43"/>
      <c r="U38" s="43"/>
      <c r="V38" s="43"/>
      <c r="W38" s="43"/>
      <c r="X38" s="79">
        <f t="shared" si="12"/>
        <v>93.023255813953497</v>
      </c>
      <c r="Y38" s="44">
        <f t="shared" si="13"/>
        <v>200</v>
      </c>
      <c r="Z38" s="45">
        <f t="shared" si="14"/>
        <v>711.94999999999993</v>
      </c>
      <c r="AA38" s="44">
        <f t="shared" si="15"/>
        <v>186.94999999999993</v>
      </c>
      <c r="AB38" s="18"/>
    </row>
    <row r="39" spans="1:28" s="19" customFormat="1" ht="15" customHeight="1" thickBot="1" x14ac:dyDescent="0.3">
      <c r="A39" s="18"/>
      <c r="B39" s="72">
        <f t="shared" si="8"/>
        <v>750</v>
      </c>
      <c r="C39" s="56">
        <f t="shared" ca="1" si="9"/>
        <v>42626.158983508285</v>
      </c>
      <c r="D39" s="85">
        <f t="shared" si="10"/>
        <v>175.35</v>
      </c>
      <c r="E39" s="85">
        <f t="shared" si="10"/>
        <v>-1.89</v>
      </c>
      <c r="F39" s="57">
        <f t="shared" si="16"/>
        <v>173.46</v>
      </c>
      <c r="G39" s="29"/>
      <c r="H39" s="53">
        <f t="shared" si="11"/>
        <v>172.10954773260733</v>
      </c>
      <c r="I39" s="54">
        <f t="shared" si="11"/>
        <v>173.55980171492948</v>
      </c>
      <c r="J39" s="54">
        <f t="shared" si="11"/>
        <v>175.01005569725163</v>
      </c>
      <c r="K39" s="54">
        <f t="shared" si="11"/>
        <v>176.46030967957375</v>
      </c>
      <c r="L39" s="54">
        <f t="shared" si="11"/>
        <v>177.91056366189585</v>
      </c>
      <c r="M39" s="54">
        <f t="shared" si="11"/>
        <v>179.360817644218</v>
      </c>
      <c r="N39" s="55">
        <f t="shared" si="11"/>
        <v>180.81107162654013</v>
      </c>
      <c r="O39" s="40"/>
      <c r="P39" s="43"/>
      <c r="Q39" s="43"/>
      <c r="R39" s="43"/>
      <c r="S39" s="43"/>
      <c r="T39" s="43"/>
      <c r="U39" s="43"/>
      <c r="V39" s="43"/>
      <c r="W39" s="43"/>
      <c r="X39" s="79">
        <f t="shared" si="12"/>
        <v>104.65116279069768</v>
      </c>
      <c r="Y39" s="44">
        <f t="shared" si="13"/>
        <v>225</v>
      </c>
      <c r="Z39" s="45">
        <f t="shared" si="14"/>
        <v>736.5</v>
      </c>
      <c r="AA39" s="44">
        <f t="shared" si="15"/>
        <v>211.5</v>
      </c>
      <c r="AB39" s="18"/>
    </row>
    <row r="40" spans="1:28" s="19" customFormat="1" ht="15" customHeight="1" x14ac:dyDescent="0.25">
      <c r="A40" s="18"/>
      <c r="B40" s="18"/>
      <c r="C40" s="18"/>
      <c r="D40" s="59"/>
      <c r="E40" s="59"/>
      <c r="F40" s="59"/>
      <c r="G40" s="59">
        <v>1</v>
      </c>
      <c r="H40" s="28" t="str">
        <f>"Based on a purchase price of $"&amp;LEFT(H5,5)&amp;"/cwt."</f>
        <v>Based on a purchase price of $205/cwt.</v>
      </c>
      <c r="I40" s="58"/>
      <c r="J40" s="58"/>
      <c r="K40" s="61"/>
      <c r="L40" s="18"/>
      <c r="M40" s="18"/>
      <c r="N40" s="18"/>
      <c r="O40" s="18"/>
      <c r="X40" s="18"/>
      <c r="Y40" s="18"/>
      <c r="Z40" s="18"/>
      <c r="AA40" s="18"/>
      <c r="AB40" s="18"/>
    </row>
    <row r="41" spans="1:28" s="19" customFormat="1" ht="15" customHeight="1" x14ac:dyDescent="0.25">
      <c r="A41" s="25"/>
      <c r="B41" s="25"/>
      <c r="C41" s="25"/>
      <c r="D41" s="25"/>
      <c r="E41" s="25"/>
      <c r="F41" s="25"/>
      <c r="G41" s="25"/>
      <c r="H41" s="67"/>
      <c r="I41" s="25"/>
      <c r="J41" s="25"/>
      <c r="K41" s="68"/>
      <c r="L41" s="25"/>
      <c r="M41" s="25"/>
      <c r="N41" s="25"/>
      <c r="O41" s="25"/>
      <c r="P41" s="23"/>
      <c r="Q41" s="23"/>
      <c r="R41" s="23"/>
      <c r="S41" s="23"/>
      <c r="T41" s="23"/>
      <c r="U41" s="23"/>
      <c r="V41" s="23"/>
      <c r="W41" s="23"/>
      <c r="X41" s="18"/>
      <c r="Y41" s="25"/>
      <c r="Z41" s="25"/>
      <c r="AA41" s="25"/>
      <c r="AB41" s="25"/>
    </row>
    <row r="42" spans="1:28" s="19" customFormat="1" ht="15" customHeight="1" x14ac:dyDescent="0.25">
      <c r="A42" s="18"/>
      <c r="B42" s="25"/>
      <c r="C42" s="25"/>
      <c r="D42" s="25"/>
      <c r="E42" s="25"/>
      <c r="F42" s="25"/>
      <c r="G42" s="25"/>
      <c r="H42" s="17" t="s">
        <v>35</v>
      </c>
      <c r="I42" s="17"/>
      <c r="J42" s="17"/>
      <c r="K42" s="17"/>
      <c r="L42" s="17"/>
      <c r="M42" s="17"/>
      <c r="N42" s="17"/>
      <c r="O42" s="18"/>
      <c r="X42" s="18" t="s">
        <v>22</v>
      </c>
      <c r="Y42" s="18"/>
      <c r="Z42" s="18"/>
      <c r="AA42" s="18"/>
      <c r="AB42" s="18"/>
    </row>
    <row r="43" spans="1:28" s="19" customFormat="1" ht="15" customHeight="1" thickBot="1" x14ac:dyDescent="0.3">
      <c r="A43" s="18"/>
      <c r="B43" s="27"/>
      <c r="C43" s="27"/>
      <c r="D43" s="27"/>
      <c r="E43" s="27"/>
      <c r="F43" s="27"/>
      <c r="G43" s="27"/>
      <c r="H43" s="74" t="s">
        <v>36</v>
      </c>
      <c r="I43" s="74"/>
      <c r="J43" s="74"/>
      <c r="K43" s="74"/>
      <c r="L43" s="74"/>
      <c r="M43" s="74"/>
      <c r="N43" s="74"/>
      <c r="O43" s="18"/>
      <c r="X43" s="63" t="str">
        <f>"Based on a feeding cost of gain of $"&amp;LEFT(Buy!H8,6)&amp;"/cwt."</f>
        <v>Based on a feeding cost of gain of $85/cwt.</v>
      </c>
      <c r="Y43" s="18"/>
      <c r="Z43" s="18"/>
      <c r="AA43" s="18"/>
      <c r="AB43" s="18"/>
    </row>
    <row r="44" spans="1:28" s="19" customFormat="1" ht="15" customHeight="1" x14ac:dyDescent="0.25">
      <c r="A44" s="18"/>
      <c r="B44" s="25"/>
      <c r="C44" s="25"/>
      <c r="D44" s="25"/>
      <c r="E44" s="25"/>
      <c r="F44" s="25"/>
      <c r="G44" s="25"/>
      <c r="H44" s="25"/>
      <c r="I44" s="25"/>
      <c r="J44" s="25"/>
      <c r="K44" s="25"/>
      <c r="L44" s="25"/>
      <c r="M44" s="25"/>
      <c r="N44" s="25"/>
      <c r="O44" s="18"/>
      <c r="X44" s="28" t="str">
        <f>"Based on a selling price of $"&amp;LEFT(Buy!H5,5)&amp;"/cwt."</f>
        <v>Based on a selling price of $175/cwt.</v>
      </c>
      <c r="Y44" s="18"/>
      <c r="Z44" s="18"/>
      <c r="AA44" s="18"/>
      <c r="AB44" s="18"/>
    </row>
  </sheetData>
  <sheetProtection algorithmName="SHA-512" hashValue="F7vhVV/ZehiaXOsyhJEEGsvC1zkbOlOUktxvnx7NG/ceNnoQwOQDv3Zgoutmf6moz8PQKVoJNkwbTGkTT63p/w==" saltValue="vG1vpmIgtHqVtdsErxnJFA==" spinCount="100000" sheet="1" objects="1" scenarios="1"/>
  <mergeCells count="12">
    <mergeCell ref="C17:C19"/>
    <mergeCell ref="D17:D19"/>
    <mergeCell ref="E17:E19"/>
    <mergeCell ref="C30:C32"/>
    <mergeCell ref="H17:N17"/>
    <mergeCell ref="H19:N19"/>
    <mergeCell ref="H32:N32"/>
    <mergeCell ref="H30:N30"/>
    <mergeCell ref="F17:F19"/>
    <mergeCell ref="D30:D32"/>
    <mergeCell ref="E30:E32"/>
    <mergeCell ref="F30:F32"/>
  </mergeCells>
  <phoneticPr fontId="0" type="noConversion"/>
  <conditionalFormatting sqref="H20:N20">
    <cfRule type="cellIs" dxfId="55" priority="33" operator="lessThan">
      <formula>$F$20</formula>
    </cfRule>
    <cfRule type="cellIs" dxfId="54" priority="34" operator="greaterThan">
      <formula>$F$20</formula>
    </cfRule>
  </conditionalFormatting>
  <conditionalFormatting sqref="H21:N21">
    <cfRule type="cellIs" dxfId="53" priority="35" operator="lessThan">
      <formula>$F$21</formula>
    </cfRule>
    <cfRule type="cellIs" dxfId="52" priority="36" operator="greaterThan">
      <formula>$F$21</formula>
    </cfRule>
  </conditionalFormatting>
  <conditionalFormatting sqref="H22:N22">
    <cfRule type="cellIs" dxfId="51" priority="37" operator="lessThan">
      <formula>$F$22</formula>
    </cfRule>
    <cfRule type="cellIs" dxfId="50" priority="38" operator="greaterThan">
      <formula>$F$22</formula>
    </cfRule>
  </conditionalFormatting>
  <conditionalFormatting sqref="H23:N23">
    <cfRule type="cellIs" dxfId="49" priority="39" operator="lessThan">
      <formula>$F$23</formula>
    </cfRule>
    <cfRule type="cellIs" dxfId="48" priority="40" operator="greaterThan">
      <formula>$F$23</formula>
    </cfRule>
  </conditionalFormatting>
  <conditionalFormatting sqref="H24:N24">
    <cfRule type="cellIs" dxfId="47" priority="41" operator="lessThan">
      <formula>$F$24</formula>
    </cfRule>
    <cfRule type="cellIs" dxfId="46" priority="42" operator="greaterThan">
      <formula>$F$24</formula>
    </cfRule>
  </conditionalFormatting>
  <conditionalFormatting sqref="H25:N25">
    <cfRule type="cellIs" dxfId="45" priority="43" operator="lessThan">
      <formula>$F$25</formula>
    </cfRule>
    <cfRule type="cellIs" dxfId="44" priority="44" operator="greaterThan">
      <formula>$F$25</formula>
    </cfRule>
  </conditionalFormatting>
  <conditionalFormatting sqref="H26:N26">
    <cfRule type="cellIs" dxfId="43" priority="45" operator="lessThan">
      <formula>$F$26</formula>
    </cfRule>
    <cfRule type="cellIs" dxfId="42" priority="46" operator="greaterThan">
      <formula>$F$26</formula>
    </cfRule>
  </conditionalFormatting>
  <conditionalFormatting sqref="H33:N33">
    <cfRule type="cellIs" dxfId="41" priority="1" operator="lessThan">
      <formula>$F$33</formula>
    </cfRule>
    <cfRule type="cellIs" dxfId="40" priority="2" operator="greaterThan">
      <formula>$F$33</formula>
    </cfRule>
  </conditionalFormatting>
  <conditionalFormatting sqref="H34:N34">
    <cfRule type="cellIs" dxfId="39" priority="3" operator="lessThan">
      <formula>$F$34</formula>
    </cfRule>
    <cfRule type="cellIs" dxfId="38" priority="4" operator="greaterThan">
      <formula>$F$34</formula>
    </cfRule>
  </conditionalFormatting>
  <conditionalFormatting sqref="H35:N35">
    <cfRule type="cellIs" dxfId="37" priority="5" operator="lessThan">
      <formula>$F$35</formula>
    </cfRule>
    <cfRule type="cellIs" dxfId="36" priority="6" operator="greaterThan">
      <formula>$F$35</formula>
    </cfRule>
  </conditionalFormatting>
  <conditionalFormatting sqref="H36:N36">
    <cfRule type="cellIs" dxfId="35" priority="7" operator="lessThan">
      <formula>$F$36</formula>
    </cfRule>
    <cfRule type="cellIs" dxfId="34" priority="8" operator="greaterThan">
      <formula>$F$36</formula>
    </cfRule>
  </conditionalFormatting>
  <conditionalFormatting sqref="H37:N37">
    <cfRule type="cellIs" dxfId="33" priority="9" operator="lessThan">
      <formula>$F$37</formula>
    </cfRule>
    <cfRule type="cellIs" dxfId="32" priority="10" operator="greaterThan">
      <formula>$F$37</formula>
    </cfRule>
  </conditionalFormatting>
  <conditionalFormatting sqref="H38:N38">
    <cfRule type="cellIs" dxfId="31" priority="11" operator="lessThan">
      <formula>$F$38</formula>
    </cfRule>
    <cfRule type="cellIs" dxfId="30" priority="12" operator="greaterThan">
      <formula>$F$38</formula>
    </cfRule>
  </conditionalFormatting>
  <conditionalFormatting sqref="H39:N39">
    <cfRule type="cellIs" dxfId="29" priority="13" operator="lessThan">
      <formula>$F$39</formula>
    </cfRule>
    <cfRule type="cellIs" dxfId="28" priority="14" operator="greaterThan">
      <formula>$F$39</formula>
    </cfRule>
  </conditionalFormatting>
  <pageMargins left="1" right="1" top="0.75" bottom="1" header="0.5" footer="0.25"/>
  <pageSetup scale="42" orientation="landscape" r:id="rId1"/>
  <headerFooter alignWithMargins="0">
    <oddFooter>&amp;C&amp;"Arial,Regular"&amp;11Buy-Sell.xls
Developed by Kevin C. Dhuyvetter
Agricultural Economist, Kansas State University</oddFooter>
  </headerFooter>
  <ignoredErrors>
    <ignoredError sqref="C33:C39" formula="1"/>
    <ignoredError sqref="D33:D39 E33:E39" formula="1" unlocked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syncVertical="1" syncRef="A1" transitionEvaluation="1" transitionEntry="1" codeName="Sheet4">
    <tabColor indexed="53"/>
    <pageSetUpPr fitToPage="1"/>
  </sheetPr>
  <dimension ref="A1:CD47"/>
  <sheetViews>
    <sheetView showGridLines="0" zoomScaleNormal="100" workbookViewId="0">
      <selection activeCell="B27" sqref="B27"/>
    </sheetView>
  </sheetViews>
  <sheetFormatPr defaultColWidth="9.625" defaultRowHeight="15" customHeight="1" x14ac:dyDescent="0.25"/>
  <cols>
    <col min="1" max="1" width="6.625" style="19" customWidth="1"/>
    <col min="2" max="6" width="9.625" style="19" customWidth="1"/>
    <col min="7" max="7" width="2.625" style="19" customWidth="1"/>
    <col min="8" max="14" width="9.625" style="19" customWidth="1"/>
    <col min="15" max="31" width="9.625" style="19"/>
    <col min="32" max="32" width="3.625" style="19" customWidth="1"/>
    <col min="33" max="33" width="6.625" style="19" customWidth="1"/>
    <col min="34" max="16384" width="9.625" style="19"/>
  </cols>
  <sheetData>
    <row r="1" spans="1:82" ht="15" customHeight="1" x14ac:dyDescent="0.25">
      <c r="A1" s="18"/>
      <c r="B1" s="18"/>
      <c r="C1" s="18"/>
      <c r="D1" s="18"/>
      <c r="E1" s="18"/>
      <c r="F1" s="18"/>
      <c r="G1" s="18"/>
      <c r="H1" s="18"/>
      <c r="I1" s="18"/>
      <c r="J1" s="18"/>
      <c r="K1" s="18"/>
      <c r="L1" s="18"/>
      <c r="M1" s="18"/>
      <c r="N1" s="18"/>
      <c r="O1" s="18"/>
    </row>
    <row r="2" spans="1:82" ht="15" customHeight="1" x14ac:dyDescent="0.25">
      <c r="A2" s="18"/>
      <c r="B2" s="78" t="s">
        <v>0</v>
      </c>
      <c r="C2" s="1"/>
      <c r="D2" s="1"/>
      <c r="E2" s="1"/>
      <c r="F2" s="1"/>
      <c r="G2" s="1"/>
      <c r="H2" s="81" t="s">
        <v>48</v>
      </c>
      <c r="I2" s="80"/>
      <c r="J2" s="80"/>
      <c r="K2" s="80"/>
      <c r="L2" s="80"/>
      <c r="M2" s="18"/>
      <c r="N2" s="18"/>
      <c r="O2" s="18"/>
    </row>
    <row r="3" spans="1:82" ht="9.9499999999999993" customHeight="1" thickBot="1" x14ac:dyDescent="0.3">
      <c r="A3" s="18"/>
      <c r="B3" s="18"/>
      <c r="C3" s="18"/>
      <c r="D3" s="18"/>
      <c r="E3" s="18"/>
      <c r="F3" s="18"/>
      <c r="G3" s="18"/>
      <c r="H3" s="18"/>
      <c r="I3" s="18"/>
      <c r="J3" s="18"/>
      <c r="K3" s="18"/>
      <c r="L3" s="18"/>
      <c r="M3" s="18"/>
      <c r="N3" s="18"/>
      <c r="O3" s="18"/>
    </row>
    <row r="4" spans="1:82" ht="15" customHeight="1" x14ac:dyDescent="0.25">
      <c r="A4" s="18"/>
      <c r="B4" s="21" t="s">
        <v>2</v>
      </c>
      <c r="C4" s="21"/>
      <c r="D4" s="21"/>
      <c r="E4" s="21"/>
      <c r="F4" s="21"/>
      <c r="G4" s="21"/>
      <c r="H4" s="2">
        <v>725</v>
      </c>
      <c r="I4" s="22"/>
      <c r="J4" s="22"/>
      <c r="K4" s="22"/>
      <c r="L4" s="22"/>
      <c r="M4" s="22"/>
      <c r="N4" s="22"/>
      <c r="O4" s="18"/>
      <c r="P4" s="23"/>
      <c r="Q4" s="23"/>
      <c r="R4" s="23"/>
      <c r="S4" s="23"/>
      <c r="T4" s="23"/>
      <c r="U4" s="23"/>
      <c r="V4" s="23"/>
      <c r="W4" s="23"/>
    </row>
    <row r="5" spans="1:82" ht="15" customHeight="1" x14ac:dyDescent="0.25">
      <c r="A5" s="18"/>
      <c r="B5" s="1" t="s">
        <v>4</v>
      </c>
      <c r="C5" s="1"/>
      <c r="D5" s="1"/>
      <c r="E5" s="1"/>
      <c r="F5" s="1"/>
      <c r="G5" s="1"/>
      <c r="H5" s="3">
        <v>175</v>
      </c>
      <c r="I5" s="18"/>
      <c r="J5" s="18"/>
      <c r="K5" s="18"/>
      <c r="L5" s="18"/>
      <c r="M5" s="18"/>
      <c r="N5" s="4" t="str">
        <f>IF(H5&lt;1,"   Enter selling price as $/Cwt.!"," ")</f>
        <v xml:space="preserve"> </v>
      </c>
      <c r="O5" s="18"/>
      <c r="P5" s="70"/>
      <c r="Q5" s="70"/>
      <c r="R5" s="70"/>
      <c r="S5" s="70"/>
      <c r="T5" s="70"/>
      <c r="U5" s="70"/>
      <c r="V5" s="70"/>
      <c r="W5" s="70"/>
    </row>
    <row r="6" spans="1:82" ht="15" customHeight="1" x14ac:dyDescent="0.25">
      <c r="A6" s="18"/>
      <c r="B6" s="1" t="s">
        <v>23</v>
      </c>
      <c r="C6" s="1"/>
      <c r="D6" s="1"/>
      <c r="E6" s="1"/>
      <c r="F6" s="1"/>
      <c r="G6" s="1"/>
      <c r="H6" s="5">
        <f ca="1">NOW()</f>
        <v>42521.50782071759</v>
      </c>
      <c r="I6" s="18"/>
      <c r="J6" s="18"/>
      <c r="K6" s="18"/>
      <c r="L6" s="18"/>
      <c r="M6" s="18"/>
      <c r="N6" s="4"/>
      <c r="O6" s="18"/>
      <c r="P6" s="70"/>
      <c r="Q6" s="70"/>
      <c r="R6" s="70"/>
      <c r="S6" s="70"/>
      <c r="T6" s="70"/>
      <c r="U6" s="70"/>
      <c r="V6" s="70"/>
      <c r="W6" s="70"/>
    </row>
    <row r="7" spans="1:82" ht="15" customHeight="1" x14ac:dyDescent="0.25">
      <c r="A7" s="18"/>
      <c r="B7" s="1" t="s">
        <v>6</v>
      </c>
      <c r="C7" s="1"/>
      <c r="D7" s="1"/>
      <c r="E7" s="1"/>
      <c r="F7" s="1"/>
      <c r="G7" s="1"/>
      <c r="H7" s="6">
        <v>2.15</v>
      </c>
      <c r="I7" s="18"/>
      <c r="J7" s="18"/>
      <c r="K7" s="24" t="s">
        <v>29</v>
      </c>
      <c r="L7" s="24"/>
      <c r="M7" s="24"/>
      <c r="N7" s="18"/>
      <c r="O7" s="18"/>
    </row>
    <row r="8" spans="1:82" ht="15" customHeight="1" x14ac:dyDescent="0.25">
      <c r="A8" s="18"/>
      <c r="B8" s="1" t="s">
        <v>7</v>
      </c>
      <c r="C8" s="1"/>
      <c r="D8" s="1"/>
      <c r="E8" s="1"/>
      <c r="F8" s="1"/>
      <c r="G8" s="1"/>
      <c r="H8" s="3">
        <v>85</v>
      </c>
      <c r="I8" s="18"/>
      <c r="J8" s="18"/>
      <c r="K8" s="25" t="s">
        <v>38</v>
      </c>
      <c r="L8" s="25"/>
      <c r="M8" s="25"/>
      <c r="N8" s="71">
        <v>25</v>
      </c>
      <c r="O8" s="18"/>
    </row>
    <row r="9" spans="1:82" ht="15" customHeight="1" x14ac:dyDescent="0.25">
      <c r="A9" s="18"/>
      <c r="B9" s="1" t="s">
        <v>8</v>
      </c>
      <c r="C9" s="1"/>
      <c r="D9" s="1"/>
      <c r="E9" s="1"/>
      <c r="F9" s="1"/>
      <c r="G9" s="1"/>
      <c r="H9" s="8">
        <v>7.0000000000000007E-2</v>
      </c>
      <c r="I9" s="18"/>
      <c r="J9" s="18"/>
      <c r="K9" s="25" t="s">
        <v>37</v>
      </c>
      <c r="L9" s="25"/>
      <c r="M9" s="25"/>
      <c r="N9" s="9">
        <v>5</v>
      </c>
      <c r="O9" s="18"/>
    </row>
    <row r="10" spans="1:82" ht="15" customHeight="1" x14ac:dyDescent="0.25">
      <c r="A10" s="18"/>
      <c r="B10" s="1" t="s">
        <v>9</v>
      </c>
      <c r="C10" s="1"/>
      <c r="D10" s="1"/>
      <c r="E10" s="1"/>
      <c r="F10" s="1"/>
      <c r="G10" s="1"/>
      <c r="H10" s="8">
        <v>1.7999999999999999E-2</v>
      </c>
      <c r="I10" s="18"/>
      <c r="J10" s="18"/>
      <c r="K10" s="25" t="s">
        <v>32</v>
      </c>
      <c r="L10" s="25"/>
      <c r="M10" s="25"/>
      <c r="N10" s="9">
        <v>5</v>
      </c>
      <c r="O10" s="18"/>
    </row>
    <row r="11" spans="1:82" ht="15" customHeight="1" x14ac:dyDescent="0.25">
      <c r="A11" s="18"/>
      <c r="B11" s="1" t="s">
        <v>24</v>
      </c>
      <c r="C11" s="1"/>
      <c r="D11" s="1"/>
      <c r="E11" s="1"/>
      <c r="F11" s="1"/>
      <c r="G11" s="1"/>
      <c r="H11" s="3">
        <v>20</v>
      </c>
      <c r="I11" s="18"/>
      <c r="J11" s="18"/>
      <c r="K11" s="18"/>
      <c r="L11" s="18"/>
      <c r="M11" s="18"/>
      <c r="N11" s="18"/>
      <c r="O11" s="18"/>
    </row>
    <row r="12" spans="1:82" ht="15" customHeight="1" thickBot="1" x14ac:dyDescent="0.3">
      <c r="A12" s="18"/>
      <c r="B12" s="26" t="s">
        <v>10</v>
      </c>
      <c r="C12" s="26"/>
      <c r="D12" s="26"/>
      <c r="E12" s="26"/>
      <c r="F12" s="26"/>
      <c r="G12" s="26"/>
      <c r="H12" s="10">
        <v>0</v>
      </c>
      <c r="I12" s="27"/>
      <c r="J12" s="27"/>
      <c r="K12" s="27"/>
      <c r="L12" s="27"/>
      <c r="M12" s="27"/>
      <c r="N12" s="27"/>
      <c r="O12" s="18"/>
      <c r="P12" s="23"/>
      <c r="Q12" s="23"/>
      <c r="R12" s="23"/>
      <c r="S12" s="23"/>
      <c r="T12" s="23"/>
      <c r="U12" s="23"/>
      <c r="V12" s="23"/>
      <c r="W12" s="23"/>
    </row>
    <row r="13" spans="1:82" ht="15" customHeight="1" x14ac:dyDescent="0.25">
      <c r="A13" s="18"/>
      <c r="B13" s="28" t="s">
        <v>18</v>
      </c>
      <c r="C13" s="28"/>
      <c r="D13" s="28"/>
      <c r="E13" s="28"/>
      <c r="F13" s="28"/>
      <c r="G13" s="28"/>
      <c r="H13" s="18"/>
      <c r="I13" s="18"/>
      <c r="J13" s="18"/>
      <c r="K13" s="18"/>
      <c r="L13" s="18"/>
      <c r="M13" s="18"/>
      <c r="N13" s="18"/>
      <c r="O13" s="18"/>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row>
    <row r="14" spans="1:82" s="23" customFormat="1" ht="15" customHeight="1" x14ac:dyDescent="0.25">
      <c r="A14" s="25"/>
      <c r="B14" s="28" t="s">
        <v>11</v>
      </c>
      <c r="C14" s="28"/>
      <c r="D14" s="28"/>
      <c r="E14" s="28"/>
      <c r="F14" s="28"/>
      <c r="G14" s="28"/>
      <c r="H14" s="25"/>
      <c r="I14" s="25"/>
      <c r="J14" s="25"/>
      <c r="K14" s="25"/>
      <c r="L14" s="25"/>
      <c r="M14" s="25"/>
      <c r="N14" s="25"/>
      <c r="O14" s="18"/>
    </row>
    <row r="15" spans="1:82" s="23" customFormat="1" ht="15" customHeight="1" thickBot="1" x14ac:dyDescent="0.3">
      <c r="A15" s="25"/>
      <c r="B15" s="28"/>
      <c r="C15" s="28"/>
      <c r="D15" s="28"/>
      <c r="E15" s="28"/>
      <c r="F15" s="28"/>
      <c r="G15" s="28"/>
      <c r="H15" s="25"/>
      <c r="I15" s="25"/>
      <c r="J15" s="25"/>
      <c r="K15" s="25"/>
      <c r="L15" s="25"/>
      <c r="M15" s="25"/>
      <c r="N15" s="25"/>
      <c r="O15" s="18"/>
    </row>
    <row r="16" spans="1:82" ht="9.9499999999999993" customHeight="1" x14ac:dyDescent="0.25">
      <c r="A16" s="18"/>
      <c r="B16" s="22"/>
      <c r="C16" s="22"/>
      <c r="D16" s="22"/>
      <c r="E16" s="22"/>
      <c r="F16" s="22"/>
      <c r="G16" s="22"/>
      <c r="H16" s="22"/>
      <c r="I16" s="22"/>
      <c r="J16" s="22"/>
      <c r="K16" s="22"/>
      <c r="L16" s="22"/>
      <c r="M16" s="22"/>
      <c r="N16" s="22"/>
      <c r="O16" s="18"/>
      <c r="X16" s="18"/>
      <c r="Y16" s="25"/>
      <c r="Z16" s="25"/>
      <c r="AA16" s="23"/>
    </row>
    <row r="17" spans="1:26" ht="15" customHeight="1" x14ac:dyDescent="0.25">
      <c r="A17" s="18"/>
      <c r="B17" s="18"/>
      <c r="C17" s="170" t="s">
        <v>25</v>
      </c>
      <c r="D17" s="170" t="s">
        <v>27</v>
      </c>
      <c r="E17" s="170" t="s">
        <v>33</v>
      </c>
      <c r="F17" s="170" t="s">
        <v>26</v>
      </c>
      <c r="G17" s="18"/>
      <c r="H17" s="172" t="s">
        <v>41</v>
      </c>
      <c r="I17" s="173"/>
      <c r="J17" s="173"/>
      <c r="K17" s="173"/>
      <c r="L17" s="173"/>
      <c r="M17" s="173"/>
      <c r="N17" s="173"/>
      <c r="O17" s="18"/>
      <c r="P17" s="30"/>
      <c r="Q17" s="30"/>
      <c r="R17" s="30"/>
      <c r="S17" s="30"/>
      <c r="T17" s="30"/>
      <c r="U17" s="30"/>
      <c r="V17" s="30"/>
      <c r="W17" s="30"/>
      <c r="X17" s="18"/>
      <c r="Y17" s="18"/>
      <c r="Z17" s="35" t="s">
        <v>12</v>
      </c>
    </row>
    <row r="18" spans="1:26" ht="15" customHeight="1" x14ac:dyDescent="0.25">
      <c r="A18" s="18"/>
      <c r="B18" s="29" t="s">
        <v>13</v>
      </c>
      <c r="C18" s="171"/>
      <c r="D18" s="171"/>
      <c r="E18" s="171"/>
      <c r="F18" s="171"/>
      <c r="G18" s="18"/>
      <c r="H18" s="33">
        <f>I18-$N9</f>
        <v>160</v>
      </c>
      <c r="I18" s="33">
        <f>J18-$N9</f>
        <v>165</v>
      </c>
      <c r="J18" s="33">
        <f>K18-$N9</f>
        <v>170</v>
      </c>
      <c r="K18" s="33">
        <f>H5</f>
        <v>175</v>
      </c>
      <c r="L18" s="33">
        <f>K18+$N9</f>
        <v>180</v>
      </c>
      <c r="M18" s="33">
        <f>L18+$N9</f>
        <v>185</v>
      </c>
      <c r="N18" s="33">
        <f>M18+$N9</f>
        <v>190</v>
      </c>
      <c r="O18" s="18"/>
      <c r="P18" s="34"/>
      <c r="Q18" s="34"/>
      <c r="R18" s="34"/>
      <c r="S18" s="34"/>
      <c r="T18" s="34"/>
      <c r="U18" s="34"/>
      <c r="V18" s="34"/>
      <c r="W18" s="34"/>
      <c r="X18" s="35" t="s">
        <v>16</v>
      </c>
      <c r="Y18" s="35" t="s">
        <v>17</v>
      </c>
      <c r="Z18" s="35" t="s">
        <v>17</v>
      </c>
    </row>
    <row r="19" spans="1:26" ht="15" customHeight="1" thickBot="1" x14ac:dyDescent="0.3">
      <c r="A19" s="18"/>
      <c r="B19" s="73" t="s">
        <v>45</v>
      </c>
      <c r="C19" s="169"/>
      <c r="D19" s="169"/>
      <c r="E19" s="169"/>
      <c r="F19" s="169"/>
      <c r="G19" s="18"/>
      <c r="H19" s="174" t="s">
        <v>46</v>
      </c>
      <c r="I19" s="174"/>
      <c r="J19" s="174"/>
      <c r="K19" s="174"/>
      <c r="L19" s="174"/>
      <c r="M19" s="174"/>
      <c r="N19" s="174"/>
      <c r="O19" s="18"/>
      <c r="P19" s="66"/>
      <c r="Q19" s="66"/>
      <c r="R19" s="66"/>
      <c r="S19" s="66"/>
      <c r="T19" s="66"/>
      <c r="U19" s="66"/>
      <c r="V19" s="66"/>
      <c r="W19" s="66"/>
      <c r="X19" s="18"/>
      <c r="Y19" s="18"/>
      <c r="Z19" s="18"/>
    </row>
    <row r="20" spans="1:26" ht="15" customHeight="1" x14ac:dyDescent="0.25">
      <c r="A20" s="18"/>
      <c r="B20" s="11">
        <f>H4-125</f>
        <v>600</v>
      </c>
      <c r="C20" s="41">
        <f t="shared" ref="C20:C26" ca="1" si="0">H$6+X20</f>
        <v>42579.647355601308</v>
      </c>
      <c r="D20" s="13">
        <v>176.27500000000001</v>
      </c>
      <c r="E20" s="13">
        <v>9.0299999999999994</v>
      </c>
      <c r="F20" s="42">
        <f>D20+E20</f>
        <v>185.30500000000001</v>
      </c>
      <c r="G20" s="18"/>
      <c r="H20" s="95">
        <f t="shared" ref="H20:N26" si="1">IF($B20&gt;=$H$4,"    N/A",(H$18*($H$4*(1-$H$10))/100-(($H$8/100*$Z20)+$H$11)*(1+$H$9/2*$X20/365)-$H$12)/($B20/100*(1+$H$9*$X20/365)))</f>
        <v>168.67270695494645</v>
      </c>
      <c r="I20" s="96">
        <f t="shared" si="1"/>
        <v>174.54020078502415</v>
      </c>
      <c r="J20" s="96">
        <f t="shared" si="1"/>
        <v>180.40769461510189</v>
      </c>
      <c r="K20" s="96">
        <f t="shared" si="1"/>
        <v>186.27518844517959</v>
      </c>
      <c r="L20" s="96">
        <f t="shared" si="1"/>
        <v>192.1426822752573</v>
      </c>
      <c r="M20" s="96">
        <f t="shared" si="1"/>
        <v>198.01017610533506</v>
      </c>
      <c r="N20" s="97">
        <f t="shared" si="1"/>
        <v>203.87766993541274</v>
      </c>
      <c r="O20" s="18"/>
      <c r="P20" s="43"/>
      <c r="Q20" s="43"/>
      <c r="R20" s="43"/>
      <c r="S20" s="43"/>
      <c r="T20" s="43"/>
      <c r="U20" s="43"/>
      <c r="V20" s="43"/>
      <c r="W20" s="43"/>
      <c r="X20" s="44">
        <f t="shared" ref="X20:X26" si="2">($H$4-B20)/$H$7</f>
        <v>58.139534883720934</v>
      </c>
      <c r="Y20" s="44">
        <f t="shared" ref="Y20:Y26" si="3">H$4-B20</f>
        <v>125</v>
      </c>
      <c r="Z20" s="44">
        <f t="shared" ref="Z20:Z26" si="4">H$4*(1-H$10)-B20</f>
        <v>111.94999999999993</v>
      </c>
    </row>
    <row r="21" spans="1:26" ht="15" customHeight="1" x14ac:dyDescent="0.25">
      <c r="A21" s="18"/>
      <c r="B21" s="46">
        <f t="shared" ref="B21:B25" si="5">B20-N$8</f>
        <v>575</v>
      </c>
      <c r="C21" s="50">
        <f t="shared" ca="1" si="0"/>
        <v>42591.275262578056</v>
      </c>
      <c r="D21" s="14">
        <v>176.27500000000001</v>
      </c>
      <c r="E21" s="14">
        <v>12.52</v>
      </c>
      <c r="F21" s="51">
        <f t="shared" ref="F21:F26" si="6">D21+E21</f>
        <v>188.79500000000002</v>
      </c>
      <c r="G21" s="18"/>
      <c r="H21" s="98">
        <f>IF($B21&gt;=$H$4,"    N/A",(H$18*($H$4*(1-$H$10))/100-(($H$8/100*$Z21)+$H$11)*(1+$H$9/2*$X21/365)-$H$12)/($B21/100*(1+$H$9*$X21/365)))</f>
        <v>171.92569905553353</v>
      </c>
      <c r="I21" s="99">
        <f t="shared" si="1"/>
        <v>178.03482812350504</v>
      </c>
      <c r="J21" s="99">
        <f t="shared" si="1"/>
        <v>184.14395719147655</v>
      </c>
      <c r="K21" s="99">
        <f t="shared" si="1"/>
        <v>190.25308625944808</v>
      </c>
      <c r="L21" s="99">
        <f t="shared" si="1"/>
        <v>196.36221532741956</v>
      </c>
      <c r="M21" s="99">
        <f t="shared" si="1"/>
        <v>202.47134439539116</v>
      </c>
      <c r="N21" s="100">
        <f t="shared" si="1"/>
        <v>208.58047346336264</v>
      </c>
      <c r="O21" s="18"/>
      <c r="P21" s="43"/>
      <c r="Q21" s="43"/>
      <c r="R21" s="43"/>
      <c r="S21" s="43"/>
      <c r="T21" s="43"/>
      <c r="U21" s="43"/>
      <c r="V21" s="43"/>
      <c r="W21" s="43"/>
      <c r="X21" s="44">
        <f t="shared" si="2"/>
        <v>69.767441860465112</v>
      </c>
      <c r="Y21" s="44">
        <f t="shared" si="3"/>
        <v>150</v>
      </c>
      <c r="Z21" s="44">
        <f t="shared" si="4"/>
        <v>136.94999999999993</v>
      </c>
    </row>
    <row r="22" spans="1:26" ht="15" customHeight="1" x14ac:dyDescent="0.25">
      <c r="A22" s="18"/>
      <c r="B22" s="46">
        <f t="shared" si="5"/>
        <v>550</v>
      </c>
      <c r="C22" s="50">
        <f t="shared" ca="1" si="0"/>
        <v>42602.903169554796</v>
      </c>
      <c r="D22" s="15">
        <v>176.27500000000001</v>
      </c>
      <c r="E22" s="15">
        <v>16.690000000000001</v>
      </c>
      <c r="F22" s="52">
        <f t="shared" si="6"/>
        <v>192.965</v>
      </c>
      <c r="G22" s="18"/>
      <c r="H22" s="98">
        <f t="shared" si="1"/>
        <v>175.48466857248772</v>
      </c>
      <c r="I22" s="99">
        <f t="shared" si="1"/>
        <v>181.85746157465491</v>
      </c>
      <c r="J22" s="99">
        <f t="shared" si="1"/>
        <v>188.23025457682215</v>
      </c>
      <c r="K22" s="99">
        <f t="shared" si="1"/>
        <v>194.60304757898939</v>
      </c>
      <c r="L22" s="99">
        <f t="shared" si="1"/>
        <v>200.97584058115658</v>
      </c>
      <c r="M22" s="99">
        <f t="shared" si="1"/>
        <v>207.34863358332385</v>
      </c>
      <c r="N22" s="100">
        <f t="shared" si="1"/>
        <v>213.72142658549103</v>
      </c>
      <c r="O22" s="18"/>
      <c r="P22" s="43"/>
      <c r="Q22" s="43"/>
      <c r="R22" s="43"/>
      <c r="S22" s="43"/>
      <c r="T22" s="43"/>
      <c r="U22" s="43"/>
      <c r="V22" s="43"/>
      <c r="W22" s="43"/>
      <c r="X22" s="44">
        <f t="shared" si="2"/>
        <v>81.395348837209312</v>
      </c>
      <c r="Y22" s="44">
        <f t="shared" si="3"/>
        <v>175</v>
      </c>
      <c r="Z22" s="44">
        <f t="shared" si="4"/>
        <v>161.94999999999993</v>
      </c>
    </row>
    <row r="23" spans="1:26" ht="15" customHeight="1" x14ac:dyDescent="0.25">
      <c r="A23" s="18"/>
      <c r="B23" s="46">
        <f t="shared" si="5"/>
        <v>525</v>
      </c>
      <c r="C23" s="50">
        <f t="shared" ca="1" si="0"/>
        <v>42614.531076531544</v>
      </c>
      <c r="D23" s="15">
        <v>175.35</v>
      </c>
      <c r="E23" s="15">
        <v>21.29</v>
      </c>
      <c r="F23" s="52">
        <f t="shared" si="6"/>
        <v>196.64</v>
      </c>
      <c r="G23" s="18"/>
      <c r="H23" s="98">
        <f t="shared" si="1"/>
        <v>179.39325598032642</v>
      </c>
      <c r="I23" s="99">
        <f t="shared" si="1"/>
        <v>186.05488814367686</v>
      </c>
      <c r="J23" s="99">
        <f t="shared" si="1"/>
        <v>192.71652030702734</v>
      </c>
      <c r="K23" s="99">
        <f t="shared" si="1"/>
        <v>199.37815247037784</v>
      </c>
      <c r="L23" s="99">
        <f t="shared" si="1"/>
        <v>206.03978463372829</v>
      </c>
      <c r="M23" s="99">
        <f t="shared" si="1"/>
        <v>212.70141679707882</v>
      </c>
      <c r="N23" s="100">
        <f t="shared" si="1"/>
        <v>219.36304896042927</v>
      </c>
      <c r="O23" s="18"/>
      <c r="P23" s="43"/>
      <c r="Q23" s="43"/>
      <c r="R23" s="43"/>
      <c r="S23" s="43"/>
      <c r="T23" s="43"/>
      <c r="U23" s="43"/>
      <c r="V23" s="43"/>
      <c r="W23" s="43"/>
      <c r="X23" s="44">
        <f t="shared" si="2"/>
        <v>93.023255813953497</v>
      </c>
      <c r="Y23" s="44">
        <f t="shared" si="3"/>
        <v>200</v>
      </c>
      <c r="Z23" s="44">
        <f t="shared" si="4"/>
        <v>186.94999999999993</v>
      </c>
    </row>
    <row r="24" spans="1:26" ht="15" customHeight="1" x14ac:dyDescent="0.25">
      <c r="A24" s="18"/>
      <c r="B24" s="46">
        <f t="shared" si="5"/>
        <v>500</v>
      </c>
      <c r="C24" s="50">
        <f t="shared" ca="1" si="0"/>
        <v>42626.158983508285</v>
      </c>
      <c r="D24" s="15">
        <v>175.35</v>
      </c>
      <c r="E24" s="15">
        <v>26.58</v>
      </c>
      <c r="F24" s="52">
        <f t="shared" si="6"/>
        <v>201.93</v>
      </c>
      <c r="G24" s="75"/>
      <c r="H24" s="98">
        <f t="shared" si="1"/>
        <v>183.70383049656462</v>
      </c>
      <c r="I24" s="99">
        <f t="shared" si="1"/>
        <v>190.68325288881942</v>
      </c>
      <c r="J24" s="99">
        <f t="shared" si="1"/>
        <v>197.66267528107429</v>
      </c>
      <c r="K24" s="99">
        <f t="shared" si="1"/>
        <v>204.64209767332915</v>
      </c>
      <c r="L24" s="99">
        <f t="shared" si="1"/>
        <v>211.62152006558395</v>
      </c>
      <c r="M24" s="99">
        <f t="shared" si="1"/>
        <v>218.60094245783887</v>
      </c>
      <c r="N24" s="100">
        <f t="shared" si="1"/>
        <v>225.58036485009367</v>
      </c>
      <c r="O24" s="18"/>
      <c r="P24" s="43"/>
      <c r="Q24" s="43"/>
      <c r="R24" s="43"/>
      <c r="S24" s="43"/>
      <c r="T24" s="43"/>
      <c r="U24" s="43"/>
      <c r="V24" s="43"/>
      <c r="W24" s="43"/>
      <c r="X24" s="44">
        <f t="shared" si="2"/>
        <v>104.65116279069768</v>
      </c>
      <c r="Y24" s="44">
        <f t="shared" si="3"/>
        <v>225</v>
      </c>
      <c r="Z24" s="44">
        <f t="shared" si="4"/>
        <v>211.94999999999993</v>
      </c>
    </row>
    <row r="25" spans="1:26" ht="15" customHeight="1" x14ac:dyDescent="0.25">
      <c r="A25" s="18"/>
      <c r="B25" s="46">
        <f t="shared" si="5"/>
        <v>475</v>
      </c>
      <c r="C25" s="50">
        <f t="shared" ca="1" si="0"/>
        <v>42637.786890485033</v>
      </c>
      <c r="D25" s="15">
        <v>175.35</v>
      </c>
      <c r="E25" s="15">
        <v>18.739999999999998</v>
      </c>
      <c r="F25" s="52">
        <f t="shared" si="6"/>
        <v>194.09</v>
      </c>
      <c r="G25" s="75"/>
      <c r="H25" s="98">
        <f t="shared" si="1"/>
        <v>188.47978711190564</v>
      </c>
      <c r="I25" s="99">
        <f t="shared" si="1"/>
        <v>195.81052155942984</v>
      </c>
      <c r="J25" s="99">
        <f t="shared" si="1"/>
        <v>203.14125600695408</v>
      </c>
      <c r="K25" s="99">
        <f t="shared" si="1"/>
        <v>210.47199045447834</v>
      </c>
      <c r="L25" s="99">
        <f t="shared" si="1"/>
        <v>217.80272490200255</v>
      </c>
      <c r="M25" s="99">
        <f t="shared" si="1"/>
        <v>225.13345934952685</v>
      </c>
      <c r="N25" s="100">
        <f t="shared" si="1"/>
        <v>232.46419379705105</v>
      </c>
      <c r="O25" s="18"/>
      <c r="P25" s="43"/>
      <c r="Q25" s="43"/>
      <c r="R25" s="43"/>
      <c r="S25" s="43"/>
      <c r="T25" s="43"/>
      <c r="U25" s="43"/>
      <c r="V25" s="43"/>
      <c r="W25" s="43"/>
      <c r="X25" s="44">
        <f t="shared" si="2"/>
        <v>116.27906976744187</v>
      </c>
      <c r="Y25" s="44">
        <f t="shared" si="3"/>
        <v>250</v>
      </c>
      <c r="Z25" s="44">
        <f t="shared" si="4"/>
        <v>236.94999999999993</v>
      </c>
    </row>
    <row r="26" spans="1:26" ht="15" customHeight="1" thickBot="1" x14ac:dyDescent="0.3">
      <c r="A26" s="18"/>
      <c r="B26" s="72">
        <f>B25-N$8</f>
        <v>450</v>
      </c>
      <c r="C26" s="56">
        <f t="shared" ca="1" si="0"/>
        <v>42649.414797461774</v>
      </c>
      <c r="D26" s="10">
        <v>175.35</v>
      </c>
      <c r="E26" s="10">
        <v>37.99</v>
      </c>
      <c r="F26" s="57">
        <f t="shared" si="6"/>
        <v>213.34</v>
      </c>
      <c r="G26" s="75"/>
      <c r="H26" s="101">
        <f t="shared" si="1"/>
        <v>193.79860929726365</v>
      </c>
      <c r="I26" s="102">
        <f t="shared" si="1"/>
        <v>201.51976411346041</v>
      </c>
      <c r="J26" s="102">
        <f t="shared" si="1"/>
        <v>209.24091892965723</v>
      </c>
      <c r="K26" s="102">
        <f t="shared" si="1"/>
        <v>216.96207374585404</v>
      </c>
      <c r="L26" s="102">
        <f t="shared" si="1"/>
        <v>224.68322856205077</v>
      </c>
      <c r="M26" s="102">
        <f t="shared" si="1"/>
        <v>232.40438337824764</v>
      </c>
      <c r="N26" s="103">
        <f t="shared" si="1"/>
        <v>240.1255381944444</v>
      </c>
      <c r="O26" s="18"/>
      <c r="P26" s="43"/>
      <c r="Q26" s="43"/>
      <c r="R26" s="43"/>
      <c r="S26" s="43"/>
      <c r="T26" s="43"/>
      <c r="U26" s="43"/>
      <c r="V26" s="43"/>
      <c r="W26" s="43"/>
      <c r="X26" s="44">
        <f t="shared" si="2"/>
        <v>127.90697674418605</v>
      </c>
      <c r="Y26" s="44">
        <f t="shared" si="3"/>
        <v>275</v>
      </c>
      <c r="Z26" s="44">
        <f t="shared" si="4"/>
        <v>261.94999999999993</v>
      </c>
    </row>
    <row r="27" spans="1:26" ht="15" customHeight="1" x14ac:dyDescent="0.25">
      <c r="A27" s="18"/>
      <c r="B27" s="58"/>
      <c r="C27" s="58"/>
      <c r="D27" s="58"/>
      <c r="E27" s="58"/>
      <c r="F27" s="58"/>
      <c r="G27" s="59">
        <v>1</v>
      </c>
      <c r="H27" s="60" t="s">
        <v>54</v>
      </c>
      <c r="I27" s="18"/>
      <c r="J27" s="18"/>
      <c r="K27" s="76"/>
      <c r="L27" s="18"/>
      <c r="M27" s="18"/>
      <c r="N27" s="18"/>
      <c r="O27" s="18"/>
      <c r="X27" s="18"/>
      <c r="Y27" s="18"/>
      <c r="Z27" s="18"/>
    </row>
    <row r="28" spans="1:26" ht="15" customHeight="1" x14ac:dyDescent="0.25">
      <c r="A28" s="18"/>
      <c r="B28" s="18"/>
      <c r="C28" s="64"/>
      <c r="D28" s="18"/>
      <c r="E28" s="18"/>
      <c r="F28" s="16"/>
      <c r="G28" s="59">
        <v>2</v>
      </c>
      <c r="H28" s="63" t="str">
        <f>Sell!X43</f>
        <v>Based on a feeding cost of gain of $85/cwt.</v>
      </c>
      <c r="I28" s="18"/>
      <c r="J28" s="18"/>
      <c r="K28" s="18"/>
      <c r="L28" s="18"/>
      <c r="M28" s="18"/>
      <c r="N28" s="18"/>
      <c r="O28" s="18"/>
      <c r="X28" s="18"/>
      <c r="Y28" s="18"/>
      <c r="Z28" s="18"/>
    </row>
    <row r="29" spans="1:26" ht="15" customHeight="1" x14ac:dyDescent="0.25">
      <c r="A29" s="18"/>
      <c r="B29" s="18"/>
      <c r="C29" s="18"/>
      <c r="D29" s="18"/>
      <c r="E29" s="18"/>
      <c r="F29" s="18"/>
      <c r="G29" s="18"/>
      <c r="H29" s="63"/>
      <c r="I29" s="18"/>
      <c r="J29" s="18"/>
      <c r="K29" s="18"/>
      <c r="L29" s="18"/>
      <c r="M29" s="18"/>
      <c r="N29" s="18"/>
      <c r="O29" s="18"/>
      <c r="X29" s="18"/>
      <c r="Y29" s="18"/>
      <c r="Z29" s="18"/>
    </row>
    <row r="30" spans="1:26" ht="15" customHeight="1" x14ac:dyDescent="0.25">
      <c r="A30" s="18"/>
      <c r="B30" s="25"/>
      <c r="C30" s="167" t="s">
        <v>25</v>
      </c>
      <c r="D30" s="170" t="s">
        <v>27</v>
      </c>
      <c r="E30" s="170" t="s">
        <v>28</v>
      </c>
      <c r="F30" s="170" t="s">
        <v>26</v>
      </c>
      <c r="G30" s="18"/>
      <c r="H30" s="172" t="s">
        <v>32</v>
      </c>
      <c r="I30" s="173"/>
      <c r="J30" s="173"/>
      <c r="K30" s="173"/>
      <c r="L30" s="173"/>
      <c r="M30" s="173"/>
      <c r="N30" s="173"/>
      <c r="O30" s="18"/>
      <c r="P30" s="30"/>
      <c r="Q30" s="30"/>
      <c r="R30" s="30"/>
      <c r="S30" s="30"/>
      <c r="T30" s="30"/>
      <c r="U30" s="30"/>
      <c r="V30" s="30"/>
      <c r="W30" s="30"/>
      <c r="X30" s="18"/>
      <c r="Y30" s="18"/>
      <c r="Z30" s="35" t="s">
        <v>12</v>
      </c>
    </row>
    <row r="31" spans="1:26" ht="15" customHeight="1" x14ac:dyDescent="0.25">
      <c r="A31" s="18"/>
      <c r="B31" s="65" t="s">
        <v>13</v>
      </c>
      <c r="C31" s="168"/>
      <c r="D31" s="171"/>
      <c r="E31" s="171"/>
      <c r="F31" s="171"/>
      <c r="G31" s="29"/>
      <c r="H31" s="33">
        <f>I31-$N10</f>
        <v>70</v>
      </c>
      <c r="I31" s="33">
        <f>J31-$N10</f>
        <v>75</v>
      </c>
      <c r="J31" s="33">
        <f>K31-$N10</f>
        <v>80</v>
      </c>
      <c r="K31" s="33">
        <f>H8</f>
        <v>85</v>
      </c>
      <c r="L31" s="33">
        <f>K31+$N10</f>
        <v>90</v>
      </c>
      <c r="M31" s="33">
        <f>L31+$N10</f>
        <v>95</v>
      </c>
      <c r="N31" s="33">
        <f>M31+$N10</f>
        <v>100</v>
      </c>
      <c r="O31" s="18"/>
      <c r="P31" s="34"/>
      <c r="Q31" s="34"/>
      <c r="R31" s="34"/>
      <c r="S31" s="34"/>
      <c r="T31" s="34"/>
      <c r="U31" s="34"/>
      <c r="V31" s="34"/>
      <c r="W31" s="34"/>
      <c r="X31" s="35" t="s">
        <v>16</v>
      </c>
      <c r="Y31" s="35" t="s">
        <v>17</v>
      </c>
      <c r="Z31" s="35" t="s">
        <v>17</v>
      </c>
    </row>
    <row r="32" spans="1:26" ht="15" customHeight="1" thickBot="1" x14ac:dyDescent="0.3">
      <c r="A32" s="18"/>
      <c r="B32" s="73" t="s">
        <v>15</v>
      </c>
      <c r="C32" s="169"/>
      <c r="D32" s="169"/>
      <c r="E32" s="169"/>
      <c r="F32" s="169"/>
      <c r="G32" s="36"/>
      <c r="H32" s="174" t="s">
        <v>47</v>
      </c>
      <c r="I32" s="174"/>
      <c r="J32" s="174"/>
      <c r="K32" s="174"/>
      <c r="L32" s="174"/>
      <c r="M32" s="174"/>
      <c r="N32" s="174"/>
      <c r="O32" s="18"/>
      <c r="P32" s="66"/>
      <c r="Q32" s="66"/>
      <c r="R32" s="66"/>
      <c r="S32" s="66"/>
      <c r="T32" s="66"/>
      <c r="U32" s="66"/>
      <c r="V32" s="66"/>
      <c r="W32" s="66"/>
      <c r="X32" s="18"/>
      <c r="Y32" s="18"/>
      <c r="Z32" s="18"/>
    </row>
    <row r="33" spans="1:26" ht="15" customHeight="1" x14ac:dyDescent="0.25">
      <c r="A33" s="18"/>
      <c r="B33" s="46">
        <f t="shared" ref="B33:B39" si="7">B20</f>
        <v>600</v>
      </c>
      <c r="C33" s="41">
        <f t="shared" ref="C33:C39" ca="1" si="8">H$6+X33</f>
        <v>42579.647355601308</v>
      </c>
      <c r="D33" s="82">
        <f>D20</f>
        <v>176.27500000000001</v>
      </c>
      <c r="E33" s="82">
        <f>E20</f>
        <v>9.0299999999999994</v>
      </c>
      <c r="F33" s="42">
        <f>D33+E33</f>
        <v>185.30500000000001</v>
      </c>
      <c r="G33" s="75"/>
      <c r="H33" s="86">
        <f t="shared" ref="H33:N39" si="9">IF($B33&gt;=$H$4,"    N/A",($H$5*($H$4*(1-$H$10))/100-((H$31/100*$Z33)+$H$11)*(1+$H$9/2*$X33/365)-$H$12)/($B33/100*(1+$H$9*$X33/365)))</f>
        <v>189.05850740390673</v>
      </c>
      <c r="I33" s="87">
        <f t="shared" si="9"/>
        <v>188.13073441766437</v>
      </c>
      <c r="J33" s="87">
        <f t="shared" si="9"/>
        <v>187.20296143142198</v>
      </c>
      <c r="K33" s="87">
        <f t="shared" si="9"/>
        <v>186.27518844517959</v>
      </c>
      <c r="L33" s="87">
        <f t="shared" si="9"/>
        <v>185.34741545893721</v>
      </c>
      <c r="M33" s="87">
        <f t="shared" si="9"/>
        <v>184.41964247269482</v>
      </c>
      <c r="N33" s="88">
        <f t="shared" si="9"/>
        <v>183.49186948645243</v>
      </c>
      <c r="O33" s="18"/>
      <c r="P33" s="43"/>
      <c r="Q33" s="43"/>
      <c r="R33" s="43"/>
      <c r="S33" s="43"/>
      <c r="T33" s="43"/>
      <c r="U33" s="43"/>
      <c r="V33" s="43"/>
      <c r="W33" s="43"/>
      <c r="X33" s="44">
        <f t="shared" ref="X33:X39" si="10">X20</f>
        <v>58.139534883720934</v>
      </c>
      <c r="Y33" s="44">
        <f t="shared" ref="Y33:Y39" si="11">H$4-B33</f>
        <v>125</v>
      </c>
      <c r="Z33" s="44">
        <f t="shared" ref="Z33:Z39" si="12">H$4*(1-H$10)-B33</f>
        <v>111.94999999999993</v>
      </c>
    </row>
    <row r="34" spans="1:26" ht="15" customHeight="1" x14ac:dyDescent="0.25">
      <c r="A34" s="18"/>
      <c r="B34" s="46">
        <f t="shared" si="7"/>
        <v>575</v>
      </c>
      <c r="C34" s="50">
        <f t="shared" ca="1" si="8"/>
        <v>42591.275262578056</v>
      </c>
      <c r="D34" s="83">
        <f t="shared" ref="D34:E39" si="13">D21</f>
        <v>176.27500000000001</v>
      </c>
      <c r="E34" s="83">
        <f t="shared" si="13"/>
        <v>12.52</v>
      </c>
      <c r="F34" s="51">
        <f t="shared" ref="F34:F39" si="14">D34+E34</f>
        <v>188.79500000000002</v>
      </c>
      <c r="G34" s="75"/>
      <c r="H34" s="89">
        <f t="shared" si="9"/>
        <v>193.80210967292209</v>
      </c>
      <c r="I34" s="90">
        <f t="shared" si="9"/>
        <v>192.61910186843076</v>
      </c>
      <c r="J34" s="90">
        <f t="shared" si="9"/>
        <v>191.43609406393941</v>
      </c>
      <c r="K34" s="90">
        <f t="shared" si="9"/>
        <v>190.25308625944808</v>
      </c>
      <c r="L34" s="90">
        <f t="shared" si="9"/>
        <v>189.07007845495673</v>
      </c>
      <c r="M34" s="90">
        <f t="shared" si="9"/>
        <v>187.8870706504654</v>
      </c>
      <c r="N34" s="91">
        <f t="shared" si="9"/>
        <v>186.70406284597405</v>
      </c>
      <c r="O34" s="18"/>
      <c r="P34" s="43"/>
      <c r="Q34" s="43"/>
      <c r="R34" s="43"/>
      <c r="S34" s="43"/>
      <c r="T34" s="43"/>
      <c r="U34" s="43"/>
      <c r="V34" s="43"/>
      <c r="W34" s="43"/>
      <c r="X34" s="44">
        <f t="shared" si="10"/>
        <v>69.767441860465112</v>
      </c>
      <c r="Y34" s="44">
        <f t="shared" si="11"/>
        <v>150</v>
      </c>
      <c r="Z34" s="44">
        <f t="shared" si="12"/>
        <v>136.94999999999993</v>
      </c>
    </row>
    <row r="35" spans="1:26" ht="15" customHeight="1" x14ac:dyDescent="0.25">
      <c r="A35" s="18"/>
      <c r="B35" s="46">
        <f t="shared" si="7"/>
        <v>550</v>
      </c>
      <c r="C35" s="50">
        <f t="shared" ca="1" si="8"/>
        <v>42602.903169554796</v>
      </c>
      <c r="D35" s="84">
        <f t="shared" si="13"/>
        <v>176.27500000000001</v>
      </c>
      <c r="E35" s="84">
        <f t="shared" si="13"/>
        <v>16.690000000000001</v>
      </c>
      <c r="F35" s="52">
        <f t="shared" si="14"/>
        <v>192.965</v>
      </c>
      <c r="G35" s="75"/>
      <c r="H35" s="89">
        <f t="shared" si="9"/>
        <v>198.98592220828104</v>
      </c>
      <c r="I35" s="90">
        <f t="shared" si="9"/>
        <v>197.52496399851714</v>
      </c>
      <c r="J35" s="90">
        <f t="shared" si="9"/>
        <v>196.06400578875326</v>
      </c>
      <c r="K35" s="90">
        <f t="shared" si="9"/>
        <v>194.60304757898939</v>
      </c>
      <c r="L35" s="90">
        <f t="shared" si="9"/>
        <v>193.14208936922546</v>
      </c>
      <c r="M35" s="90">
        <f t="shared" si="9"/>
        <v>191.68113115946159</v>
      </c>
      <c r="N35" s="91">
        <f t="shared" si="9"/>
        <v>190.22017294969771</v>
      </c>
      <c r="O35" s="18"/>
      <c r="P35" s="43"/>
      <c r="Q35" s="43"/>
      <c r="R35" s="43"/>
      <c r="S35" s="43"/>
      <c r="T35" s="43"/>
      <c r="U35" s="43"/>
      <c r="V35" s="43"/>
      <c r="W35" s="43"/>
      <c r="X35" s="44">
        <f t="shared" si="10"/>
        <v>81.395348837209312</v>
      </c>
      <c r="Y35" s="44">
        <f t="shared" si="11"/>
        <v>175</v>
      </c>
      <c r="Z35" s="44">
        <f t="shared" si="12"/>
        <v>161.94999999999993</v>
      </c>
    </row>
    <row r="36" spans="1:26" ht="15" customHeight="1" x14ac:dyDescent="0.25">
      <c r="A36" s="18"/>
      <c r="B36" s="46">
        <f t="shared" si="7"/>
        <v>525</v>
      </c>
      <c r="C36" s="50">
        <f t="shared" ca="1" si="8"/>
        <v>42614.531076531544</v>
      </c>
      <c r="D36" s="84">
        <f t="shared" si="13"/>
        <v>175.35</v>
      </c>
      <c r="E36" s="84">
        <f t="shared" si="13"/>
        <v>21.29</v>
      </c>
      <c r="F36" s="52">
        <f t="shared" si="14"/>
        <v>196.64</v>
      </c>
      <c r="G36" s="75"/>
      <c r="H36" s="89">
        <f t="shared" si="9"/>
        <v>204.67277040017885</v>
      </c>
      <c r="I36" s="90">
        <f t="shared" si="9"/>
        <v>202.90789775691184</v>
      </c>
      <c r="J36" s="90">
        <f t="shared" si="9"/>
        <v>201.14302511364485</v>
      </c>
      <c r="K36" s="90">
        <f t="shared" si="9"/>
        <v>199.37815247037784</v>
      </c>
      <c r="L36" s="90">
        <f t="shared" si="9"/>
        <v>197.61327982711083</v>
      </c>
      <c r="M36" s="90">
        <f t="shared" si="9"/>
        <v>195.84840718384382</v>
      </c>
      <c r="N36" s="91">
        <f t="shared" si="9"/>
        <v>194.08353454057684</v>
      </c>
      <c r="O36" s="18"/>
      <c r="P36" s="43"/>
      <c r="Q36" s="43"/>
      <c r="R36" s="43"/>
      <c r="S36" s="43"/>
      <c r="T36" s="43"/>
      <c r="U36" s="43"/>
      <c r="V36" s="43"/>
      <c r="W36" s="43"/>
      <c r="X36" s="44">
        <f t="shared" si="10"/>
        <v>93.023255813953497</v>
      </c>
      <c r="Y36" s="44">
        <f t="shared" si="11"/>
        <v>200</v>
      </c>
      <c r="Z36" s="44">
        <f t="shared" si="12"/>
        <v>186.94999999999993</v>
      </c>
    </row>
    <row r="37" spans="1:26" ht="15" customHeight="1" x14ac:dyDescent="0.25">
      <c r="A37" s="18"/>
      <c r="B37" s="46">
        <f t="shared" si="7"/>
        <v>500</v>
      </c>
      <c r="C37" s="50">
        <f t="shared" ca="1" si="8"/>
        <v>42626.158983508285</v>
      </c>
      <c r="D37" s="84">
        <f t="shared" si="13"/>
        <v>175.35</v>
      </c>
      <c r="E37" s="84">
        <f t="shared" si="13"/>
        <v>26.58</v>
      </c>
      <c r="F37" s="52">
        <f t="shared" si="14"/>
        <v>201.93</v>
      </c>
      <c r="G37" s="75"/>
      <c r="H37" s="89">
        <f t="shared" si="9"/>
        <v>210.93804528419733</v>
      </c>
      <c r="I37" s="90">
        <f t="shared" si="9"/>
        <v>208.83939608057463</v>
      </c>
      <c r="J37" s="90">
        <f t="shared" si="9"/>
        <v>206.7407468769519</v>
      </c>
      <c r="K37" s="90">
        <f t="shared" si="9"/>
        <v>204.64209767332915</v>
      </c>
      <c r="L37" s="90">
        <f t="shared" si="9"/>
        <v>202.54344846970645</v>
      </c>
      <c r="M37" s="90">
        <f t="shared" si="9"/>
        <v>200.44479926608369</v>
      </c>
      <c r="N37" s="91">
        <f t="shared" si="9"/>
        <v>198.34615006246094</v>
      </c>
      <c r="O37" s="18"/>
      <c r="P37" s="43"/>
      <c r="Q37" s="43"/>
      <c r="R37" s="43"/>
      <c r="S37" s="43"/>
      <c r="T37" s="43"/>
      <c r="U37" s="43"/>
      <c r="V37" s="43"/>
      <c r="W37" s="43"/>
      <c r="X37" s="44">
        <f t="shared" si="10"/>
        <v>104.65116279069768</v>
      </c>
      <c r="Y37" s="44">
        <f t="shared" si="11"/>
        <v>225</v>
      </c>
      <c r="Z37" s="44">
        <f t="shared" si="12"/>
        <v>211.94999999999993</v>
      </c>
    </row>
    <row r="38" spans="1:26" ht="15" customHeight="1" x14ac:dyDescent="0.25">
      <c r="A38" s="18"/>
      <c r="B38" s="46">
        <f t="shared" si="7"/>
        <v>475</v>
      </c>
      <c r="C38" s="50">
        <f t="shared" ca="1" si="8"/>
        <v>42637.786890485033</v>
      </c>
      <c r="D38" s="84">
        <f t="shared" si="13"/>
        <v>175.35</v>
      </c>
      <c r="E38" s="84">
        <f t="shared" si="13"/>
        <v>18.739999999999998</v>
      </c>
      <c r="F38" s="52">
        <f t="shared" si="14"/>
        <v>194.09</v>
      </c>
      <c r="G38" s="75"/>
      <c r="H38" s="89">
        <f t="shared" si="9"/>
        <v>217.87301028357743</v>
      </c>
      <c r="I38" s="90">
        <f t="shared" si="9"/>
        <v>215.40600367387771</v>
      </c>
      <c r="J38" s="90">
        <f t="shared" si="9"/>
        <v>212.93899706417801</v>
      </c>
      <c r="K38" s="90">
        <f t="shared" si="9"/>
        <v>210.47199045447834</v>
      </c>
      <c r="L38" s="90">
        <f t="shared" si="9"/>
        <v>208.00498384477865</v>
      </c>
      <c r="M38" s="90">
        <f t="shared" si="9"/>
        <v>205.53797723507896</v>
      </c>
      <c r="N38" s="91">
        <f t="shared" si="9"/>
        <v>203.07097062537926</v>
      </c>
      <c r="O38" s="18"/>
      <c r="P38" s="43"/>
      <c r="Q38" s="43"/>
      <c r="R38" s="43"/>
      <c r="S38" s="43"/>
      <c r="T38" s="43"/>
      <c r="U38" s="43"/>
      <c r="V38" s="43"/>
      <c r="W38" s="43"/>
      <c r="X38" s="44">
        <f t="shared" si="10"/>
        <v>116.27906976744187</v>
      </c>
      <c r="Y38" s="44">
        <f t="shared" si="11"/>
        <v>250</v>
      </c>
      <c r="Z38" s="44">
        <f t="shared" si="12"/>
        <v>236.94999999999993</v>
      </c>
    </row>
    <row r="39" spans="1:26" ht="15" customHeight="1" thickBot="1" x14ac:dyDescent="0.3">
      <c r="A39" s="18"/>
      <c r="B39" s="72">
        <f t="shared" si="7"/>
        <v>450</v>
      </c>
      <c r="C39" s="56">
        <f t="shared" ca="1" si="8"/>
        <v>42649.414797461774</v>
      </c>
      <c r="D39" s="85">
        <f t="shared" si="13"/>
        <v>175.35</v>
      </c>
      <c r="E39" s="85">
        <f t="shared" si="13"/>
        <v>37.99</v>
      </c>
      <c r="F39" s="57">
        <f t="shared" si="14"/>
        <v>213.34</v>
      </c>
      <c r="G39" s="75"/>
      <c r="H39" s="92">
        <f t="shared" si="9"/>
        <v>225.58921019900492</v>
      </c>
      <c r="I39" s="93">
        <f t="shared" si="9"/>
        <v>222.71349804795466</v>
      </c>
      <c r="J39" s="93">
        <f t="shared" si="9"/>
        <v>219.83778589690434</v>
      </c>
      <c r="K39" s="93">
        <f t="shared" si="9"/>
        <v>216.96207374585404</v>
      </c>
      <c r="L39" s="93">
        <f t="shared" si="9"/>
        <v>214.08636159480375</v>
      </c>
      <c r="M39" s="93">
        <f t="shared" si="9"/>
        <v>211.21064944375343</v>
      </c>
      <c r="N39" s="94">
        <f t="shared" si="9"/>
        <v>208.33493729270313</v>
      </c>
      <c r="O39" s="18"/>
      <c r="P39" s="43"/>
      <c r="Q39" s="43"/>
      <c r="R39" s="43"/>
      <c r="S39" s="43"/>
      <c r="T39" s="43"/>
      <c r="U39" s="43"/>
      <c r="V39" s="43"/>
      <c r="W39" s="43"/>
      <c r="X39" s="44">
        <f t="shared" si="10"/>
        <v>127.90697674418605</v>
      </c>
      <c r="Y39" s="44">
        <f t="shared" si="11"/>
        <v>275</v>
      </c>
      <c r="Z39" s="44">
        <f t="shared" si="12"/>
        <v>261.94999999999993</v>
      </c>
    </row>
    <row r="40" spans="1:26" ht="15" customHeight="1" x14ac:dyDescent="0.25">
      <c r="A40" s="18"/>
      <c r="B40" s="18"/>
      <c r="C40" s="18"/>
      <c r="D40" s="18"/>
      <c r="E40" s="18"/>
      <c r="F40" s="18"/>
      <c r="G40" s="59">
        <v>1</v>
      </c>
      <c r="H40" s="77" t="str">
        <f>Sell!X44</f>
        <v>Based on a selling price of $175/cwt.</v>
      </c>
      <c r="I40" s="18"/>
      <c r="J40" s="61"/>
      <c r="K40" s="18"/>
      <c r="L40" s="18"/>
      <c r="M40" s="18"/>
      <c r="N40" s="18"/>
      <c r="O40" s="18"/>
    </row>
    <row r="41" spans="1:26" s="23" customFormat="1" ht="15" customHeight="1" x14ac:dyDescent="0.25">
      <c r="A41" s="25"/>
      <c r="B41" s="25"/>
      <c r="C41" s="25"/>
      <c r="D41" s="25"/>
      <c r="E41" s="25"/>
      <c r="F41" s="25"/>
      <c r="G41" s="25"/>
      <c r="H41" s="67"/>
      <c r="I41" s="25"/>
      <c r="J41" s="25"/>
      <c r="K41" s="68"/>
      <c r="L41" s="25"/>
      <c r="M41" s="25"/>
      <c r="N41" s="25"/>
      <c r="O41" s="18"/>
    </row>
    <row r="42" spans="1:26" ht="15" customHeight="1" x14ac:dyDescent="0.25">
      <c r="A42" s="25"/>
      <c r="B42" s="25"/>
      <c r="C42" s="25"/>
      <c r="D42" s="25"/>
      <c r="E42" s="25"/>
      <c r="F42" s="25"/>
      <c r="G42" s="25"/>
      <c r="H42" s="17" t="s">
        <v>52</v>
      </c>
      <c r="I42" s="17"/>
      <c r="J42" s="17"/>
      <c r="K42" s="17"/>
      <c r="L42" s="17"/>
      <c r="M42" s="17"/>
      <c r="N42" s="17"/>
      <c r="O42" s="18"/>
    </row>
    <row r="43" spans="1:26" ht="15" customHeight="1" thickBot="1" x14ac:dyDescent="0.3">
      <c r="A43" s="25"/>
      <c r="B43" s="27"/>
      <c r="C43" s="27"/>
      <c r="D43" s="27"/>
      <c r="E43" s="27"/>
      <c r="F43" s="27"/>
      <c r="G43" s="27"/>
      <c r="H43" s="74" t="s">
        <v>53</v>
      </c>
      <c r="I43" s="74"/>
      <c r="J43" s="74"/>
      <c r="K43" s="74"/>
      <c r="L43" s="74"/>
      <c r="M43" s="74"/>
      <c r="N43" s="74"/>
      <c r="O43" s="18"/>
    </row>
    <row r="44" spans="1:26" ht="15" customHeight="1" x14ac:dyDescent="0.25">
      <c r="A44" s="25"/>
      <c r="B44" s="25"/>
      <c r="C44" s="25"/>
      <c r="D44" s="25"/>
      <c r="E44" s="25"/>
      <c r="F44" s="25"/>
      <c r="G44" s="25"/>
      <c r="H44" s="25"/>
      <c r="I44" s="25"/>
      <c r="J44" s="25"/>
      <c r="K44" s="25"/>
      <c r="L44" s="25"/>
      <c r="M44" s="25"/>
      <c r="N44" s="25"/>
      <c r="O44" s="18"/>
    </row>
    <row r="45" spans="1:26" ht="15" customHeight="1" x14ac:dyDescent="0.25">
      <c r="A45" s="23"/>
      <c r="B45" s="23"/>
      <c r="C45" s="23"/>
      <c r="D45" s="23"/>
      <c r="E45" s="23"/>
      <c r="F45" s="23"/>
      <c r="G45" s="23"/>
      <c r="H45" s="23"/>
      <c r="I45" s="23"/>
      <c r="J45" s="23"/>
      <c r="K45" s="23"/>
      <c r="L45" s="23"/>
      <c r="M45" s="23"/>
      <c r="N45" s="23"/>
    </row>
    <row r="46" spans="1:26" ht="15" customHeight="1" x14ac:dyDescent="0.25">
      <c r="A46" s="23"/>
      <c r="B46" s="23"/>
      <c r="C46" s="23"/>
      <c r="D46" s="23"/>
      <c r="E46" s="23"/>
      <c r="F46" s="23"/>
      <c r="G46" s="23"/>
      <c r="H46" s="23"/>
      <c r="I46" s="23"/>
      <c r="J46" s="23"/>
      <c r="K46" s="23"/>
      <c r="L46" s="23"/>
      <c r="M46" s="23"/>
      <c r="N46" s="23"/>
    </row>
    <row r="47" spans="1:26" ht="15" customHeight="1" x14ac:dyDescent="0.25">
      <c r="A47" s="23"/>
      <c r="B47" s="23"/>
      <c r="C47" s="23"/>
      <c r="D47" s="23"/>
      <c r="E47" s="23"/>
      <c r="F47" s="23"/>
      <c r="G47" s="23"/>
      <c r="H47" s="23"/>
      <c r="I47" s="23"/>
      <c r="J47" s="23"/>
      <c r="K47" s="23"/>
      <c r="L47" s="23"/>
      <c r="M47" s="23"/>
      <c r="N47" s="23"/>
    </row>
  </sheetData>
  <sheetProtection algorithmName="SHA-512" hashValue="vcbW0nTFt5sa5DFX/1OUDJ6K0/RxIggvmmk+9Fm3TAnLMgRwlZz+iEPLeLRRB8u4YMKc3bS1rjiJDpYDlWCBng==" saltValue="5iJbUmPiXkc27/3m5vOgtg==" spinCount="100000" sheet="1" objects="1" scenarios="1"/>
  <mergeCells count="12">
    <mergeCell ref="H17:N17"/>
    <mergeCell ref="H30:N30"/>
    <mergeCell ref="H32:N32"/>
    <mergeCell ref="H19:N19"/>
    <mergeCell ref="C30:C32"/>
    <mergeCell ref="C17:C19"/>
    <mergeCell ref="D30:D32"/>
    <mergeCell ref="E30:E32"/>
    <mergeCell ref="F30:F32"/>
    <mergeCell ref="D17:D19"/>
    <mergeCell ref="E17:E19"/>
    <mergeCell ref="F17:F19"/>
  </mergeCells>
  <phoneticPr fontId="0" type="noConversion"/>
  <conditionalFormatting sqref="H20:N20">
    <cfRule type="cellIs" dxfId="27" priority="24" operator="greaterThan">
      <formula>$F$20</formula>
    </cfRule>
    <cfRule type="cellIs" dxfId="26" priority="28" operator="lessThan">
      <formula>$F$20</formula>
    </cfRule>
  </conditionalFormatting>
  <conditionalFormatting sqref="H21:N21">
    <cfRule type="cellIs" dxfId="25" priority="23" operator="greaterThan">
      <formula>$F$21</formula>
    </cfRule>
    <cfRule type="cellIs" dxfId="24" priority="27" operator="lessThan">
      <formula>$F$21</formula>
    </cfRule>
  </conditionalFormatting>
  <conditionalFormatting sqref="H22:N22">
    <cfRule type="cellIs" dxfId="23" priority="25" operator="greaterThan">
      <formula>$F$22</formula>
    </cfRule>
    <cfRule type="cellIs" dxfId="22" priority="26" operator="lessThan">
      <formula>$F$22</formula>
    </cfRule>
  </conditionalFormatting>
  <conditionalFormatting sqref="H23:N23">
    <cfRule type="cellIs" dxfId="21" priority="21" operator="greaterThan">
      <formula>$F$23</formula>
    </cfRule>
    <cfRule type="cellIs" dxfId="20" priority="22" operator="lessThan">
      <formula>$F$23</formula>
    </cfRule>
  </conditionalFormatting>
  <conditionalFormatting sqref="H24:N24">
    <cfRule type="cellIs" dxfId="19" priority="19" operator="greaterThan">
      <formula>$F$24</formula>
    </cfRule>
    <cfRule type="cellIs" dxfId="18" priority="20" operator="lessThan">
      <formula>$F$24</formula>
    </cfRule>
  </conditionalFormatting>
  <conditionalFormatting sqref="H25:N25">
    <cfRule type="cellIs" dxfId="17" priority="17" operator="greaterThan">
      <formula>$F$25</formula>
    </cfRule>
    <cfRule type="cellIs" dxfId="16" priority="18" operator="lessThan">
      <formula>$F$25</formula>
    </cfRule>
  </conditionalFormatting>
  <conditionalFormatting sqref="H26:N26">
    <cfRule type="cellIs" dxfId="15" priority="15" operator="greaterThan">
      <formula>$F$26</formula>
    </cfRule>
    <cfRule type="cellIs" dxfId="14" priority="16" operator="lessThan">
      <formula>$F$26</formula>
    </cfRule>
  </conditionalFormatting>
  <conditionalFormatting sqref="H33:N33">
    <cfRule type="cellIs" dxfId="13" priority="13" operator="greaterThan">
      <formula>$F$33</formula>
    </cfRule>
    <cfRule type="cellIs" dxfId="12" priority="14" operator="lessThan">
      <formula>$F$33</formula>
    </cfRule>
  </conditionalFormatting>
  <conditionalFormatting sqref="H34:N34">
    <cfRule type="cellIs" dxfId="11" priority="11" operator="greaterThan">
      <formula>$F$21</formula>
    </cfRule>
    <cfRule type="cellIs" dxfId="10" priority="12" operator="lessThan">
      <formula>$F$21</formula>
    </cfRule>
  </conditionalFormatting>
  <conditionalFormatting sqref="H35:N35">
    <cfRule type="cellIs" dxfId="9" priority="9" operator="greaterThan">
      <formula>$F$35</formula>
    </cfRule>
    <cfRule type="cellIs" dxfId="8" priority="10" operator="lessThan">
      <formula>$F$35</formula>
    </cfRule>
  </conditionalFormatting>
  <conditionalFormatting sqref="H36:N36">
    <cfRule type="cellIs" dxfId="7" priority="7" operator="greaterThan">
      <formula>$F$36</formula>
    </cfRule>
    <cfRule type="cellIs" dxfId="6" priority="8" operator="lessThan">
      <formula>$F$36</formula>
    </cfRule>
  </conditionalFormatting>
  <conditionalFormatting sqref="H37:N37">
    <cfRule type="cellIs" dxfId="5" priority="5" operator="greaterThan">
      <formula>$F$37</formula>
    </cfRule>
    <cfRule type="cellIs" dxfId="4" priority="6" operator="lessThan">
      <formula>$F$37</formula>
    </cfRule>
  </conditionalFormatting>
  <conditionalFormatting sqref="H38:N38">
    <cfRule type="cellIs" dxfId="3" priority="3" operator="greaterThan">
      <formula>$F$38</formula>
    </cfRule>
    <cfRule type="cellIs" dxfId="2" priority="4" operator="lessThan">
      <formula>$F$38</formula>
    </cfRule>
  </conditionalFormatting>
  <conditionalFormatting sqref="H39:N39">
    <cfRule type="cellIs" dxfId="1" priority="1" operator="greaterThan">
      <formula>$F$39</formula>
    </cfRule>
    <cfRule type="cellIs" dxfId="0" priority="2" operator="lessThan">
      <formula>$F$39</formula>
    </cfRule>
  </conditionalFormatting>
  <pageMargins left="1" right="1" top="0.75" bottom="0.75" header="0.5" footer="0.25"/>
  <pageSetup scale="88" orientation="landscape" r:id="rId1"/>
  <headerFooter alignWithMargins="0">
    <oddFooter>&amp;C&amp;"Arial,Regular"&amp;11Buy-Sell.xls
Developed by Kevin C. Dhuyvetter
Agricultural Economist, Kansas State University</oddFooter>
  </headerFooter>
  <ignoredErrors>
    <ignoredError sqref="C33:C39 F33:F39" formula="1"/>
    <ignoredError sqref="D33:D39 E33:E39" formula="1" unlockedFormula="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vt:i4>
      </vt:variant>
      <vt:variant>
        <vt:lpstr>Charts</vt:lpstr>
      </vt:variant>
      <vt:variant>
        <vt:i4>2</vt:i4>
      </vt:variant>
      <vt:variant>
        <vt:lpstr>Named Ranges</vt:lpstr>
      </vt:variant>
      <vt:variant>
        <vt:i4>14</vt:i4>
      </vt:variant>
    </vt:vector>
  </HeadingPairs>
  <TitlesOfParts>
    <vt:vector size="19" baseType="lpstr">
      <vt:lpstr>Intro</vt:lpstr>
      <vt:lpstr>Sell</vt:lpstr>
      <vt:lpstr>Buy</vt:lpstr>
      <vt:lpstr>Selling price figure</vt:lpstr>
      <vt:lpstr>Purchase price figure</vt:lpstr>
      <vt:lpstr>_BUY1</vt:lpstr>
      <vt:lpstr>BUY</vt:lpstr>
      <vt:lpstr>INTRO</vt:lpstr>
      <vt:lpstr>Buy!Print_Area</vt:lpstr>
      <vt:lpstr>Intro!Print_Area</vt:lpstr>
      <vt:lpstr>Buy!Print_Area_MI</vt:lpstr>
      <vt:lpstr>PRNTBUY1</vt:lpstr>
      <vt:lpstr>PRNTBUY2</vt:lpstr>
      <vt:lpstr>PRNTBUY3</vt:lpstr>
      <vt:lpstr>PRNTSEL1</vt:lpstr>
      <vt:lpstr>PRNTSEL2</vt:lpstr>
      <vt:lpstr>PRNTSEL3</vt:lpstr>
      <vt:lpstr>SELL</vt:lpstr>
      <vt:lpstr>SELL1</vt:lpstr>
    </vt:vector>
  </TitlesOfParts>
  <Company>Dell Computer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Dhuyveter</dc:creator>
  <dc:description>Password is initials (3) and birthday (4)</dc:description>
  <cp:lastModifiedBy>robinreid</cp:lastModifiedBy>
  <cp:lastPrinted>2016-05-31T17:08:43Z</cp:lastPrinted>
  <dcterms:created xsi:type="dcterms:W3CDTF">1999-07-27T12:06:08Z</dcterms:created>
  <dcterms:modified xsi:type="dcterms:W3CDTF">2016-05-31T17:12:02Z</dcterms:modified>
</cp:coreProperties>
</file>