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work_folder\workspace_python\multi-talent\app\static\cms_admin\template\"/>
    </mc:Choice>
  </mc:AlternateContent>
  <xr:revisionPtr revIDLastSave="0" documentId="13_ncr:1_{27BE99DE-739C-485F-95F5-71014E3F1EF4}" xr6:coauthVersionLast="47" xr6:coauthVersionMax="47" xr10:uidLastSave="{00000000-0000-0000-0000-000000000000}"/>
  <bookViews>
    <workbookView xWindow="-33000" yWindow="-1330" windowWidth="31140" windowHeight="17120" firstSheet="1" activeTab="10" xr2:uid="{00000000-000D-0000-FFFF-FFFF00000000}"/>
  </bookViews>
  <sheets>
    <sheet name="AP" sheetId="12" r:id="rId1"/>
    <sheet name="BP" sheetId="13" r:id="rId2"/>
    <sheet name="CK" sheetId="14" r:id="rId3"/>
    <sheet name="DP" sheetId="15" r:id="rId4"/>
    <sheet name="EMP" sheetId="5" r:id="rId5"/>
    <sheet name="FP" sheetId="6" r:id="rId6"/>
    <sheet name="GP" sheetId="10" r:id="rId7"/>
    <sheet name="JP" sheetId="18" r:id="rId8"/>
    <sheet name="KP" sheetId="19" r:id="rId9"/>
    <sheet name="LM" sheetId="21" r:id="rId10"/>
    <sheet name="MP" sheetId="23" r:id="rId11"/>
    <sheet name="月收款情况" sheetId="11" r:id="rId12"/>
    <sheet name="中文立春" sheetId="25" r:id="rId13"/>
    <sheet name="月工资记录" sheetId="24" r:id="rId14"/>
    <sheet name="料金表" sheetId="7" r:id="rId15"/>
  </sheets>
  <definedNames>
    <definedName name="公司名称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23" l="1"/>
  <c r="F29" i="23"/>
  <c r="F27" i="23"/>
  <c r="F24" i="23"/>
  <c r="F22" i="23"/>
  <c r="F21" i="23"/>
  <c r="F19" i="23"/>
  <c r="F20" i="23"/>
  <c r="F17" i="23"/>
  <c r="F18" i="23"/>
  <c r="F16" i="23"/>
  <c r="F15" i="23"/>
  <c r="F21" i="25" l="1"/>
  <c r="F24" i="25" s="1"/>
  <c r="F20" i="25"/>
  <c r="F18" i="25"/>
  <c r="F16" i="25"/>
  <c r="F15" i="25"/>
  <c r="F19" i="25" l="1"/>
  <c r="F26" i="25" s="1"/>
  <c r="F28" i="25" s="1"/>
  <c r="B11" i="25" s="1"/>
  <c r="F71" i="11"/>
  <c r="L22" i="12"/>
  <c r="L25" i="12" s="1"/>
  <c r="L21" i="12"/>
  <c r="L19" i="12"/>
  <c r="L18" i="12"/>
  <c r="L17" i="12"/>
  <c r="L16" i="12"/>
  <c r="L15" i="12"/>
  <c r="L20" i="12" s="1"/>
  <c r="L27" i="12" s="1"/>
  <c r="L29" i="12" s="1"/>
  <c r="H11" i="12" s="1"/>
  <c r="F23" i="23" l="1"/>
  <c r="B11" i="23" l="1"/>
  <c r="F22" i="21" l="1"/>
  <c r="F25" i="21" s="1"/>
  <c r="F21" i="21"/>
  <c r="F19" i="21"/>
  <c r="F18" i="21"/>
  <c r="F17" i="21"/>
  <c r="F16" i="21"/>
  <c r="F15" i="21"/>
  <c r="F20" i="21" l="1"/>
  <c r="F27" i="21" s="1"/>
  <c r="F29" i="21" s="1"/>
  <c r="B11" i="21" s="1"/>
  <c r="F22" i="19" l="1"/>
  <c r="F25" i="19" s="1"/>
  <c r="F21" i="19"/>
  <c r="F19" i="19"/>
  <c r="F18" i="19"/>
  <c r="F17" i="19"/>
  <c r="F16" i="19"/>
  <c r="F15" i="19"/>
  <c r="F22" i="18"/>
  <c r="F25" i="18" s="1"/>
  <c r="F21" i="18"/>
  <c r="F19" i="18"/>
  <c r="F18" i="18"/>
  <c r="F17" i="18"/>
  <c r="F16" i="18"/>
  <c r="F15" i="18"/>
  <c r="F16" i="10"/>
  <c r="F20" i="18" l="1"/>
  <c r="F27" i="18" s="1"/>
  <c r="F29" i="18" s="1"/>
  <c r="B11" i="18" s="1"/>
  <c r="F20" i="19"/>
  <c r="F27" i="19" s="1"/>
  <c r="F29" i="19" s="1"/>
  <c r="B11" i="19" s="1"/>
  <c r="F15" i="15" l="1"/>
  <c r="F16" i="15"/>
  <c r="F17" i="15"/>
  <c r="F18" i="15"/>
  <c r="F19" i="15"/>
  <c r="F21" i="15"/>
  <c r="F22" i="15"/>
  <c r="F25" i="15"/>
  <c r="F22" i="14"/>
  <c r="F25" i="14" s="1"/>
  <c r="F21" i="14"/>
  <c r="F19" i="14"/>
  <c r="F18" i="14"/>
  <c r="F17" i="14"/>
  <c r="F16" i="14"/>
  <c r="F15" i="14"/>
  <c r="F20" i="14" l="1"/>
  <c r="F20" i="15"/>
  <c r="F27" i="15" s="1"/>
  <c r="F29" i="15" s="1"/>
  <c r="B11" i="15" s="1"/>
  <c r="F27" i="14"/>
  <c r="F29" i="14" s="1"/>
  <c r="B11" i="14" s="1"/>
  <c r="F22" i="12" l="1"/>
  <c r="F25" i="12" s="1"/>
  <c r="F21" i="12"/>
  <c r="F19" i="12"/>
  <c r="F18" i="12"/>
  <c r="F17" i="12"/>
  <c r="F16" i="12"/>
  <c r="F15" i="12"/>
  <c r="F20" i="12" l="1"/>
  <c r="F27" i="12" s="1"/>
  <c r="F29" i="12" s="1"/>
  <c r="B11" i="12" s="1"/>
  <c r="F23" i="10" l="1"/>
  <c r="F26" i="10" s="1"/>
  <c r="F22" i="10"/>
  <c r="F20" i="10"/>
  <c r="F19" i="10"/>
  <c r="F18" i="10"/>
  <c r="F17" i="10"/>
  <c r="F15" i="10"/>
  <c r="F21" i="10" s="1"/>
  <c r="F30" i="10" l="1"/>
  <c r="B11" i="10" s="1"/>
  <c r="F22" i="6"/>
  <c r="F25" i="6" s="1"/>
  <c r="F21" i="6"/>
  <c r="F19" i="6"/>
  <c r="F18" i="6"/>
  <c r="F17" i="6"/>
  <c r="F16" i="6"/>
  <c r="F15" i="6"/>
  <c r="F22" i="5"/>
  <c r="F25" i="5" s="1"/>
  <c r="F21" i="5"/>
  <c r="F19" i="5"/>
  <c r="F18" i="5"/>
  <c r="F17" i="5"/>
  <c r="F16" i="5"/>
  <c r="F15" i="5"/>
  <c r="F22" i="13"/>
  <c r="F25" i="13" s="1"/>
  <c r="F21" i="13"/>
  <c r="F19" i="13"/>
  <c r="F18" i="13"/>
  <c r="F17" i="13"/>
  <c r="F16" i="13"/>
  <c r="F15" i="13"/>
  <c r="F20" i="6" l="1"/>
  <c r="F27" i="6" s="1"/>
  <c r="F29" i="6" s="1"/>
  <c r="B11" i="6" s="1"/>
  <c r="F20" i="5"/>
  <c r="F27" i="5" s="1"/>
  <c r="F29" i="5" s="1"/>
  <c r="B11" i="5" s="1"/>
  <c r="F20" i="13"/>
  <c r="F27" i="13" s="1"/>
  <c r="F29" i="13" s="1"/>
  <c r="B11" i="13" s="1"/>
</calcChain>
</file>

<file path=xl/sharedStrings.xml><?xml version="1.0" encoding="utf-8"?>
<sst xmlns="http://schemas.openxmlformats.org/spreadsheetml/2006/main" count="725" uniqueCount="187">
  <si>
    <t>System and Price 料金表</t>
    <phoneticPr fontId="17" type="noConversion"/>
  </si>
  <si>
    <t>姓名</t>
    <phoneticPr fontId="20" type="noConversion"/>
  </si>
  <si>
    <t>收费情况</t>
    <phoneticPr fontId="20" type="noConversion"/>
  </si>
  <si>
    <t>Elin AP</t>
    <phoneticPr fontId="20" type="noConversion"/>
  </si>
  <si>
    <t>Yuyan</t>
    <phoneticPr fontId="20" type="noConversion"/>
  </si>
  <si>
    <t>Yuyu</t>
    <phoneticPr fontId="20" type="noConversion"/>
  </si>
  <si>
    <t>Luis</t>
    <phoneticPr fontId="20" type="noConversion"/>
  </si>
  <si>
    <t>Tetsuya</t>
    <phoneticPr fontId="20" type="noConversion"/>
  </si>
  <si>
    <t>Haruka CK</t>
    <phoneticPr fontId="20" type="noConversion"/>
  </si>
  <si>
    <t>Kazuha</t>
    <phoneticPr fontId="20" type="noConversion"/>
  </si>
  <si>
    <t>Sophia</t>
    <phoneticPr fontId="20" type="noConversion"/>
  </si>
  <si>
    <t>Jyun</t>
    <phoneticPr fontId="20" type="noConversion"/>
  </si>
  <si>
    <t>Justin</t>
    <phoneticPr fontId="20" type="noConversion"/>
  </si>
  <si>
    <t>Hanna</t>
    <phoneticPr fontId="20" type="noConversion"/>
  </si>
  <si>
    <t>Ava</t>
    <phoneticPr fontId="20" type="noConversion"/>
  </si>
  <si>
    <t>Aka</t>
    <phoneticPr fontId="20" type="noConversion"/>
  </si>
  <si>
    <t>Soshi</t>
    <phoneticPr fontId="20" type="noConversion"/>
  </si>
  <si>
    <t>Yuki</t>
    <phoneticPr fontId="20" type="noConversion"/>
  </si>
  <si>
    <t>Okurin</t>
    <phoneticPr fontId="20" type="noConversion"/>
  </si>
  <si>
    <t>Amy</t>
    <phoneticPr fontId="20" type="noConversion"/>
  </si>
  <si>
    <t>請　求　書</t>
    <rPh sb="0" eb="5">
      <t xml:space="preserve">セイキュウショ </t>
    </rPh>
    <phoneticPr fontId="23"/>
  </si>
  <si>
    <t>No.</t>
    <phoneticPr fontId="23"/>
  </si>
  <si>
    <t>請求日</t>
    <rPh sb="0" eb="3">
      <t xml:space="preserve">セイキュウビ </t>
    </rPh>
    <phoneticPr fontId="23"/>
  </si>
  <si>
    <t>下記のとおり、御請求申し上げます。</t>
    <rPh sb="0" eb="2">
      <t xml:space="preserve">カキノ </t>
    </rPh>
    <rPh sb="3" eb="4">
      <t xml:space="preserve">トオリ </t>
    </rPh>
    <rPh sb="10" eb="11">
      <t xml:space="preserve">モウシアゲマス </t>
    </rPh>
    <phoneticPr fontId="23"/>
  </si>
  <si>
    <t>Readwith Jackei</t>
    <phoneticPr fontId="23"/>
  </si>
  <si>
    <t>件名</t>
    <rPh sb="0" eb="2">
      <t xml:space="preserve">ケンメイ </t>
    </rPh>
    <phoneticPr fontId="23"/>
  </si>
  <si>
    <t>〒100-0001</t>
    <phoneticPr fontId="23"/>
  </si>
  <si>
    <t>支払期限</t>
    <rPh sb="0" eb="1">
      <t xml:space="preserve">シハライキゲン </t>
    </rPh>
    <phoneticPr fontId="23"/>
  </si>
  <si>
    <t>振込先</t>
    <rPh sb="0" eb="3">
      <t xml:space="preserve">フリコミサキ </t>
    </rPh>
    <phoneticPr fontId="23"/>
  </si>
  <si>
    <t>現金　OR　Paypay</t>
    <rPh sb="0" eb="2">
      <t>ゲンキン</t>
    </rPh>
    <phoneticPr fontId="23"/>
  </si>
  <si>
    <t>Paypay ID</t>
    <phoneticPr fontId="23"/>
  </si>
  <si>
    <t>TEL：080-9820－2084</t>
    <phoneticPr fontId="23"/>
  </si>
  <si>
    <t>担当：Jackie</t>
    <rPh sb="0" eb="2">
      <t xml:space="preserve">タントウ </t>
    </rPh>
    <phoneticPr fontId="23"/>
  </si>
  <si>
    <t>合計</t>
    <rPh sb="0" eb="2">
      <t xml:space="preserve">ゴウケイ </t>
    </rPh>
    <phoneticPr fontId="23"/>
  </si>
  <si>
    <t>摘要</t>
    <rPh sb="0" eb="2">
      <t xml:space="preserve">テキヨウ </t>
    </rPh>
    <phoneticPr fontId="23"/>
  </si>
  <si>
    <t>単位</t>
    <rPh sb="0" eb="2">
      <t xml:space="preserve">タンイ </t>
    </rPh>
    <phoneticPr fontId="23"/>
  </si>
  <si>
    <t>金額</t>
    <rPh sb="0" eb="2">
      <t xml:space="preserve">キンガク </t>
    </rPh>
    <phoneticPr fontId="23"/>
  </si>
  <si>
    <t>授業料</t>
    <rPh sb="0" eb="3">
      <t>ジュギョウリョウ</t>
    </rPh>
    <phoneticPr fontId="23"/>
  </si>
  <si>
    <t>回</t>
    <rPh sb="0" eb="1">
      <t>カイ</t>
    </rPh>
    <phoneticPr fontId="23"/>
  </si>
  <si>
    <t>APP　会員費　（月額）</t>
    <rPh sb="4" eb="6">
      <t>カイイン</t>
    </rPh>
    <rPh sb="6" eb="7">
      <t>ヒ</t>
    </rPh>
    <rPh sb="9" eb="11">
      <t>ゲツガク</t>
    </rPh>
    <phoneticPr fontId="23"/>
  </si>
  <si>
    <t>月</t>
    <rPh sb="0" eb="1">
      <t>ゲツ</t>
    </rPh>
    <phoneticPr fontId="23"/>
  </si>
  <si>
    <t>教科書</t>
    <rPh sb="0" eb="3">
      <t>キョウカショ</t>
    </rPh>
    <phoneticPr fontId="23"/>
  </si>
  <si>
    <t>小計</t>
    <rPh sb="0" eb="1">
      <t>ショウ</t>
    </rPh>
    <rPh sb="1" eb="2">
      <t>ケイ</t>
    </rPh>
    <phoneticPr fontId="24"/>
  </si>
  <si>
    <t>控除項目</t>
    <rPh sb="0" eb="2">
      <t>コウジョ</t>
    </rPh>
    <rPh sb="2" eb="4">
      <t>コウモク</t>
    </rPh>
    <phoneticPr fontId="24"/>
  </si>
  <si>
    <t>休暇繰戻</t>
    <rPh sb="0" eb="2">
      <t>キュウカ</t>
    </rPh>
    <rPh sb="2" eb="4">
      <t>クリモドシ</t>
    </rPh>
    <phoneticPr fontId="24"/>
  </si>
  <si>
    <t>式</t>
    <rPh sb="0" eb="1">
      <t xml:space="preserve">シキ </t>
    </rPh>
    <phoneticPr fontId="23"/>
  </si>
  <si>
    <t>小計</t>
    <rPh sb="0" eb="2">
      <t>ショウケイ</t>
    </rPh>
    <phoneticPr fontId="24"/>
  </si>
  <si>
    <t>小計</t>
    <rPh sb="0" eb="2">
      <t xml:space="preserve">ショウケイ </t>
    </rPh>
    <phoneticPr fontId="23"/>
  </si>
  <si>
    <t>消費税</t>
    <rPh sb="0" eb="3">
      <t xml:space="preserve">ショウヒゼイガク </t>
    </rPh>
    <phoneticPr fontId="23"/>
  </si>
  <si>
    <t>備考</t>
    <rPh sb="0" eb="2">
      <t xml:space="preserve">ビコウ </t>
    </rPh>
    <phoneticPr fontId="23"/>
  </si>
  <si>
    <t>単価</t>
    <rPh sb="0" eb="2">
      <t xml:space="preserve">スウリョウ </t>
    </rPh>
    <phoneticPr fontId="23"/>
  </si>
  <si>
    <t>数量</t>
    <rPh sb="0" eb="2">
      <t xml:space="preserve">タンカ </t>
    </rPh>
    <phoneticPr fontId="23"/>
  </si>
  <si>
    <t>Joyden</t>
    <phoneticPr fontId="17" type="noConversion"/>
  </si>
  <si>
    <t>A001</t>
    <phoneticPr fontId="17" type="noConversion"/>
  </si>
  <si>
    <r>
      <t>精読グループ　BP 組（水）保護者</t>
    </r>
    <r>
      <rPr>
        <sz val="14"/>
        <color theme="1"/>
        <rFont val="DengXian"/>
        <family val="4"/>
        <charset val="134"/>
        <scheme val="minor"/>
      </rPr>
      <t>様</t>
    </r>
    <rPh sb="0" eb="2">
      <t>セイドク</t>
    </rPh>
    <rPh sb="9" eb="10">
      <t>グミ</t>
    </rPh>
    <rPh sb="11" eb="12">
      <t>カ</t>
    </rPh>
    <rPh sb="13" eb="14">
      <t>キンホゴシャサマ</t>
    </rPh>
    <phoneticPr fontId="23"/>
  </si>
  <si>
    <r>
      <t>精読グループ　CK組（水、金）</t>
    </r>
    <r>
      <rPr>
        <sz val="14"/>
        <color theme="1"/>
        <rFont val="DengXian"/>
        <family val="4"/>
        <charset val="134"/>
        <scheme val="minor"/>
      </rPr>
      <t>保護者様</t>
    </r>
    <rPh sb="0" eb="2">
      <t>セイドク</t>
    </rPh>
    <rPh sb="9" eb="10">
      <t>グミ</t>
    </rPh>
    <rPh sb="11" eb="12">
      <t>カ</t>
    </rPh>
    <rPh sb="13" eb="14">
      <t>キン</t>
    </rPh>
    <rPh sb="16" eb="19">
      <t>ホゴシャサマ</t>
    </rPh>
    <phoneticPr fontId="23"/>
  </si>
  <si>
    <r>
      <t>精読グループ　DP組（月、木）</t>
    </r>
    <r>
      <rPr>
        <sz val="16"/>
        <color theme="1"/>
        <rFont val="DengXian"/>
        <family val="4"/>
        <charset val="134"/>
        <scheme val="minor"/>
      </rPr>
      <t>保護者　様</t>
    </r>
    <rPh sb="0" eb="2">
      <t>セイドク</t>
    </rPh>
    <rPh sb="9" eb="10">
      <t>グミ</t>
    </rPh>
    <rPh sb="11" eb="12">
      <t>カ</t>
    </rPh>
    <rPh sb="13" eb="14">
      <t>キン</t>
    </rPh>
    <rPh sb="16" eb="19">
      <t>ホゴシャ</t>
    </rPh>
    <rPh sb="19" eb="20">
      <t>サマ</t>
    </rPh>
    <phoneticPr fontId="23"/>
  </si>
  <si>
    <r>
      <t>精読グループ　EM組（月、水）</t>
    </r>
    <r>
      <rPr>
        <sz val="16"/>
        <color theme="1"/>
        <rFont val="DengXian"/>
        <family val="4"/>
        <charset val="134"/>
        <scheme val="minor"/>
      </rPr>
      <t>保護者　様</t>
    </r>
    <rPh sb="0" eb="2">
      <t>セイドク</t>
    </rPh>
    <rPh sb="9" eb="10">
      <t>グミ</t>
    </rPh>
    <rPh sb="11" eb="12">
      <t>カ</t>
    </rPh>
    <rPh sb="13" eb="14">
      <t>キン</t>
    </rPh>
    <rPh sb="16" eb="19">
      <t>ホゴシャ</t>
    </rPh>
    <rPh sb="19" eb="20">
      <t>サマ</t>
    </rPh>
    <phoneticPr fontId="23"/>
  </si>
  <si>
    <r>
      <t>精読グループ　GP組（月、水）</t>
    </r>
    <r>
      <rPr>
        <sz val="16"/>
        <color theme="1"/>
        <rFont val="DengXian"/>
        <family val="4"/>
        <charset val="134"/>
        <scheme val="minor"/>
      </rPr>
      <t>保護者　様</t>
    </r>
    <rPh sb="0" eb="2">
      <t>セイドク</t>
    </rPh>
    <rPh sb="9" eb="10">
      <t>グミ</t>
    </rPh>
    <rPh sb="11" eb="12">
      <t>カ</t>
    </rPh>
    <rPh sb="13" eb="14">
      <t>キン</t>
    </rPh>
    <rPh sb="16" eb="19">
      <t>ホゴシャ</t>
    </rPh>
    <rPh sb="19" eb="20">
      <t>サマ</t>
    </rPh>
    <phoneticPr fontId="23"/>
  </si>
  <si>
    <t>Anna</t>
    <phoneticPr fontId="20" type="noConversion"/>
  </si>
  <si>
    <t>Jack</t>
    <phoneticPr fontId="17" type="noConversion"/>
  </si>
  <si>
    <t>A组</t>
    <phoneticPr fontId="17" type="noConversion"/>
  </si>
  <si>
    <t>B组</t>
    <phoneticPr fontId="17" type="noConversion"/>
  </si>
  <si>
    <t>Ryan</t>
    <phoneticPr fontId="17" type="noConversion"/>
  </si>
  <si>
    <t>C组</t>
    <phoneticPr fontId="17" type="noConversion"/>
  </si>
  <si>
    <t>D组</t>
    <phoneticPr fontId="17" type="noConversion"/>
  </si>
  <si>
    <t>E组</t>
    <phoneticPr fontId="17" type="noConversion"/>
  </si>
  <si>
    <r>
      <t>F组</t>
    </r>
    <r>
      <rPr>
        <sz val="11"/>
        <color theme="4"/>
        <rFont val="Microsoft YaHei UI"/>
        <family val="2"/>
        <charset val="134"/>
      </rPr>
      <t/>
    </r>
    <phoneticPr fontId="17" type="noConversion"/>
  </si>
  <si>
    <t>Rina</t>
    <phoneticPr fontId="17" type="noConversion"/>
  </si>
  <si>
    <t>G组</t>
    <phoneticPr fontId="17" type="noConversion"/>
  </si>
  <si>
    <t>Haruka</t>
    <phoneticPr fontId="20" type="noConversion"/>
  </si>
  <si>
    <r>
      <t>精読グループ　AP組（火、金）</t>
    </r>
    <r>
      <rPr>
        <sz val="14"/>
        <color theme="1"/>
        <rFont val="DengXian"/>
        <family val="4"/>
        <charset val="134"/>
        <scheme val="minor"/>
      </rPr>
      <t>保護者様</t>
    </r>
    <rPh sb="0" eb="2">
      <t>セイドク</t>
    </rPh>
    <rPh sb="9" eb="10">
      <t>グミ</t>
    </rPh>
    <rPh sb="11" eb="12">
      <t>カ</t>
    </rPh>
    <rPh sb="13" eb="14">
      <t>キン</t>
    </rPh>
    <rPh sb="16" eb="19">
      <t>ホゴシャサマ</t>
    </rPh>
    <phoneticPr fontId="23"/>
  </si>
  <si>
    <t>J组</t>
    <phoneticPr fontId="17" type="noConversion"/>
  </si>
  <si>
    <t>Erika</t>
    <phoneticPr fontId="17" type="noConversion"/>
  </si>
  <si>
    <t>Tomo</t>
    <phoneticPr fontId="17" type="noConversion"/>
  </si>
  <si>
    <t>Yumi</t>
    <phoneticPr fontId="17" type="noConversion"/>
  </si>
  <si>
    <t>Kosei</t>
    <phoneticPr fontId="17" type="noConversion"/>
  </si>
  <si>
    <r>
      <rPr>
        <sz val="14"/>
        <color theme="4"/>
        <rFont val="SimSun"/>
        <family val="3"/>
        <charset val="134"/>
      </rPr>
      <t>横浜市鶴見区鶴見中央</t>
    </r>
    <r>
      <rPr>
        <sz val="14"/>
        <color theme="4"/>
        <rFont val="Microsoft YaHei UI"/>
        <family val="2"/>
        <charset val="1"/>
      </rPr>
      <t>2-2-4-609</t>
    </r>
    <rPh sb="0" eb="4">
      <t>カナガワケン</t>
    </rPh>
    <rPh sb="4" eb="7">
      <t>ヨコハマシ</t>
    </rPh>
    <rPh sb="7" eb="10">
      <t>ツルミク</t>
    </rPh>
    <rPh sb="10" eb="14">
      <t>ツルミチュウオウ</t>
    </rPh>
    <phoneticPr fontId="23"/>
  </si>
  <si>
    <r>
      <rPr>
        <sz val="16"/>
        <color theme="4"/>
        <rFont val="SimSun"/>
        <family val="3"/>
        <charset val="134"/>
      </rPr>
      <t>〒</t>
    </r>
    <r>
      <rPr>
        <sz val="16"/>
        <color theme="4"/>
        <rFont val="Times New Roman"/>
        <family val="1"/>
      </rPr>
      <t>230-0051</t>
    </r>
    <phoneticPr fontId="23"/>
  </si>
  <si>
    <t>K组</t>
    <phoneticPr fontId="17" type="noConversion"/>
  </si>
  <si>
    <t>Mika</t>
    <phoneticPr fontId="17" type="noConversion"/>
  </si>
  <si>
    <t>Reika</t>
    <phoneticPr fontId="17" type="noConversion"/>
  </si>
  <si>
    <t>Kien</t>
    <phoneticPr fontId="17" type="noConversion"/>
  </si>
  <si>
    <t>Yuna</t>
    <phoneticPr fontId="17" type="noConversion"/>
  </si>
  <si>
    <t>Demi</t>
    <phoneticPr fontId="17" type="noConversion"/>
  </si>
  <si>
    <t>LevelD読解ドリル</t>
    <phoneticPr fontId="17" type="noConversion"/>
  </si>
  <si>
    <t>Koki</t>
    <phoneticPr fontId="17" type="noConversion"/>
  </si>
  <si>
    <t>课程</t>
    <phoneticPr fontId="17" type="noConversion"/>
  </si>
  <si>
    <t>英検５級</t>
    <phoneticPr fontId="17" type="noConversion"/>
  </si>
  <si>
    <t>英検３級</t>
  </si>
  <si>
    <t>英検２級</t>
  </si>
  <si>
    <t>英検凖２級</t>
    <phoneticPr fontId="17" type="noConversion"/>
  </si>
  <si>
    <r>
      <t>授業料（</t>
    </r>
    <r>
      <rPr>
        <b/>
        <sz val="18"/>
        <color theme="1"/>
        <rFont val="Microsoft YaHei UI"/>
        <family val="2"/>
      </rPr>
      <t>60</t>
    </r>
    <r>
      <rPr>
        <b/>
        <sz val="18"/>
        <color theme="1"/>
        <rFont val="宋体"/>
        <family val="3"/>
        <charset val="134"/>
      </rPr>
      <t>分）</t>
    </r>
  </si>
  <si>
    <r>
      <rPr>
        <sz val="18"/>
        <rFont val="Microsoft YaHei UI"/>
        <family val="2"/>
        <charset val="134"/>
      </rPr>
      <t>中学校　</t>
    </r>
    <r>
      <rPr>
        <sz val="18"/>
        <rFont val="Microsoft YaHei UI"/>
        <family val="2"/>
        <charset val="1"/>
      </rPr>
      <t>Here We Go 1-２</t>
    </r>
    <phoneticPr fontId="17" type="noConversion"/>
  </si>
  <si>
    <r>
      <rPr>
        <sz val="18"/>
        <rFont val="Microsoft YaHei UI"/>
        <family val="2"/>
        <charset val="134"/>
      </rPr>
      <t>中学校　</t>
    </r>
    <r>
      <rPr>
        <sz val="18"/>
        <rFont val="Microsoft YaHei UI"/>
        <family val="2"/>
        <charset val="1"/>
      </rPr>
      <t>Here We Go ３</t>
    </r>
    <phoneticPr fontId="17" type="noConversion"/>
  </si>
  <si>
    <t>全英精読</t>
    <phoneticPr fontId="17" type="noConversion"/>
  </si>
  <si>
    <t xml:space="preserve">中学　Here We Go </t>
    <phoneticPr fontId="17" type="noConversion"/>
  </si>
  <si>
    <r>
      <t>全英精读</t>
    </r>
    <r>
      <rPr>
        <sz val="18"/>
        <rFont val="Microsoft YaHei UI"/>
        <family val="2"/>
        <charset val="1"/>
      </rPr>
      <t xml:space="preserve">Level AA -Level C </t>
    </r>
    <phoneticPr fontId="17" type="noConversion"/>
  </si>
  <si>
    <r>
      <t>全英精读</t>
    </r>
    <r>
      <rPr>
        <sz val="18"/>
        <rFont val="Microsoft YaHei UI"/>
        <family val="2"/>
        <charset val="1"/>
      </rPr>
      <t>Level D -Level F</t>
    </r>
    <phoneticPr fontId="17" type="noConversion"/>
  </si>
  <si>
    <r>
      <t>全英精读</t>
    </r>
    <r>
      <rPr>
        <sz val="18"/>
        <rFont val="Microsoft YaHei UI"/>
        <family val="2"/>
        <charset val="1"/>
      </rPr>
      <t>Level G -Level I</t>
    </r>
    <phoneticPr fontId="17" type="noConversion"/>
  </si>
  <si>
    <r>
      <t>全英精读</t>
    </r>
    <r>
      <rPr>
        <sz val="18"/>
        <rFont val="Microsoft YaHei UI"/>
        <family val="2"/>
        <charset val="1"/>
      </rPr>
      <t>Level J -</t>
    </r>
    <phoneticPr fontId="17" type="noConversion"/>
  </si>
  <si>
    <r>
      <t>授業料（４</t>
    </r>
    <r>
      <rPr>
        <b/>
        <sz val="18"/>
        <color theme="1"/>
        <rFont val="Microsoft YaHei UI"/>
        <family val="2"/>
      </rPr>
      <t>0</t>
    </r>
    <r>
      <rPr>
        <b/>
        <sz val="18"/>
        <color theme="1"/>
        <rFont val="宋体"/>
        <family val="3"/>
        <charset val="134"/>
      </rPr>
      <t>分）</t>
    </r>
    <phoneticPr fontId="17" type="noConversion"/>
  </si>
  <si>
    <t>英検</t>
    <phoneticPr fontId="17" type="noConversion"/>
  </si>
  <si>
    <t>OnLine 全英精読（６人まで）</t>
    <phoneticPr fontId="17" type="noConversion"/>
  </si>
  <si>
    <t>OnLine 中学　Here We Go （６人まで）</t>
    <phoneticPr fontId="17" type="noConversion"/>
  </si>
  <si>
    <t>OnLine 英検（６人まで）</t>
    <phoneticPr fontId="17" type="noConversion"/>
  </si>
  <si>
    <t>OnLine 全英精読（６人以下）</t>
    <phoneticPr fontId="17" type="noConversion"/>
  </si>
  <si>
    <t>英検４級</t>
    <phoneticPr fontId="17" type="noConversion"/>
  </si>
  <si>
    <t>60 RMB</t>
    <phoneticPr fontId="17" type="noConversion"/>
  </si>
  <si>
    <t>70 RMB</t>
    <phoneticPr fontId="17" type="noConversion"/>
  </si>
  <si>
    <t>80 RMB</t>
    <phoneticPr fontId="17" type="noConversion"/>
  </si>
  <si>
    <t>90 RMB</t>
    <phoneticPr fontId="17" type="noConversion"/>
  </si>
  <si>
    <t>小学低年级初级6-8</t>
    <phoneticPr fontId="17" type="noConversion"/>
  </si>
  <si>
    <t>小学低年级8-10</t>
    <phoneticPr fontId="17" type="noConversion"/>
  </si>
  <si>
    <t>小学高年级9-12</t>
    <phoneticPr fontId="17" type="noConversion"/>
  </si>
  <si>
    <t>儿童创意美术课（６人以下）</t>
    <phoneticPr fontId="17" type="noConversion"/>
  </si>
  <si>
    <t>中文课</t>
    <phoneticPr fontId="17" type="noConversion"/>
  </si>
  <si>
    <t>授業料（60分）</t>
    <phoneticPr fontId="17" type="noConversion"/>
  </si>
  <si>
    <t>授業料（80分）</t>
    <phoneticPr fontId="17" type="noConversion"/>
  </si>
  <si>
    <t>幼儿初级 4-6</t>
    <phoneticPr fontId="17" type="noConversion"/>
  </si>
  <si>
    <t>クーポン</t>
    <phoneticPr fontId="17" type="noConversion"/>
  </si>
  <si>
    <r>
      <t>精読グループ　FP組（火、木）</t>
    </r>
    <r>
      <rPr>
        <sz val="16"/>
        <color theme="1"/>
        <rFont val="DengXian"/>
        <family val="4"/>
        <charset val="134"/>
        <scheme val="minor"/>
      </rPr>
      <t>保護者様</t>
    </r>
    <rPh sb="0" eb="2">
      <t>セイドク</t>
    </rPh>
    <rPh sb="9" eb="10">
      <t>グミ</t>
    </rPh>
    <rPh sb="11" eb="12">
      <t>カ</t>
    </rPh>
    <rPh sb="13" eb="14">
      <t>キン</t>
    </rPh>
    <rPh sb="16" eb="19">
      <t>ホゴシャサマ</t>
    </rPh>
    <phoneticPr fontId="23"/>
  </si>
  <si>
    <r>
      <rPr>
        <sz val="16"/>
        <color theme="4"/>
        <rFont val="SimSun"/>
        <family val="3"/>
        <charset val="134"/>
      </rPr>
      <t>授業料</t>
    </r>
    <r>
      <rPr>
        <sz val="16"/>
        <color theme="4"/>
        <rFont val="Microsoft YaHei UI"/>
        <family val="2"/>
        <charset val="134"/>
      </rPr>
      <t>（４０分）</t>
    </r>
    <rPh sb="0" eb="3">
      <t>ジュギョウリョウ</t>
    </rPh>
    <phoneticPr fontId="23"/>
  </si>
  <si>
    <t>授業料（６０分）</t>
    <rPh sb="0" eb="3">
      <t>ジュギョウリョウ</t>
    </rPh>
    <phoneticPr fontId="23"/>
  </si>
  <si>
    <t>2月の授業料３０分※２</t>
    <phoneticPr fontId="17" type="noConversion"/>
  </si>
  <si>
    <r>
      <t>精読グループ　JP組（火、木）</t>
    </r>
    <r>
      <rPr>
        <sz val="16"/>
        <color theme="1"/>
        <rFont val="等线"/>
        <family val="4"/>
        <charset val="134"/>
      </rPr>
      <t>Erika様</t>
    </r>
    <rPh sb="0" eb="2">
      <t>セイドク</t>
    </rPh>
    <rPh sb="9" eb="10">
      <t>グミ</t>
    </rPh>
    <rPh sb="11" eb="12">
      <t>カ</t>
    </rPh>
    <rPh sb="13" eb="14">
      <t>キン</t>
    </rPh>
    <rPh sb="16" eb="19">
      <t>ホゴシャ</t>
    </rPh>
    <rPh sb="19" eb="20">
      <t>サマ</t>
    </rPh>
    <phoneticPr fontId="23"/>
  </si>
  <si>
    <r>
      <t>精読グループ　JP組（火、木）</t>
    </r>
    <r>
      <rPr>
        <sz val="16"/>
        <color theme="1"/>
        <rFont val="DengXian"/>
        <family val="4"/>
        <charset val="134"/>
        <scheme val="minor"/>
      </rPr>
      <t>Tomo　様</t>
    </r>
    <rPh sb="0" eb="2">
      <t>セイドク</t>
    </rPh>
    <rPh sb="9" eb="10">
      <t>グミ</t>
    </rPh>
    <rPh sb="11" eb="12">
      <t>カ</t>
    </rPh>
    <rPh sb="13" eb="14">
      <t>キン</t>
    </rPh>
    <rPh sb="16" eb="19">
      <t>ホゴシャ</t>
    </rPh>
    <rPh sb="19" eb="20">
      <t>サマ</t>
    </rPh>
    <phoneticPr fontId="23"/>
  </si>
  <si>
    <r>
      <t>精読グループ　KP組（土）</t>
    </r>
    <r>
      <rPr>
        <sz val="16"/>
        <color theme="1"/>
        <rFont val="等线"/>
        <family val="4"/>
        <charset val="134"/>
      </rPr>
      <t>保護者様</t>
    </r>
    <rPh sb="0" eb="2">
      <t>セイドク</t>
    </rPh>
    <rPh sb="9" eb="10">
      <t>グミ</t>
    </rPh>
    <rPh sb="11" eb="12">
      <t>カ</t>
    </rPh>
    <rPh sb="13" eb="14">
      <t>キンホゴシャサマ</t>
    </rPh>
    <phoneticPr fontId="23"/>
  </si>
  <si>
    <t>Yufan</t>
    <phoneticPr fontId="17" type="noConversion"/>
  </si>
  <si>
    <t>Zerei</t>
    <phoneticPr fontId="17" type="noConversion"/>
  </si>
  <si>
    <t>Yui</t>
    <phoneticPr fontId="17" type="noConversion"/>
  </si>
  <si>
    <t>Kinyo</t>
    <phoneticPr fontId="17" type="noConversion"/>
  </si>
  <si>
    <t>儿童创意畅想班6-8</t>
    <phoneticPr fontId="17" type="noConversion"/>
  </si>
  <si>
    <t>幼儿艺术启蒙班 4-6</t>
    <phoneticPr fontId="17" type="noConversion"/>
  </si>
  <si>
    <t>少年美术专业班8-10</t>
    <phoneticPr fontId="17" type="noConversion"/>
  </si>
  <si>
    <t>Ouyou</t>
    <phoneticPr fontId="17" type="noConversion"/>
  </si>
  <si>
    <t>Jyunsei</t>
    <phoneticPr fontId="17" type="noConversion"/>
  </si>
  <si>
    <t>11300-4800</t>
    <phoneticPr fontId="17" type="noConversion"/>
  </si>
  <si>
    <r>
      <t>精読グループ　LM組（火）</t>
    </r>
    <r>
      <rPr>
        <sz val="16"/>
        <color theme="1"/>
        <rFont val="等线"/>
        <family val="4"/>
        <charset val="134"/>
      </rPr>
      <t>保護者様</t>
    </r>
    <rPh sb="0" eb="2">
      <t>セイドク</t>
    </rPh>
    <rPh sb="9" eb="10">
      <t>グミ</t>
    </rPh>
    <rPh sb="11" eb="12">
      <t>カ</t>
    </rPh>
    <rPh sb="13" eb="14">
      <t>キンホゴシャサマ</t>
    </rPh>
    <phoneticPr fontId="23"/>
  </si>
  <si>
    <t>L组</t>
    <phoneticPr fontId="17" type="noConversion"/>
  </si>
  <si>
    <t>Henry</t>
    <phoneticPr fontId="17" type="noConversion"/>
  </si>
  <si>
    <t>Harry</t>
    <phoneticPr fontId="17" type="noConversion"/>
  </si>
  <si>
    <t>Sophia</t>
    <phoneticPr fontId="17" type="noConversion"/>
  </si>
  <si>
    <t>Mei</t>
    <phoneticPr fontId="17" type="noConversion"/>
  </si>
  <si>
    <t>Usuda</t>
    <phoneticPr fontId="17" type="noConversion"/>
  </si>
  <si>
    <t>Kota</t>
    <phoneticPr fontId="17" type="noConversion"/>
  </si>
  <si>
    <t>Chie</t>
    <phoneticPr fontId="17" type="noConversion"/>
  </si>
  <si>
    <t>Kibin</t>
    <phoneticPr fontId="17" type="noConversion"/>
  </si>
  <si>
    <t>２０２３年4月分授業料</t>
    <rPh sb="2" eb="3">
      <t>ガツ</t>
    </rPh>
    <rPh sb="3" eb="4">
      <t>ブン</t>
    </rPh>
    <rPh sb="4" eb="7">
      <t>ジュギョウリョウ</t>
    </rPh>
    <phoneticPr fontId="23"/>
  </si>
  <si>
    <t>Phonics Bookドリル</t>
    <rPh sb="0" eb="3">
      <t>キョウカショ</t>
    </rPh>
    <phoneticPr fontId="23"/>
  </si>
  <si>
    <t>Rory</t>
    <phoneticPr fontId="17" type="noConversion"/>
  </si>
  <si>
    <t>Level D ドリル</t>
    <rPh sb="0" eb="3">
      <t>キョウカショ</t>
    </rPh>
    <phoneticPr fontId="23"/>
  </si>
  <si>
    <t>M组</t>
    <phoneticPr fontId="17" type="noConversion"/>
  </si>
  <si>
    <t>Aki</t>
    <phoneticPr fontId="17" type="noConversion"/>
  </si>
  <si>
    <t>Ayano</t>
    <phoneticPr fontId="17" type="noConversion"/>
  </si>
  <si>
    <t>Akiharu</t>
    <phoneticPr fontId="17" type="noConversion"/>
  </si>
  <si>
    <t>Tomofumi</t>
    <phoneticPr fontId="17" type="noConversion"/>
  </si>
  <si>
    <t>Yoku</t>
    <phoneticPr fontId="17" type="noConversion"/>
  </si>
  <si>
    <t>Uken</t>
    <phoneticPr fontId="17" type="noConversion"/>
  </si>
  <si>
    <t>Souhi</t>
    <phoneticPr fontId="17" type="noConversion"/>
  </si>
  <si>
    <r>
      <t>202303</t>
    </r>
    <r>
      <rPr>
        <sz val="24"/>
        <color theme="1"/>
        <rFont val="SimSun"/>
        <family val="3"/>
        <charset val="134"/>
      </rPr>
      <t>月学费</t>
    </r>
    <phoneticPr fontId="20" type="noConversion"/>
  </si>
  <si>
    <r>
      <t>202304</t>
    </r>
    <r>
      <rPr>
        <sz val="24"/>
        <color theme="1"/>
        <rFont val="SimSun"/>
        <family val="3"/>
        <charset val="134"/>
      </rPr>
      <t>月学费</t>
    </r>
    <phoneticPr fontId="20" type="noConversion"/>
  </si>
  <si>
    <t>Susan</t>
    <phoneticPr fontId="17" type="noConversion"/>
  </si>
  <si>
    <t>KP</t>
    <phoneticPr fontId="17" type="noConversion"/>
  </si>
  <si>
    <t>MP</t>
    <phoneticPr fontId="17" type="noConversion"/>
  </si>
  <si>
    <t>Training</t>
    <phoneticPr fontId="17" type="noConversion"/>
  </si>
  <si>
    <t>3月</t>
    <phoneticPr fontId="17" type="noConversion"/>
  </si>
  <si>
    <t>4月</t>
    <phoneticPr fontId="17" type="noConversion"/>
  </si>
  <si>
    <t>高兴</t>
    <phoneticPr fontId="17" type="noConversion"/>
  </si>
  <si>
    <t>中文</t>
    <phoneticPr fontId="17" type="noConversion"/>
  </si>
  <si>
    <t>美术</t>
    <phoneticPr fontId="17" type="noConversion"/>
  </si>
  <si>
    <t>打卡次数</t>
    <phoneticPr fontId="17" type="noConversion"/>
  </si>
  <si>
    <t>收入统计</t>
    <phoneticPr fontId="17" type="noConversion"/>
  </si>
  <si>
    <t>总计</t>
    <phoneticPr fontId="17" type="noConversion"/>
  </si>
  <si>
    <r>
      <t>精読グループ　AP組（火、金）</t>
    </r>
    <r>
      <rPr>
        <sz val="14"/>
        <color theme="1"/>
        <rFont val="DengXian"/>
        <family val="4"/>
        <charset val="134"/>
        <scheme val="minor"/>
      </rPr>
      <t>Yuyan様</t>
    </r>
    <rPh sb="0" eb="2">
      <t>セイドク</t>
    </rPh>
    <rPh sb="9" eb="10">
      <t>グミ</t>
    </rPh>
    <rPh sb="11" eb="12">
      <t>カ</t>
    </rPh>
    <rPh sb="13" eb="14">
      <t>キン</t>
    </rPh>
    <rPh sb="16" eb="19">
      <t>ホゴシャサマ</t>
    </rPh>
    <phoneticPr fontId="23"/>
  </si>
  <si>
    <t>工资记录</t>
    <phoneticPr fontId="17" type="noConversion"/>
  </si>
  <si>
    <t>GP-  150rmb</t>
    <phoneticPr fontId="17" type="noConversion"/>
  </si>
  <si>
    <r>
      <t>MTE中文　立春組（土）</t>
    </r>
    <r>
      <rPr>
        <sz val="16"/>
        <color theme="1"/>
        <rFont val="等线"/>
        <family val="4"/>
        <charset val="134"/>
      </rPr>
      <t>保護者様</t>
    </r>
    <rPh sb="0" eb="2">
      <t>セイドク</t>
    </rPh>
    <rPh sb="9" eb="10">
      <t>グミ</t>
    </rPh>
    <rPh sb="11" eb="12">
      <t>カ</t>
    </rPh>
    <rPh sb="13" eb="14">
      <t>キンホゴシャサマ</t>
    </rPh>
    <phoneticPr fontId="23"/>
  </si>
  <si>
    <t>プリント</t>
    <rPh sb="0" eb="3">
      <t>キョウカショ</t>
    </rPh>
    <phoneticPr fontId="23"/>
  </si>
  <si>
    <t>Level D ドリル</t>
    <phoneticPr fontId="23"/>
  </si>
  <si>
    <t>クーポン</t>
    <phoneticPr fontId="23"/>
  </si>
  <si>
    <t>小計</t>
    <rPh sb="0" eb="1">
      <t>ショウ</t>
    </rPh>
    <rPh sb="1" eb="2">
      <t>ケイ</t>
    </rPh>
    <phoneticPr fontId="23"/>
  </si>
  <si>
    <t>控除項目</t>
    <rPh sb="0" eb="2">
      <t>コウジョ</t>
    </rPh>
    <rPh sb="2" eb="4">
      <t>コウモク</t>
    </rPh>
    <phoneticPr fontId="23"/>
  </si>
  <si>
    <t>休暇繰戻</t>
    <rPh sb="0" eb="2">
      <t>キュウカ</t>
    </rPh>
    <rPh sb="2" eb="4">
      <t>クリモドシ</t>
    </rPh>
    <phoneticPr fontId="23"/>
  </si>
  <si>
    <t>小計</t>
    <rPh sb="0" eb="2">
      <t>ショウケイ</t>
    </rPh>
    <phoneticPr fontId="23"/>
  </si>
  <si>
    <t>精読グループ　MP組（土）保護者様</t>
    <rPh sb="0" eb="2">
      <t>セイドク</t>
    </rPh>
    <rPh sb="9" eb="10">
      <t>グミ</t>
    </rPh>
    <rPh sb="11" eb="12">
      <t>カ</t>
    </rPh>
    <rPh sb="13" eb="14">
      <t>キンホゴシャサマ</t>
    </rPh>
    <phoneticPr fontId="23"/>
  </si>
  <si>
    <t>TEMP</t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</si>
</sst>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7" formatCode="&quot;¥&quot;#,##0.00;&quot;¥&quot;\-#,##0.00"/>
    <numFmt numFmtId="42" formatCode="_ &quot;¥&quot;* #,##0_ ;_ &quot;¥&quot;* \-#,##0_ ;_ &quot;¥&quot;* &quot;-&quot;_ ;_ @_ "/>
    <numFmt numFmtId="176" formatCode="_(* #,##0_);_(* \(#,##0\);_(* &quot;-&quot;_);_(@_)"/>
    <numFmt numFmtId="177" formatCode="_(* #,##0.00_);_(* \(#,##0.00\);_(* &quot;-&quot;??_);_(@_)"/>
    <numFmt numFmtId="178" formatCode="[DBNum1][$-804]General"/>
    <numFmt numFmtId="179" formatCode="#,##0&quot; 円&quot;\ \(&quot;税&quot;&quot;込&quot;\)"/>
  </numFmts>
  <fonts count="77">
    <font>
      <sz val="11"/>
      <color theme="4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theme="4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b/>
      <sz val="12"/>
      <color theme="4"/>
      <name val="Microsoft YaHei UI"/>
      <family val="2"/>
      <charset val="134"/>
    </font>
    <font>
      <sz val="29"/>
      <color theme="5"/>
      <name val="Microsoft YaHei UI"/>
      <family val="2"/>
      <charset val="134"/>
    </font>
    <font>
      <sz val="15"/>
      <color theme="5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9"/>
      <name val="Microsoft YaHei UI"/>
      <family val="2"/>
      <charset val="134"/>
    </font>
    <font>
      <sz val="16"/>
      <color theme="4"/>
      <name val="黑体-简 中等"/>
      <charset val="134"/>
    </font>
    <font>
      <sz val="16"/>
      <color theme="4"/>
      <name val="Microsoft YaHei UI"/>
      <family val="2"/>
      <charset val="134"/>
    </font>
    <font>
      <sz val="9"/>
      <name val="等线"/>
      <family val="2"/>
      <charset val="134"/>
      <scheme val="minor"/>
    </font>
    <font>
      <sz val="20"/>
      <color theme="1"/>
      <name val="黑体-简 中等"/>
      <charset val="134"/>
    </font>
    <font>
      <sz val="20"/>
      <color rgb="FFFF0000"/>
      <name val="黑体-简 中等"/>
      <charset val="134"/>
    </font>
    <font>
      <sz val="6"/>
      <name val="等线"/>
      <family val="2"/>
      <charset val="128"/>
      <scheme val="minor"/>
    </font>
    <font>
      <sz val="6"/>
      <name val="等线"/>
      <family val="3"/>
      <charset val="128"/>
      <scheme val="minor"/>
    </font>
    <font>
      <sz val="16"/>
      <color theme="1"/>
      <name val="等线"/>
      <family val="3"/>
      <charset val="128"/>
      <scheme val="minor"/>
    </font>
    <font>
      <sz val="16"/>
      <color theme="1"/>
      <name val="等线"/>
      <family val="2"/>
      <charset val="128"/>
      <scheme val="minor"/>
    </font>
    <font>
      <sz val="16"/>
      <color theme="1"/>
      <name val="DengXian"/>
      <family val="4"/>
      <charset val="134"/>
      <scheme val="minor"/>
    </font>
    <font>
      <sz val="16"/>
      <color theme="0"/>
      <name val="等线"/>
      <family val="3"/>
      <charset val="128"/>
      <scheme val="minor"/>
    </font>
    <font>
      <sz val="16"/>
      <color rgb="FFFFFFFF"/>
      <name val="等线"/>
      <family val="3"/>
      <charset val="128"/>
      <scheme val="minor"/>
    </font>
    <font>
      <sz val="16"/>
      <color theme="0"/>
      <name val="等线"/>
      <family val="2"/>
      <charset val="128"/>
      <scheme val="minor"/>
    </font>
    <font>
      <sz val="16"/>
      <color theme="4"/>
      <name val="SimSun"/>
      <family val="3"/>
      <charset val="134"/>
    </font>
    <font>
      <sz val="14"/>
      <color theme="4"/>
      <name val="Microsoft YaHei UI"/>
      <family val="2"/>
      <charset val="134"/>
    </font>
    <font>
      <sz val="14"/>
      <color theme="4"/>
      <name val="Microsoft YaHei UI"/>
      <family val="2"/>
      <charset val="1"/>
    </font>
    <font>
      <sz val="14"/>
      <color theme="1"/>
      <name val="等线"/>
      <family val="2"/>
      <charset val="128"/>
      <scheme val="minor"/>
    </font>
    <font>
      <sz val="14"/>
      <color theme="1"/>
      <name val="DengXian"/>
      <family val="4"/>
      <charset val="134"/>
      <scheme val="minor"/>
    </font>
    <font>
      <sz val="14"/>
      <color theme="1"/>
      <name val="等线"/>
      <family val="2"/>
      <scheme val="minor"/>
    </font>
    <font>
      <sz val="16"/>
      <color theme="1"/>
      <name val="等线"/>
      <family val="2"/>
      <charset val="128"/>
    </font>
    <font>
      <sz val="12"/>
      <color theme="4"/>
      <name val="Microsoft YaHei UI"/>
      <family val="2"/>
    </font>
    <font>
      <sz val="12"/>
      <color theme="4"/>
      <name val="Microsoft YaHei UI"/>
      <family val="2"/>
      <charset val="1"/>
    </font>
    <font>
      <sz val="18"/>
      <color theme="1"/>
      <name val="等线"/>
      <family val="3"/>
      <charset val="128"/>
    </font>
    <font>
      <sz val="18"/>
      <color theme="1"/>
      <name val="等线"/>
      <family val="4"/>
      <charset val="134"/>
    </font>
    <font>
      <b/>
      <sz val="20"/>
      <color rgb="FFFF0000"/>
      <name val="黑体-简 中等"/>
      <charset val="134"/>
    </font>
    <font>
      <sz val="24"/>
      <color theme="1"/>
      <name val="黑体-简 中等"/>
      <family val="1"/>
    </font>
    <font>
      <sz val="14"/>
      <color theme="4"/>
      <name val="SimSun"/>
      <family val="3"/>
      <charset val="134"/>
    </font>
    <font>
      <sz val="18"/>
      <color theme="1"/>
      <name val="等线"/>
      <family val="3"/>
      <charset val="128"/>
      <scheme val="minor"/>
    </font>
    <font>
      <sz val="18"/>
      <color theme="4"/>
      <name val="Microsoft YaHei UI"/>
      <family val="2"/>
      <charset val="134"/>
    </font>
    <font>
      <sz val="24"/>
      <color theme="1"/>
      <name val="SimSun"/>
      <family val="3"/>
      <charset val="134"/>
    </font>
    <font>
      <sz val="20"/>
      <color rgb="FFFFC000"/>
      <name val="黑体-简 中等"/>
      <charset val="134"/>
    </font>
    <font>
      <b/>
      <sz val="20"/>
      <color rgb="FFFF0000"/>
      <name val="SimSun"/>
      <family val="3"/>
      <charset val="134"/>
    </font>
    <font>
      <sz val="14"/>
      <color theme="4"/>
      <name val="Microsoft YaHei UI"/>
      <family val="3"/>
      <charset val="134"/>
    </font>
    <font>
      <sz val="16"/>
      <color theme="4"/>
      <name val="Times New Roman"/>
      <family val="1"/>
    </font>
    <font>
      <sz val="16"/>
      <color theme="4"/>
      <name val="Microsoft YaHei UI"/>
      <family val="3"/>
      <charset val="134"/>
    </font>
    <font>
      <sz val="11"/>
      <color theme="4"/>
      <name val="等线"/>
      <family val="4"/>
      <charset val="134"/>
    </font>
    <font>
      <sz val="16"/>
      <color theme="1"/>
      <name val="等线"/>
      <family val="4"/>
      <charset val="134"/>
    </font>
    <font>
      <b/>
      <sz val="18"/>
      <color theme="1"/>
      <name val="Microsoft YaHei UI"/>
      <family val="2"/>
    </font>
    <font>
      <sz val="20"/>
      <color theme="1"/>
      <name val="微软雅黑"/>
      <family val="2"/>
      <charset val="134"/>
    </font>
    <font>
      <b/>
      <sz val="18"/>
      <color theme="1"/>
      <name val="宋体"/>
      <family val="3"/>
      <charset val="134"/>
    </font>
    <font>
      <sz val="18"/>
      <name val="Microsoft YaHei UI"/>
      <family val="2"/>
      <charset val="134"/>
    </font>
    <font>
      <sz val="18"/>
      <name val="Microsoft YaHei UI"/>
      <family val="2"/>
      <charset val="1"/>
    </font>
    <font>
      <sz val="18"/>
      <name val="Microsoft YaHei UI"/>
      <family val="2"/>
    </font>
    <font>
      <sz val="20"/>
      <name val="微软雅黑"/>
      <family val="2"/>
      <charset val="134"/>
    </font>
    <font>
      <sz val="18"/>
      <name val="微软雅黑"/>
      <family val="2"/>
      <charset val="134"/>
    </font>
    <font>
      <sz val="18"/>
      <color theme="1"/>
      <name val="微软雅黑"/>
      <family val="2"/>
      <charset val="134"/>
    </font>
    <font>
      <b/>
      <sz val="26"/>
      <color rgb="FFFF0000"/>
      <name val="黑体-简 中等"/>
      <charset val="134"/>
    </font>
    <font>
      <sz val="14"/>
      <color theme="4"/>
      <name val="微软雅黑"/>
      <family val="2"/>
      <charset val="134"/>
    </font>
    <font>
      <sz val="16"/>
      <color theme="4"/>
      <name val="微软雅黑"/>
      <family val="2"/>
      <charset val="134"/>
    </font>
    <font>
      <sz val="20"/>
      <color theme="1"/>
      <name val="等线"/>
      <family val="4"/>
      <charset val="134"/>
    </font>
    <font>
      <sz val="16"/>
      <color theme="4"/>
      <name val="Microsoft YaHei"/>
      <family val="2"/>
      <charset val="134"/>
    </font>
    <font>
      <sz val="20"/>
      <color theme="1"/>
      <name val="SimSun"/>
      <family val="3"/>
      <charset val="134"/>
    </font>
    <font>
      <sz val="18"/>
      <color theme="1"/>
      <name val="Microsoft YaHei UI"/>
      <family val="2"/>
      <charset val="134"/>
    </font>
    <font>
      <sz val="16"/>
      <color theme="1"/>
      <name val="Microsoft YaHei UI"/>
      <family val="2"/>
    </font>
    <font>
      <sz val="16"/>
      <color theme="4"/>
      <name val="Microsoft YaHei UI"/>
      <family val="2"/>
    </font>
    <font>
      <sz val="14"/>
      <color theme="4"/>
      <name val="Microsoft YaHei UI"/>
      <family val="2"/>
    </font>
    <font>
      <sz val="16"/>
      <color theme="0"/>
      <name val="Microsoft YaHei UI"/>
      <family val="2"/>
    </font>
    <font>
      <sz val="16"/>
      <color rgb="FFFFFFFF"/>
      <name val="Microsoft YaHei UI"/>
      <family val="2"/>
    </font>
    <font>
      <sz val="18"/>
      <color theme="1"/>
      <name val="游ゴシック"/>
      <family val="2"/>
      <charset val="128"/>
    </font>
  </fonts>
  <fills count="4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63636"/>
        <bgColor indexed="64"/>
      </patternFill>
    </fill>
    <fill>
      <patternFill patternType="solid">
        <fgColor rgb="FF363636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2E2E2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 style="thin">
        <color theme="0" tint="-0.34998626667073579"/>
      </bottom>
      <diagonal/>
    </border>
    <border>
      <left/>
      <right/>
      <top style="thin">
        <color auto="1"/>
      </top>
      <bottom style="thin">
        <color theme="0" tint="-0.34998626667073579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0">
    <xf numFmtId="0" fontId="0" fillId="0" borderId="0">
      <alignment horizontal="left" wrapText="1"/>
    </xf>
    <xf numFmtId="0" fontId="6" fillId="0" borderId="0" applyNumberFormat="0" applyFill="0" applyBorder="0" applyProtection="0"/>
    <xf numFmtId="0" fontId="5" fillId="0" borderId="0" applyNumberFormat="0" applyFill="0" applyBorder="0" applyProtection="0">
      <alignment horizontal="left"/>
    </xf>
    <xf numFmtId="0" fontId="7" fillId="0" borderId="0" applyNumberFormat="0" applyFill="0" applyBorder="0" applyProtection="0"/>
    <xf numFmtId="0" fontId="2" fillId="0" borderId="0" applyNumberFormat="0" applyFill="0" applyBorder="0" applyProtection="0">
      <alignment horizontal="right" indent="1"/>
    </xf>
    <xf numFmtId="0" fontId="5" fillId="0" borderId="0" applyNumberFormat="0" applyFill="0" applyBorder="0" applyProtection="0"/>
    <xf numFmtId="10" fontId="2" fillId="2" borderId="0" applyFont="0" applyBorder="0" applyAlignment="0" applyProtection="0">
      <alignment horizontal="left"/>
    </xf>
    <xf numFmtId="14" fontId="5" fillId="0" borderId="0" applyFill="0" applyBorder="0">
      <alignment horizontal="left"/>
    </xf>
    <xf numFmtId="7" fontId="2" fillId="2" borderId="0" applyFont="0" applyBorder="0" applyAlignment="0" applyProtection="0">
      <alignment horizontal="left"/>
    </xf>
    <xf numFmtId="0" fontId="2" fillId="0" borderId="0">
      <alignment horizontal="left" wrapText="1"/>
    </xf>
    <xf numFmtId="0" fontId="2" fillId="0" borderId="0">
      <alignment horizontal="left" vertical="top" wrapText="1"/>
    </xf>
    <xf numFmtId="178" fontId="2" fillId="0" borderId="0" applyFont="0" applyFill="0" applyBorder="0" applyAlignment="0">
      <alignment horizontal="left"/>
    </xf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5" fillId="5" borderId="0" applyNumberFormat="0" applyBorder="0" applyAlignment="0" applyProtection="0"/>
    <xf numFmtId="0" fontId="13" fillId="6" borderId="1" applyNumberFormat="0" applyAlignment="0" applyProtection="0"/>
    <xf numFmtId="0" fontId="14" fillId="7" borderId="2" applyNumberFormat="0" applyAlignment="0" applyProtection="0"/>
    <xf numFmtId="0" fontId="12" fillId="7" borderId="1" applyNumberFormat="0" applyAlignment="0" applyProtection="0"/>
    <xf numFmtId="0" fontId="16" fillId="0" borderId="3" applyNumberFormat="0" applyFill="0" applyAlignment="0" applyProtection="0"/>
    <xf numFmtId="0" fontId="8" fillId="8" borderId="4" applyNumberFormat="0" applyAlignment="0" applyProtection="0"/>
    <xf numFmtId="0" fontId="11" fillId="0" borderId="0" applyNumberFormat="0" applyFill="0" applyBorder="0" applyAlignment="0" applyProtection="0"/>
    <xf numFmtId="0" fontId="2" fillId="9" borderId="5" applyNumberFormat="0" applyFont="0" applyAlignment="0" applyProtection="0"/>
    <xf numFmtId="0" fontId="9" fillId="0" borderId="6" applyNumberFormat="0" applyFill="0" applyAlignment="0" applyProtection="0"/>
    <xf numFmtId="0" fontId="10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180">
    <xf numFmtId="0" fontId="0" fillId="0" borderId="0" xfId="0">
      <alignment horizontal="left" wrapText="1"/>
    </xf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horizontal="center" vertical="center" wrapText="1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vertical="center"/>
    </xf>
    <xf numFmtId="0" fontId="25" fillId="0" borderId="0" xfId="0" applyFont="1" applyAlignment="1">
      <alignment horizontal="right" vertical="center"/>
    </xf>
    <xf numFmtId="0" fontId="28" fillId="36" borderId="0" xfId="0" applyFont="1" applyFill="1" applyAlignment="1">
      <alignment horizontal="center" vertical="center"/>
    </xf>
    <xf numFmtId="0" fontId="28" fillId="36" borderId="10" xfId="0" applyFont="1" applyFill="1" applyBorder="1" applyAlignment="1">
      <alignment horizontal="center" vertical="center"/>
    </xf>
    <xf numFmtId="0" fontId="19" fillId="0" borderId="15" xfId="0" applyFont="1" applyBorder="1" applyAlignment="1">
      <alignment horizontal="right" vertical="center"/>
    </xf>
    <xf numFmtId="0" fontId="19" fillId="0" borderId="15" xfId="0" applyFont="1" applyBorder="1" applyAlignment="1">
      <alignment horizontal="center" vertical="center"/>
    </xf>
    <xf numFmtId="176" fontId="19" fillId="0" borderId="15" xfId="13" applyFont="1" applyBorder="1" applyAlignment="1">
      <alignment horizontal="right" vertical="center"/>
    </xf>
    <xf numFmtId="176" fontId="19" fillId="0" borderId="16" xfId="13" applyFont="1" applyBorder="1" applyAlignment="1">
      <alignment horizontal="right" vertical="center"/>
    </xf>
    <xf numFmtId="0" fontId="19" fillId="38" borderId="15" xfId="0" applyFont="1" applyFill="1" applyBorder="1" applyAlignment="1">
      <alignment horizontal="right" vertical="center"/>
    </xf>
    <xf numFmtId="176" fontId="19" fillId="38" borderId="15" xfId="13" applyFont="1" applyFill="1" applyBorder="1" applyAlignment="1">
      <alignment horizontal="right" vertical="center"/>
    </xf>
    <xf numFmtId="176" fontId="19" fillId="38" borderId="16" xfId="13" applyFont="1" applyFill="1" applyBorder="1" applyAlignment="1">
      <alignment horizontal="right" vertical="center"/>
    </xf>
    <xf numFmtId="0" fontId="28" fillId="36" borderId="0" xfId="0" applyFont="1" applyFill="1" applyAlignment="1">
      <alignment horizontal="right" vertical="center"/>
    </xf>
    <xf numFmtId="38" fontId="19" fillId="0" borderId="16" xfId="0" applyNumberFormat="1" applyFont="1" applyBorder="1" applyAlignment="1">
      <alignment horizontal="right" vertical="center"/>
    </xf>
    <xf numFmtId="0" fontId="19" fillId="0" borderId="17" xfId="0" applyFont="1" applyBorder="1" applyAlignment="1">
      <alignment vertical="center"/>
    </xf>
    <xf numFmtId="0" fontId="19" fillId="0" borderId="0" xfId="0" applyFont="1" applyAlignment="1">
      <alignment horizontal="right" vertical="center"/>
    </xf>
    <xf numFmtId="0" fontId="19" fillId="0" borderId="18" xfId="0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28" fillId="36" borderId="13" xfId="0" applyFont="1" applyFill="1" applyBorder="1" applyAlignment="1">
      <alignment horizontal="center" vertical="center"/>
    </xf>
    <xf numFmtId="14" fontId="32" fillId="0" borderId="0" xfId="0" applyNumberFormat="1" applyFont="1" applyAlignment="1">
      <alignment horizontal="left" vertical="center"/>
    </xf>
    <xf numFmtId="14" fontId="32" fillId="0" borderId="0" xfId="0" applyNumberFormat="1" applyFont="1" applyAlignment="1">
      <alignment vertical="center"/>
    </xf>
    <xf numFmtId="0" fontId="22" fillId="0" borderId="7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2" fillId="40" borderId="7" xfId="0" applyFont="1" applyFill="1" applyBorder="1" applyAlignment="1">
      <alignment horizontal="center" vertical="center"/>
    </xf>
    <xf numFmtId="0" fontId="21" fillId="40" borderId="7" xfId="0" applyFont="1" applyFill="1" applyBorder="1" applyAlignment="1">
      <alignment horizontal="center" vertical="center"/>
    </xf>
    <xf numFmtId="0" fontId="21" fillId="40" borderId="0" xfId="0" applyFont="1" applyFill="1" applyAlignment="1">
      <alignment horizontal="center" vertical="center"/>
    </xf>
    <xf numFmtId="0" fontId="32" fillId="0" borderId="0" xfId="0" applyFont="1" applyAlignment="1">
      <alignment vertical="center"/>
    </xf>
    <xf numFmtId="0" fontId="46" fillId="0" borderId="0" xfId="0" applyFont="1">
      <alignment horizontal="left" wrapText="1"/>
    </xf>
    <xf numFmtId="0" fontId="42" fillId="0" borderId="7" xfId="0" applyFont="1" applyBorder="1" applyAlignment="1">
      <alignment vertical="center"/>
    </xf>
    <xf numFmtId="0" fontId="42" fillId="0" borderId="0" xfId="0" applyFont="1" applyAlignment="1">
      <alignment horizontal="center" vertical="center"/>
    </xf>
    <xf numFmtId="0" fontId="22" fillId="34" borderId="7" xfId="0" applyFont="1" applyFill="1" applyBorder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39" fillId="0" borderId="0" xfId="0" applyFont="1" applyAlignment="1">
      <alignment horizontal="left" vertical="center"/>
    </xf>
    <xf numFmtId="0" fontId="33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0" fontId="48" fillId="0" borderId="7" xfId="0" applyFont="1" applyBorder="1" applyAlignment="1">
      <alignment horizontal="center" vertical="center"/>
    </xf>
    <xf numFmtId="0" fontId="53" fillId="0" borderId="0" xfId="0" applyFont="1">
      <alignment horizontal="left" wrapText="1"/>
    </xf>
    <xf numFmtId="0" fontId="55" fillId="35" borderId="0" xfId="1" applyFont="1" applyFill="1" applyBorder="1" applyAlignment="1">
      <alignment horizontal="center"/>
    </xf>
    <xf numFmtId="0" fontId="57" fillId="35" borderId="0" xfId="1" applyFont="1" applyFill="1" applyBorder="1" applyAlignment="1">
      <alignment horizontal="center"/>
    </xf>
    <xf numFmtId="7" fontId="58" fillId="35" borderId="0" xfId="8" applyFont="1" applyFill="1" applyBorder="1" applyAlignment="1">
      <alignment horizontal="center" wrapText="1"/>
    </xf>
    <xf numFmtId="7" fontId="59" fillId="35" borderId="0" xfId="8" applyFont="1" applyFill="1" applyBorder="1" applyAlignment="1">
      <alignment horizontal="center" wrapText="1"/>
    </xf>
    <xf numFmtId="0" fontId="58" fillId="35" borderId="0" xfId="0" applyFont="1" applyFill="1">
      <alignment horizontal="left" wrapText="1"/>
    </xf>
    <xf numFmtId="0" fontId="60" fillId="35" borderId="0" xfId="1" applyFont="1" applyFill="1" applyBorder="1" applyAlignment="1">
      <alignment horizontal="left"/>
    </xf>
    <xf numFmtId="0" fontId="62" fillId="35" borderId="0" xfId="0" applyFont="1" applyFill="1" applyAlignment="1">
      <alignment horizontal="center" wrapText="1"/>
    </xf>
    <xf numFmtId="0" fontId="63" fillId="35" borderId="0" xfId="1" applyFont="1" applyFill="1" applyBorder="1" applyAlignment="1">
      <alignment horizontal="center"/>
    </xf>
    <xf numFmtId="0" fontId="56" fillId="40" borderId="0" xfId="1" applyFont="1" applyFill="1" applyBorder="1" applyAlignment="1">
      <alignment horizontal="center"/>
    </xf>
    <xf numFmtId="0" fontId="55" fillId="0" borderId="0" xfId="1" applyFont="1" applyFill="1" applyBorder="1" applyAlignment="1">
      <alignment horizontal="center"/>
    </xf>
    <xf numFmtId="0" fontId="57" fillId="0" borderId="0" xfId="1" applyFont="1" applyFill="1" applyBorder="1" applyAlignment="1">
      <alignment horizontal="center"/>
    </xf>
    <xf numFmtId="0" fontId="62" fillId="0" borderId="0" xfId="0" applyFont="1" applyAlignment="1">
      <alignment horizontal="center" wrapText="1"/>
    </xf>
    <xf numFmtId="7" fontId="59" fillId="0" borderId="0" xfId="8" applyFont="1" applyFill="1" applyBorder="1" applyAlignment="1">
      <alignment horizontal="center" wrapText="1"/>
    </xf>
    <xf numFmtId="0" fontId="63" fillId="0" borderId="0" xfId="1" applyFont="1" applyFill="1" applyBorder="1" applyAlignment="1">
      <alignment horizontal="center"/>
    </xf>
    <xf numFmtId="0" fontId="42" fillId="0" borderId="7" xfId="0" applyFont="1" applyBorder="1" applyAlignment="1">
      <alignment horizontal="center" vertical="center"/>
    </xf>
    <xf numFmtId="0" fontId="49" fillId="0" borderId="24" xfId="0" applyFont="1" applyBorder="1" applyAlignment="1">
      <alignment horizontal="center" vertical="center"/>
    </xf>
    <xf numFmtId="0" fontId="21" fillId="34" borderId="7" xfId="0" applyFont="1" applyFill="1" applyBorder="1" applyAlignment="1">
      <alignment horizontal="center" vertical="center"/>
    </xf>
    <xf numFmtId="0" fontId="49" fillId="0" borderId="7" xfId="0" applyFont="1" applyBorder="1" applyAlignment="1">
      <alignment vertical="center"/>
    </xf>
    <xf numFmtId="0" fontId="21" fillId="34" borderId="0" xfId="0" applyFont="1" applyFill="1" applyAlignment="1">
      <alignment horizontal="center" vertical="center"/>
    </xf>
    <xf numFmtId="0" fontId="28" fillId="36" borderId="9" xfId="0" applyFont="1" applyFill="1" applyBorder="1" applyAlignment="1">
      <alignment horizontal="center" vertical="center"/>
    </xf>
    <xf numFmtId="0" fontId="19" fillId="0" borderId="14" xfId="0" applyFont="1" applyBorder="1" applyAlignment="1">
      <alignment horizontal="left" vertical="center"/>
    </xf>
    <xf numFmtId="0" fontId="19" fillId="38" borderId="14" xfId="0" applyFont="1" applyFill="1" applyBorder="1" applyAlignment="1">
      <alignment horizontal="left" vertical="center"/>
    </xf>
    <xf numFmtId="0" fontId="30" fillId="39" borderId="17" xfId="0" applyFont="1" applyFill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2" fillId="0" borderId="23" xfId="0" applyFont="1" applyBorder="1" applyAlignment="1">
      <alignment horizontal="center" vertical="center"/>
    </xf>
    <xf numFmtId="0" fontId="21" fillId="42" borderId="0" xfId="0" applyFont="1" applyFill="1" applyAlignment="1">
      <alignment horizontal="center" vertical="center"/>
    </xf>
    <xf numFmtId="0" fontId="71" fillId="0" borderId="0" xfId="0" applyFont="1" applyAlignment="1">
      <alignment horizontal="right" vertical="center"/>
    </xf>
    <xf numFmtId="0" fontId="72" fillId="0" borderId="0" xfId="0" applyFont="1" applyAlignment="1">
      <alignment vertical="center"/>
    </xf>
    <xf numFmtId="14" fontId="73" fillId="0" borderId="0" xfId="0" applyNumberFormat="1" applyFont="1" applyAlignment="1">
      <alignment vertical="center"/>
    </xf>
    <xf numFmtId="0" fontId="74" fillId="36" borderId="0" xfId="0" applyFont="1" applyFill="1" applyAlignment="1">
      <alignment horizontal="center" vertical="center"/>
    </xf>
    <xf numFmtId="14" fontId="73" fillId="0" borderId="0" xfId="0" applyNumberFormat="1" applyFont="1" applyAlignment="1">
      <alignment horizontal="left" vertical="center"/>
    </xf>
    <xf numFmtId="0" fontId="73" fillId="0" borderId="0" xfId="0" applyFont="1" applyAlignment="1">
      <alignment vertical="center"/>
    </xf>
    <xf numFmtId="0" fontId="72" fillId="0" borderId="0" xfId="0" applyFont="1" applyAlignment="1">
      <alignment horizontal="center" vertical="center"/>
    </xf>
    <xf numFmtId="0" fontId="74" fillId="36" borderId="13" xfId="0" applyFont="1" applyFill="1" applyBorder="1" applyAlignment="1">
      <alignment horizontal="center" vertical="center"/>
    </xf>
    <xf numFmtId="0" fontId="72" fillId="0" borderId="15" xfId="0" applyFont="1" applyBorder="1" applyAlignment="1">
      <alignment horizontal="right" vertical="center"/>
    </xf>
    <xf numFmtId="0" fontId="72" fillId="0" borderId="15" xfId="0" applyFont="1" applyBorder="1" applyAlignment="1">
      <alignment horizontal="center" vertical="center"/>
    </xf>
    <xf numFmtId="176" fontId="72" fillId="0" borderId="15" xfId="13" applyFont="1" applyBorder="1" applyAlignment="1">
      <alignment horizontal="right" vertical="center"/>
    </xf>
    <xf numFmtId="176" fontId="72" fillId="0" borderId="16" xfId="13" applyFont="1" applyBorder="1" applyAlignment="1">
      <alignment horizontal="right" vertical="center"/>
    </xf>
    <xf numFmtId="0" fontId="72" fillId="38" borderId="15" xfId="0" applyFont="1" applyFill="1" applyBorder="1" applyAlignment="1">
      <alignment horizontal="right" vertical="center"/>
    </xf>
    <xf numFmtId="176" fontId="72" fillId="38" borderId="15" xfId="13" applyFont="1" applyFill="1" applyBorder="1" applyAlignment="1">
      <alignment horizontal="right" vertical="center"/>
    </xf>
    <xf numFmtId="176" fontId="72" fillId="38" borderId="16" xfId="13" applyFont="1" applyFill="1" applyBorder="1" applyAlignment="1">
      <alignment horizontal="right" vertical="center"/>
    </xf>
    <xf numFmtId="0" fontId="74" fillId="36" borderId="0" xfId="0" applyFont="1" applyFill="1" applyAlignment="1">
      <alignment horizontal="right" vertical="center"/>
    </xf>
    <xf numFmtId="38" fontId="72" fillId="0" borderId="16" xfId="0" applyNumberFormat="1" applyFont="1" applyBorder="1" applyAlignment="1">
      <alignment horizontal="right" vertical="center"/>
    </xf>
    <xf numFmtId="0" fontId="72" fillId="0" borderId="17" xfId="0" applyFont="1" applyBorder="1" applyAlignment="1">
      <alignment vertical="center"/>
    </xf>
    <xf numFmtId="0" fontId="72" fillId="0" borderId="0" xfId="0" applyFont="1" applyAlignment="1">
      <alignment horizontal="right" vertical="center"/>
    </xf>
    <xf numFmtId="0" fontId="72" fillId="0" borderId="18" xfId="0" applyFont="1" applyBorder="1" applyAlignment="1">
      <alignment horizontal="right" vertical="center"/>
    </xf>
    <xf numFmtId="0" fontId="74" fillId="36" borderId="13" xfId="0" applyFont="1" applyFill="1" applyBorder="1" applyAlignment="1">
      <alignment horizontal="right" vertical="center"/>
    </xf>
    <xf numFmtId="0" fontId="74" fillId="36" borderId="10" xfId="0" applyFont="1" applyFill="1" applyBorder="1" applyAlignment="1">
      <alignment horizontal="right" vertical="center"/>
    </xf>
    <xf numFmtId="0" fontId="30" fillId="39" borderId="17" xfId="0" applyFont="1" applyFill="1" applyBorder="1" applyAlignment="1">
      <alignment horizontal="center" vertical="center"/>
    </xf>
    <xf numFmtId="0" fontId="28" fillId="39" borderId="0" xfId="0" applyFont="1" applyFill="1" applyAlignment="1">
      <alignment horizontal="center" vertical="center"/>
    </xf>
    <xf numFmtId="0" fontId="28" fillId="39" borderId="18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4" xfId="0" applyFont="1" applyBorder="1" applyAlignment="1">
      <alignment horizontal="left" vertical="center"/>
    </xf>
    <xf numFmtId="0" fontId="19" fillId="0" borderId="15" xfId="0" applyFont="1" applyBorder="1" applyAlignment="1">
      <alignment horizontal="left" vertical="center"/>
    </xf>
    <xf numFmtId="0" fontId="19" fillId="38" borderId="14" xfId="0" applyFont="1" applyFill="1" applyBorder="1" applyAlignment="1">
      <alignment horizontal="left" vertical="center"/>
    </xf>
    <xf numFmtId="0" fontId="19" fillId="38" borderId="15" xfId="0" applyFont="1" applyFill="1" applyBorder="1" applyAlignment="1">
      <alignment horizontal="left" vertical="center"/>
    </xf>
    <xf numFmtId="0" fontId="28" fillId="36" borderId="0" xfId="0" applyFont="1" applyFill="1" applyAlignment="1">
      <alignment horizontal="center" vertical="top"/>
    </xf>
    <xf numFmtId="0" fontId="29" fillId="37" borderId="9" xfId="0" applyFont="1" applyFill="1" applyBorder="1" applyAlignment="1">
      <alignment horizontal="center" vertical="center"/>
    </xf>
    <xf numFmtId="0" fontId="29" fillId="37" borderId="11" xfId="0" applyFont="1" applyFill="1" applyBorder="1" applyAlignment="1">
      <alignment horizontal="center" vertical="center"/>
    </xf>
    <xf numFmtId="179" fontId="37" fillId="0" borderId="17" xfId="0" applyNumberFormat="1" applyFont="1" applyBorder="1" applyAlignment="1">
      <alignment horizontal="left" vertical="center"/>
    </xf>
    <xf numFmtId="179" fontId="37" fillId="0" borderId="0" xfId="0" applyNumberFormat="1" applyFont="1" applyAlignment="1">
      <alignment horizontal="left" vertical="center"/>
    </xf>
    <xf numFmtId="0" fontId="28" fillId="36" borderId="9" xfId="0" applyFont="1" applyFill="1" applyBorder="1" applyAlignment="1">
      <alignment horizontal="center" vertical="center"/>
    </xf>
    <xf numFmtId="0" fontId="28" fillId="36" borderId="13" xfId="0" applyFont="1" applyFill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34" fillId="0" borderId="0" xfId="0" applyFont="1" applyAlignment="1">
      <alignment horizontal="left" vertical="center"/>
    </xf>
    <xf numFmtId="0" fontId="36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65" fillId="0" borderId="0" xfId="0" applyFont="1" applyAlignment="1">
      <alignment horizontal="left" vertical="center"/>
    </xf>
    <xf numFmtId="0" fontId="45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39" fillId="0" borderId="0" xfId="0" applyFont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32" fillId="0" borderId="0" xfId="0" applyFont="1" applyAlignment="1">
      <alignment horizontal="left" vertical="center"/>
    </xf>
    <xf numFmtId="0" fontId="19" fillId="0" borderId="19" xfId="0" applyFont="1" applyBorder="1" applyAlignment="1">
      <alignment horizontal="left" vertical="center"/>
    </xf>
    <xf numFmtId="0" fontId="19" fillId="0" borderId="20" xfId="0" applyFont="1" applyBorder="1" applyAlignment="1">
      <alignment horizontal="left" vertical="center"/>
    </xf>
    <xf numFmtId="0" fontId="19" fillId="38" borderId="19" xfId="0" applyFont="1" applyFill="1" applyBorder="1" applyAlignment="1">
      <alignment horizontal="left" vertical="center"/>
    </xf>
    <xf numFmtId="0" fontId="19" fillId="38" borderId="20" xfId="0" applyFont="1" applyFill="1" applyBorder="1" applyAlignment="1">
      <alignment horizontal="left" vertical="center"/>
    </xf>
    <xf numFmtId="0" fontId="30" fillId="39" borderId="0" xfId="0" applyFont="1" applyFill="1" applyAlignment="1">
      <alignment horizontal="center" vertical="center"/>
    </xf>
    <xf numFmtId="0" fontId="30" fillId="39" borderId="18" xfId="0" applyFont="1" applyFill="1" applyBorder="1" applyAlignment="1">
      <alignment horizontal="center" vertical="center"/>
    </xf>
    <xf numFmtId="0" fontId="29" fillId="37" borderId="23" xfId="0" applyFont="1" applyFill="1" applyBorder="1" applyAlignment="1">
      <alignment horizontal="center" vertical="center"/>
    </xf>
    <xf numFmtId="0" fontId="29" fillId="37" borderId="24" xfId="0" applyFont="1" applyFill="1" applyBorder="1" applyAlignment="1">
      <alignment horizontal="center" vertical="center"/>
    </xf>
    <xf numFmtId="0" fontId="28" fillId="36" borderId="21" xfId="0" applyFont="1" applyFill="1" applyBorder="1" applyAlignment="1">
      <alignment horizontal="center" vertical="center"/>
    </xf>
    <xf numFmtId="0" fontId="28" fillId="36" borderId="22" xfId="0" applyFont="1" applyFill="1" applyBorder="1" applyAlignment="1">
      <alignment horizontal="center" vertical="center"/>
    </xf>
    <xf numFmtId="179" fontId="26" fillId="0" borderId="17" xfId="0" applyNumberFormat="1" applyFont="1" applyBorder="1" applyAlignment="1">
      <alignment horizontal="left" vertical="center"/>
    </xf>
    <xf numFmtId="179" fontId="26" fillId="0" borderId="0" xfId="0" applyNumberFormat="1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52" fillId="0" borderId="14" xfId="0" applyFont="1" applyBorder="1" applyAlignment="1">
      <alignment horizontal="left" vertical="center"/>
    </xf>
    <xf numFmtId="0" fontId="66" fillId="0" borderId="14" xfId="0" applyFont="1" applyBorder="1" applyAlignment="1">
      <alignment horizontal="left" vertical="center"/>
    </xf>
    <xf numFmtId="0" fontId="66" fillId="0" borderId="15" xfId="0" applyFont="1" applyBorder="1" applyAlignment="1">
      <alignment horizontal="left" vertical="center"/>
    </xf>
    <xf numFmtId="0" fontId="19" fillId="0" borderId="17" xfId="0" applyFont="1" applyBorder="1" applyAlignment="1">
      <alignment horizontal="center" vertical="center" wrapText="1"/>
    </xf>
    <xf numFmtId="0" fontId="37" fillId="0" borderId="0" xfId="0" applyFont="1" applyAlignment="1">
      <alignment horizontal="left" vertical="center"/>
    </xf>
    <xf numFmtId="0" fontId="68" fillId="0" borderId="14" xfId="0" applyFont="1" applyBorder="1" applyAlignment="1">
      <alignment horizontal="left" vertical="center"/>
    </xf>
    <xf numFmtId="0" fontId="72" fillId="0" borderId="19" xfId="0" applyFont="1" applyBorder="1" applyAlignment="1">
      <alignment horizontal="left" vertical="center"/>
    </xf>
    <xf numFmtId="0" fontId="72" fillId="0" borderId="20" xfId="0" applyFont="1" applyBorder="1" applyAlignment="1">
      <alignment horizontal="left" vertical="center"/>
    </xf>
    <xf numFmtId="0" fontId="70" fillId="0" borderId="0" xfId="0" applyFont="1" applyAlignment="1">
      <alignment horizontal="center" vertical="center"/>
    </xf>
    <xf numFmtId="0" fontId="71" fillId="0" borderId="0" xfId="0" applyFont="1" applyAlignment="1">
      <alignment horizontal="left" vertical="center"/>
    </xf>
    <xf numFmtId="0" fontId="73" fillId="0" borderId="0" xfId="0" applyFont="1" applyAlignment="1">
      <alignment horizontal="left" vertical="center"/>
    </xf>
    <xf numFmtId="0" fontId="74" fillId="36" borderId="0" xfId="0" applyFont="1" applyFill="1" applyAlignment="1">
      <alignment horizontal="center" vertical="top"/>
    </xf>
    <xf numFmtId="0" fontId="75" fillId="37" borderId="23" xfId="0" applyFont="1" applyFill="1" applyBorder="1" applyAlignment="1">
      <alignment horizontal="center" vertical="center"/>
    </xf>
    <xf numFmtId="0" fontId="75" fillId="37" borderId="24" xfId="0" applyFont="1" applyFill="1" applyBorder="1" applyAlignment="1">
      <alignment horizontal="center" vertical="center"/>
    </xf>
    <xf numFmtId="179" fontId="71" fillId="0" borderId="17" xfId="0" applyNumberFormat="1" applyFont="1" applyBorder="1" applyAlignment="1">
      <alignment horizontal="left" vertical="center"/>
    </xf>
    <xf numFmtId="179" fontId="71" fillId="0" borderId="0" xfId="0" applyNumberFormat="1" applyFont="1" applyAlignment="1">
      <alignment horizontal="left" vertical="center"/>
    </xf>
    <xf numFmtId="0" fontId="74" fillId="36" borderId="21" xfId="0" applyFont="1" applyFill="1" applyBorder="1" applyAlignment="1">
      <alignment horizontal="left" vertical="center"/>
    </xf>
    <xf numFmtId="0" fontId="74" fillId="36" borderId="22" xfId="0" applyFont="1" applyFill="1" applyBorder="1" applyAlignment="1">
      <alignment horizontal="left" vertical="center"/>
    </xf>
    <xf numFmtId="0" fontId="72" fillId="0" borderId="17" xfId="0" applyFont="1" applyBorder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72" fillId="0" borderId="18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8" xfId="0" applyFont="1" applyBorder="1" applyAlignment="1">
      <alignment horizontal="center" vertical="center"/>
    </xf>
    <xf numFmtId="0" fontId="72" fillId="0" borderId="12" xfId="0" applyFont="1" applyBorder="1" applyAlignment="1">
      <alignment horizontal="center" vertical="center"/>
    </xf>
    <xf numFmtId="0" fontId="72" fillId="38" borderId="19" xfId="0" applyFont="1" applyFill="1" applyBorder="1" applyAlignment="1">
      <alignment horizontal="left" vertical="center"/>
    </xf>
    <xf numFmtId="0" fontId="72" fillId="38" borderId="20" xfId="0" applyFont="1" applyFill="1" applyBorder="1" applyAlignment="1">
      <alignment horizontal="left" vertical="center"/>
    </xf>
    <xf numFmtId="0" fontId="74" fillId="39" borderId="17" xfId="0" applyFont="1" applyFill="1" applyBorder="1" applyAlignment="1">
      <alignment horizontal="center" vertical="center"/>
    </xf>
    <xf numFmtId="0" fontId="74" fillId="39" borderId="0" xfId="0" applyFont="1" applyFill="1" applyAlignment="1">
      <alignment horizontal="center" vertical="center"/>
    </xf>
    <xf numFmtId="0" fontId="74" fillId="39" borderId="18" xfId="0" applyFont="1" applyFill="1" applyBorder="1" applyAlignment="1">
      <alignment horizontal="center" vertical="center"/>
    </xf>
    <xf numFmtId="0" fontId="49" fillId="0" borderId="23" xfId="0" applyFont="1" applyBorder="1" applyAlignment="1">
      <alignment horizontal="center" vertical="center"/>
    </xf>
    <xf numFmtId="0" fontId="49" fillId="0" borderId="25" xfId="0" applyFont="1" applyBorder="1" applyAlignment="1">
      <alignment horizontal="center" vertical="center"/>
    </xf>
    <xf numFmtId="0" fontId="49" fillId="0" borderId="24" xfId="0" applyFont="1" applyBorder="1" applyAlignment="1">
      <alignment horizontal="center" vertical="center"/>
    </xf>
    <xf numFmtId="0" fontId="42" fillId="0" borderId="7" xfId="0" applyFont="1" applyBorder="1" applyAlignment="1">
      <alignment horizontal="center" vertical="center"/>
    </xf>
    <xf numFmtId="0" fontId="43" fillId="0" borderId="8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69" fillId="0" borderId="0" xfId="0" applyFont="1" applyAlignment="1">
      <alignment horizontal="center" vertical="center"/>
    </xf>
    <xf numFmtId="0" fontId="64" fillId="35" borderId="0" xfId="0" applyFont="1" applyFill="1" applyAlignment="1">
      <alignment horizontal="center" wrapText="1"/>
    </xf>
    <xf numFmtId="0" fontId="56" fillId="41" borderId="0" xfId="1" applyFont="1" applyFill="1" applyBorder="1" applyAlignment="1">
      <alignment horizontal="center"/>
    </xf>
    <xf numFmtId="0" fontId="56" fillId="41" borderId="0" xfId="0" applyFont="1" applyFill="1" applyAlignment="1">
      <alignment horizontal="center" wrapText="1"/>
    </xf>
    <xf numFmtId="0" fontId="61" fillId="41" borderId="0" xfId="0" applyFont="1" applyFill="1" applyAlignment="1">
      <alignment horizontal="center" wrapText="1"/>
    </xf>
    <xf numFmtId="0" fontId="56" fillId="0" borderId="0" xfId="1" applyFont="1" applyFill="1" applyBorder="1" applyAlignment="1">
      <alignment horizontal="center"/>
    </xf>
    <xf numFmtId="0" fontId="56" fillId="34" borderId="0" xfId="1" applyFont="1" applyFill="1" applyBorder="1" applyAlignment="1">
      <alignment horizontal="center"/>
    </xf>
    <xf numFmtId="0" fontId="76" fillId="0" borderId="0" xfId="0" applyFont="1" applyAlignment="1">
      <alignment horizontal="center" vertical="center"/>
    </xf>
  </cellXfs>
  <cellStyles count="50">
    <cellStyle name="20% - アクセント 1" xfId="27" builtinId="30" customBuiltin="1"/>
    <cellStyle name="20% - アクセント 2" xfId="31" builtinId="34" customBuiltin="1"/>
    <cellStyle name="20% - アクセント 3" xfId="35" builtinId="38" customBuiltin="1"/>
    <cellStyle name="20% - アクセント 4" xfId="39" builtinId="42" customBuiltin="1"/>
    <cellStyle name="20% - アクセント 5" xfId="43" builtinId="46" customBuiltin="1"/>
    <cellStyle name="20% - アクセント 6" xfId="47" builtinId="50" customBuiltin="1"/>
    <cellStyle name="40% - アクセント 1" xfId="28" builtinId="31" customBuiltin="1"/>
    <cellStyle name="40% - アクセント 2" xfId="32" builtinId="35" customBuiltin="1"/>
    <cellStyle name="40% - アクセント 3" xfId="36" builtinId="39" customBuiltin="1"/>
    <cellStyle name="40% - アクセント 4" xfId="40" builtinId="43" customBuiltin="1"/>
    <cellStyle name="40% - アクセント 5" xfId="44" builtinId="47" customBuiltin="1"/>
    <cellStyle name="40% - アクセント 6" xfId="48" builtinId="51" customBuiltin="1"/>
    <cellStyle name="60% - アクセント 1" xfId="29" builtinId="32" customBuiltin="1"/>
    <cellStyle name="60% - アクセント 2" xfId="33" builtinId="36" customBuiltin="1"/>
    <cellStyle name="60% - アクセント 3" xfId="37" builtinId="40" customBuiltin="1"/>
    <cellStyle name="60% - アクセント 4" xfId="41" builtinId="44" customBuiltin="1"/>
    <cellStyle name="60% - アクセント 5" xfId="45" builtinId="48" customBuiltin="1"/>
    <cellStyle name="60% - アクセント 6" xfId="49" builtinId="52" customBuiltin="1"/>
    <cellStyle name="アクセント 1" xfId="26" builtinId="29" customBuiltin="1"/>
    <cellStyle name="アクセント 2" xfId="30" builtinId="33" customBuiltin="1"/>
    <cellStyle name="アクセント 3" xfId="34" builtinId="37" customBuiltin="1"/>
    <cellStyle name="アクセント 4" xfId="38" builtinId="41" customBuiltin="1"/>
    <cellStyle name="アクセント 5" xfId="42" builtinId="45" customBuiltin="1"/>
    <cellStyle name="アクセント 6" xfId="46" builtinId="49" customBuiltin="1"/>
    <cellStyle name="タイトル" xfId="1" builtinId="15" customBuiltin="1"/>
    <cellStyle name="チェック セル" xfId="22" builtinId="23" customBuiltin="1"/>
    <cellStyle name="どちらでもない" xfId="17" builtinId="28" customBuiltin="1"/>
    <cellStyle name="パーセント" xfId="6" builtinId="5" customBuiltin="1"/>
    <cellStyle name="メモ" xfId="24" builtinId="10" customBuiltin="1"/>
    <cellStyle name="リンク セル" xfId="21" builtinId="24" customBuiltin="1"/>
    <cellStyle name="悪い" xfId="16" builtinId="27" customBuiltin="1"/>
    <cellStyle name="計算" xfId="20" builtinId="22" customBuiltin="1"/>
    <cellStyle name="警告文" xfId="23" builtinId="11" customBuiltin="1"/>
    <cellStyle name="桁区切り" xfId="13" builtinId="6" customBuiltin="1"/>
    <cellStyle name="桁区切り [0.00]" xfId="12" builtinId="3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25" builtinId="25" customBuiltin="1"/>
    <cellStyle name="出力" xfId="19" builtinId="21" customBuiltin="1"/>
    <cellStyle name="説明文" xfId="9" builtinId="53" customBuiltin="1"/>
    <cellStyle name="通貨" xfId="14" builtinId="7" customBuiltin="1"/>
    <cellStyle name="通貨 [0.00]" xfId="8" builtinId="4" customBuiltin="1"/>
    <cellStyle name="日期" xfId="7" xr:uid="{00000000-0005-0000-0000-000001000000}"/>
    <cellStyle name="入力" xfId="18" builtinId="20" customBuiltin="1"/>
    <cellStyle name="標準" xfId="0" builtinId="0" customBuiltin="1"/>
    <cellStyle name="良い" xfId="15" builtinId="26" customBuiltin="1"/>
    <cellStyle name="产品说明" xfId="10" xr:uid="{00000000-0005-0000-0000-00000A000000}"/>
    <cellStyle name="电话" xfId="11" xr:uid="{00000000-0005-0000-0000-000009000000}"/>
  </cellStyles>
  <dxfs count="6">
    <dxf>
      <font>
        <b/>
        <i val="0"/>
        <color theme="4"/>
      </font>
      <fill>
        <patternFill>
          <bgColor theme="2"/>
        </patternFill>
      </fill>
    </dxf>
    <dxf>
      <fill>
        <patternFill patternType="none">
          <bgColor auto="1"/>
        </patternFill>
      </fill>
    </dxf>
    <dxf>
      <font>
        <b val="0"/>
        <i val="0"/>
        <color theme="4"/>
      </font>
      <fill>
        <patternFill>
          <bgColor theme="2"/>
        </patternFill>
      </fill>
    </dxf>
    <dxf>
      <font>
        <b/>
        <i val="0"/>
        <color theme="4"/>
      </font>
      <border>
        <bottom style="thin">
          <color theme="4" tint="0.39994506668294322"/>
        </bottom>
      </border>
    </dxf>
    <dxf>
      <font>
        <b/>
        <i val="0"/>
        <color theme="4"/>
      </font>
      <border>
        <bottom style="thin">
          <color theme="0"/>
        </bottom>
      </border>
    </dxf>
    <dxf>
      <font>
        <b val="0"/>
        <i val="0"/>
        <color theme="4"/>
      </font>
      <border>
        <bottom style="thin">
          <color theme="3" tint="0.499984740745262"/>
        </bottom>
        <horizontal style="thin">
          <color theme="3" tint="0.499984740745262"/>
        </horizontal>
      </border>
    </dxf>
  </dxfs>
  <tableStyles count="1" defaultPivotStyle="PivotStyleLight16">
    <tableStyle name="发票" pivot="0" count="6" xr9:uid="{00000000-0011-0000-FFFF-FFFF00000000}">
      <tableStyleElement type="wholeTable" dxfId="5"/>
      <tableStyleElement type="headerRow" dxfId="4"/>
      <tableStyleElement type="totalRow" dxfId="3"/>
      <tableStyleElement type="lastColumn" dxfId="2"/>
      <tableStyleElement type="lastHeaderCell" dxfId="1"/>
      <tableStyleElement type="lastTotalCell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0</xdr:row>
      <xdr:rowOff>67734</xdr:rowOff>
    </xdr:from>
    <xdr:to>
      <xdr:col>1</xdr:col>
      <xdr:colOff>1110264</xdr:colOff>
      <xdr:row>0</xdr:row>
      <xdr:rowOff>541867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230831C-B987-FF45-8B60-3F17CABEB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67734"/>
          <a:ext cx="2312531" cy="474133"/>
        </a:xfrm>
        <a:prstGeom prst="rect">
          <a:avLst/>
        </a:prstGeom>
      </xdr:spPr>
    </xdr:pic>
    <xdr:clientData/>
  </xdr:twoCellAnchor>
  <xdr:oneCellAnchor>
    <xdr:from>
      <xdr:col>6</xdr:col>
      <xdr:colOff>50800</xdr:colOff>
      <xdr:row>0</xdr:row>
      <xdr:rowOff>67734</xdr:rowOff>
    </xdr:from>
    <xdr:ext cx="2312531" cy="474133"/>
    <xdr:pic>
      <xdr:nvPicPr>
        <xdr:cNvPr id="3" name="图片 2">
          <a:extLst>
            <a:ext uri="{FF2B5EF4-FFF2-40B4-BE49-F238E27FC236}">
              <a16:creationId xmlns:a16="http://schemas.microsoft.com/office/drawing/2014/main" id="{5D913C8B-09AE-0D45-9183-42119E19D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67734"/>
          <a:ext cx="2312531" cy="47413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1056487</xdr:colOff>
      <xdr:row>0</xdr:row>
      <xdr:rowOff>474133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85C2A24-1459-AF4A-A56A-663418639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12531" cy="474133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0</xdr:row>
      <xdr:rowOff>0</xdr:rowOff>
    </xdr:from>
    <xdr:ext cx="2312531" cy="474133"/>
    <xdr:pic>
      <xdr:nvPicPr>
        <xdr:cNvPr id="3" name="图片 2">
          <a:extLst>
            <a:ext uri="{FF2B5EF4-FFF2-40B4-BE49-F238E27FC236}">
              <a16:creationId xmlns:a16="http://schemas.microsoft.com/office/drawing/2014/main" id="{2EBE4717-2D80-9C4F-9B4E-827B98470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12531" cy="474133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1056042</xdr:colOff>
      <xdr:row>0</xdr:row>
      <xdr:rowOff>474133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CCB3FB6-E7D6-224F-AB1B-B16E8100D2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12531" cy="47413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8</xdr:col>
      <xdr:colOff>664233</xdr:colOff>
      <xdr:row>0</xdr:row>
      <xdr:rowOff>474133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7A7AE83-F862-6E44-9E89-BF46675C4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7447" y="0"/>
          <a:ext cx="2312531" cy="474133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0</xdr:row>
      <xdr:rowOff>0</xdr:rowOff>
    </xdr:from>
    <xdr:ext cx="2312531" cy="474133"/>
    <xdr:pic>
      <xdr:nvPicPr>
        <xdr:cNvPr id="4" name="图片 3">
          <a:extLst>
            <a:ext uri="{FF2B5EF4-FFF2-40B4-BE49-F238E27FC236}">
              <a16:creationId xmlns:a16="http://schemas.microsoft.com/office/drawing/2014/main" id="{D26D7B42-775B-0A45-8FB3-3D175BF537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12531" cy="474133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0</xdr:row>
      <xdr:rowOff>0</xdr:rowOff>
    </xdr:from>
    <xdr:ext cx="2312531" cy="474133"/>
    <xdr:pic>
      <xdr:nvPicPr>
        <xdr:cNvPr id="5" name="图片 4">
          <a:extLst>
            <a:ext uri="{FF2B5EF4-FFF2-40B4-BE49-F238E27FC236}">
              <a16:creationId xmlns:a16="http://schemas.microsoft.com/office/drawing/2014/main" id="{6D2A5AD7-9A71-3749-8558-74FDFB1DA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7447" y="0"/>
          <a:ext cx="2312531" cy="474133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0</xdr:row>
      <xdr:rowOff>0</xdr:rowOff>
    </xdr:from>
    <xdr:ext cx="2312531" cy="474133"/>
    <xdr:pic>
      <xdr:nvPicPr>
        <xdr:cNvPr id="6" name="图片 5">
          <a:extLst>
            <a:ext uri="{FF2B5EF4-FFF2-40B4-BE49-F238E27FC236}">
              <a16:creationId xmlns:a16="http://schemas.microsoft.com/office/drawing/2014/main" id="{FE340550-5DE7-F843-9958-23CAF5513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34894" y="0"/>
          <a:ext cx="2312531" cy="474133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0</xdr:row>
      <xdr:rowOff>0</xdr:rowOff>
    </xdr:from>
    <xdr:ext cx="2312531" cy="474133"/>
    <xdr:pic>
      <xdr:nvPicPr>
        <xdr:cNvPr id="7" name="图片 6">
          <a:extLst>
            <a:ext uri="{FF2B5EF4-FFF2-40B4-BE49-F238E27FC236}">
              <a16:creationId xmlns:a16="http://schemas.microsoft.com/office/drawing/2014/main" id="{E246D931-CCF8-2F4C-93CE-6B91AAF4BF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52340" y="0"/>
          <a:ext cx="2312531" cy="474133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1061773</xdr:colOff>
      <xdr:row>0</xdr:row>
      <xdr:rowOff>474133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8434D97-C502-6F48-9599-C537A99FD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12531" cy="47413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8</xdr:col>
      <xdr:colOff>657682</xdr:colOff>
      <xdr:row>0</xdr:row>
      <xdr:rowOff>474133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6314CEB-0CA1-9A4F-85DF-FAC317A1D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46515" y="0"/>
          <a:ext cx="2312531" cy="474133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0</xdr:row>
      <xdr:rowOff>0</xdr:rowOff>
    </xdr:from>
    <xdr:ext cx="2312531" cy="474133"/>
    <xdr:pic>
      <xdr:nvPicPr>
        <xdr:cNvPr id="4" name="图片 3">
          <a:extLst>
            <a:ext uri="{FF2B5EF4-FFF2-40B4-BE49-F238E27FC236}">
              <a16:creationId xmlns:a16="http://schemas.microsoft.com/office/drawing/2014/main" id="{FE55AA0E-5CE6-FB42-AC3E-9CD4BCA1E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46515" y="0"/>
          <a:ext cx="2312531" cy="474133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0</xdr:row>
      <xdr:rowOff>0</xdr:rowOff>
    </xdr:from>
    <xdr:ext cx="2312531" cy="474133"/>
    <xdr:pic>
      <xdr:nvPicPr>
        <xdr:cNvPr id="5" name="图片 4">
          <a:extLst>
            <a:ext uri="{FF2B5EF4-FFF2-40B4-BE49-F238E27FC236}">
              <a16:creationId xmlns:a16="http://schemas.microsoft.com/office/drawing/2014/main" id="{AFD0C686-9691-6845-BB54-AEEB369A0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12531" cy="474133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1059464</xdr:colOff>
      <xdr:row>0</xdr:row>
      <xdr:rowOff>474133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62915BB-662F-A441-A09B-C26EE9E94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12531" cy="47413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8</xdr:col>
      <xdr:colOff>653064</xdr:colOff>
      <xdr:row>0</xdr:row>
      <xdr:rowOff>474133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37F1115-5FC3-744C-8191-69E882DE8A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6533" y="0"/>
          <a:ext cx="2312531" cy="47413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1059464</xdr:colOff>
      <xdr:row>0</xdr:row>
      <xdr:rowOff>474133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4A4F843-50DE-8340-AE29-EE9816050A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12531" cy="47413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8</xdr:col>
      <xdr:colOff>653064</xdr:colOff>
      <xdr:row>0</xdr:row>
      <xdr:rowOff>474133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612DD6C-20C2-E041-8D6B-26DFCD295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6533" y="0"/>
          <a:ext cx="2312531" cy="47413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8</xdr:col>
      <xdr:colOff>653064</xdr:colOff>
      <xdr:row>0</xdr:row>
      <xdr:rowOff>474133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8351DD36-368C-064F-AE06-A2DE65427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53067" y="0"/>
          <a:ext cx="2312531" cy="47413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1055231</xdr:colOff>
      <xdr:row>0</xdr:row>
      <xdr:rowOff>474133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4BAB524-5FED-544D-89AC-8FA0F94137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12531" cy="47413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128013</xdr:colOff>
      <xdr:row>0</xdr:row>
      <xdr:rowOff>137792</xdr:rowOff>
    </xdr:from>
    <xdr:to>
      <xdr:col>0</xdr:col>
      <xdr:colOff>2615035</xdr:colOff>
      <xdr:row>0</xdr:row>
      <xdr:rowOff>647700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A378033-A759-E345-B002-B20D0D799B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013" y="137792"/>
          <a:ext cx="2487022" cy="509908"/>
        </a:xfrm>
        <a:prstGeom prst="rect">
          <a:avLst/>
        </a:prstGeom>
      </xdr:spPr>
    </xdr:pic>
    <xdr:clientData/>
  </xdr:twoCellAnchor>
  <xdr:oneCellAnchor>
    <xdr:from>
      <xdr:col>2</xdr:col>
      <xdr:colOff>128013</xdr:colOff>
      <xdr:row>0</xdr:row>
      <xdr:rowOff>137792</xdr:rowOff>
    </xdr:from>
    <xdr:ext cx="2487022" cy="509908"/>
    <xdr:pic>
      <xdr:nvPicPr>
        <xdr:cNvPr id="4" name="图片 3">
          <a:extLst>
            <a:ext uri="{FF2B5EF4-FFF2-40B4-BE49-F238E27FC236}">
              <a16:creationId xmlns:a16="http://schemas.microsoft.com/office/drawing/2014/main" id="{1FD095A6-BBC5-7F4E-AB2A-08A36FA2C7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013" y="137792"/>
          <a:ext cx="2487022" cy="509908"/>
        </a:xfrm>
        <a:prstGeom prst="rect">
          <a:avLst/>
        </a:prstGeom>
      </xdr:spPr>
    </xdr:pic>
    <xdr:clientData/>
  </xdr:oneCellAnchor>
  <xdr:oneCellAnchor>
    <xdr:from>
      <xdr:col>4</xdr:col>
      <xdr:colOff>128013</xdr:colOff>
      <xdr:row>0</xdr:row>
      <xdr:rowOff>137792</xdr:rowOff>
    </xdr:from>
    <xdr:ext cx="2487022" cy="509908"/>
    <xdr:pic>
      <xdr:nvPicPr>
        <xdr:cNvPr id="5" name="图片 4">
          <a:extLst>
            <a:ext uri="{FF2B5EF4-FFF2-40B4-BE49-F238E27FC236}">
              <a16:creationId xmlns:a16="http://schemas.microsoft.com/office/drawing/2014/main" id="{450DB8C5-CF92-BD4A-8704-D6B4CD094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51498" y="137792"/>
          <a:ext cx="2487022" cy="509908"/>
        </a:xfrm>
        <a:prstGeom prst="rect">
          <a:avLst/>
        </a:prstGeom>
      </xdr:spPr>
    </xdr:pic>
    <xdr:clientData/>
  </xdr:oneCellAnchor>
  <xdr:oneCellAnchor>
    <xdr:from>
      <xdr:col>6</xdr:col>
      <xdr:colOff>128013</xdr:colOff>
      <xdr:row>0</xdr:row>
      <xdr:rowOff>137792</xdr:rowOff>
    </xdr:from>
    <xdr:ext cx="2487022" cy="509908"/>
    <xdr:pic>
      <xdr:nvPicPr>
        <xdr:cNvPr id="6" name="图片 5">
          <a:extLst>
            <a:ext uri="{FF2B5EF4-FFF2-40B4-BE49-F238E27FC236}">
              <a16:creationId xmlns:a16="http://schemas.microsoft.com/office/drawing/2014/main" id="{FC52494C-9463-534D-B8F4-5880A28C9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74983" y="137792"/>
          <a:ext cx="2487022" cy="50990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Invoice">
      <a:dk1>
        <a:sysClr val="windowText" lastClr="000000"/>
      </a:dk1>
      <a:lt1>
        <a:sysClr val="window" lastClr="FFFFFF"/>
      </a:lt1>
      <a:dk2>
        <a:srgbClr val="181709"/>
      </a:dk2>
      <a:lt2>
        <a:srgbClr val="FBFCFB"/>
      </a:lt2>
      <a:accent1>
        <a:srgbClr val="615A22"/>
      </a:accent1>
      <a:accent2>
        <a:srgbClr val="A85914"/>
      </a:accent2>
      <a:accent3>
        <a:srgbClr val="958869"/>
      </a:accent3>
      <a:accent4>
        <a:srgbClr val="DEA117"/>
      </a:accent4>
      <a:accent5>
        <a:srgbClr val="5E858C"/>
      </a:accent5>
      <a:accent6>
        <a:srgbClr val="66424D"/>
      </a:accent6>
      <a:hlink>
        <a:srgbClr val="459CA3"/>
      </a:hlink>
      <a:folHlink>
        <a:srgbClr val="875766"/>
      </a:folHlink>
    </a:clrScheme>
    <a:fontScheme name="Invoice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81265-EB6A-7E4C-BF8A-A9286B0F0FA7}">
  <dimension ref="A1:L35"/>
  <sheetViews>
    <sheetView zoomScale="75" zoomScaleNormal="100" workbookViewId="0">
      <selection activeCell="P19" sqref="P19"/>
    </sheetView>
  </sheetViews>
  <sheetFormatPr defaultColWidth="11.07421875" defaultRowHeight="21.5"/>
  <cols>
    <col min="1" max="1" width="16.4609375" style="5" customWidth="1"/>
    <col min="2" max="2" width="16.69140625" style="5" customWidth="1"/>
    <col min="3" max="3" width="14.4609375" style="5" customWidth="1"/>
    <col min="4" max="5" width="13" style="5" customWidth="1"/>
    <col min="6" max="6" width="17.4609375" style="5" customWidth="1"/>
    <col min="7" max="7" width="16.4609375" style="5" customWidth="1"/>
    <col min="8" max="8" width="16.69140625" style="5" customWidth="1"/>
    <col min="9" max="9" width="14.4609375" style="5" customWidth="1"/>
    <col min="10" max="11" width="13" style="5" customWidth="1"/>
    <col min="12" max="12" width="17.4609375" style="5" customWidth="1"/>
  </cols>
  <sheetData>
    <row r="1" spans="1:12" ht="52" customHeight="1">
      <c r="A1" s="111" t="s">
        <v>20</v>
      </c>
      <c r="B1" s="111"/>
      <c r="C1" s="111"/>
      <c r="D1" s="111"/>
      <c r="E1" s="111"/>
      <c r="F1" s="111"/>
      <c r="G1" s="111" t="s">
        <v>20</v>
      </c>
      <c r="H1" s="111"/>
      <c r="I1" s="111"/>
      <c r="J1" s="111"/>
      <c r="K1" s="111"/>
      <c r="L1" s="111"/>
    </row>
    <row r="2" spans="1:12">
      <c r="A2" s="112" t="s">
        <v>71</v>
      </c>
      <c r="B2" s="113"/>
      <c r="C2" s="113"/>
      <c r="D2" s="6"/>
      <c r="E2" s="7" t="s">
        <v>21</v>
      </c>
      <c r="F2" s="20" t="s">
        <v>53</v>
      </c>
      <c r="G2" s="112" t="s">
        <v>174</v>
      </c>
      <c r="H2" s="113"/>
      <c r="I2" s="113"/>
      <c r="J2" s="6"/>
      <c r="K2" s="7" t="s">
        <v>21</v>
      </c>
      <c r="L2" s="20" t="s">
        <v>53</v>
      </c>
    </row>
    <row r="3" spans="1:12">
      <c r="A3" s="113"/>
      <c r="B3" s="113"/>
      <c r="C3" s="113"/>
      <c r="D3" s="6"/>
      <c r="E3" s="7" t="s">
        <v>22</v>
      </c>
      <c r="F3" s="25">
        <v>45009</v>
      </c>
      <c r="G3" s="113"/>
      <c r="H3" s="113"/>
      <c r="I3" s="113"/>
      <c r="J3" s="6"/>
      <c r="K3" s="7" t="s">
        <v>22</v>
      </c>
      <c r="L3" s="25">
        <v>45009</v>
      </c>
    </row>
    <row r="4" spans="1:1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>
      <c r="A5" s="114" t="s">
        <v>23</v>
      </c>
      <c r="B5" s="114"/>
      <c r="C5" s="6"/>
      <c r="D5" s="6"/>
      <c r="E5" s="6"/>
      <c r="F5" s="6"/>
      <c r="G5" s="114" t="s">
        <v>23</v>
      </c>
      <c r="H5" s="114"/>
      <c r="I5" s="6"/>
      <c r="J5" s="6"/>
      <c r="K5" s="6"/>
      <c r="L5" s="6"/>
    </row>
    <row r="6" spans="1:12">
      <c r="A6" s="8" t="s">
        <v>25</v>
      </c>
      <c r="B6" s="115" t="s">
        <v>148</v>
      </c>
      <c r="C6" s="115"/>
      <c r="D6" s="6" t="s">
        <v>26</v>
      </c>
      <c r="E6" s="6"/>
      <c r="F6" s="6"/>
      <c r="G6" s="8" t="s">
        <v>25</v>
      </c>
      <c r="H6" s="115" t="s">
        <v>148</v>
      </c>
      <c r="I6" s="115"/>
      <c r="J6" s="6" t="s">
        <v>26</v>
      </c>
      <c r="K6" s="6"/>
      <c r="L6" s="6"/>
    </row>
    <row r="7" spans="1:12" ht="20">
      <c r="A7" s="8" t="s">
        <v>27</v>
      </c>
      <c r="B7" s="24">
        <v>45017</v>
      </c>
      <c r="C7" s="31"/>
      <c r="D7" s="39" t="s">
        <v>77</v>
      </c>
      <c r="E7" s="38"/>
      <c r="F7" s="38"/>
      <c r="G7" s="8" t="s">
        <v>27</v>
      </c>
      <c r="H7" s="24">
        <v>45017</v>
      </c>
      <c r="I7" s="31"/>
      <c r="J7" s="39" t="s">
        <v>77</v>
      </c>
      <c r="K7" s="38"/>
      <c r="L7" s="38"/>
    </row>
    <row r="8" spans="1:12">
      <c r="A8" s="104" t="s">
        <v>28</v>
      </c>
      <c r="B8" s="6" t="s">
        <v>29</v>
      </c>
      <c r="C8" s="6"/>
      <c r="D8" s="38"/>
      <c r="E8" s="38"/>
      <c r="F8" s="38"/>
      <c r="G8" s="104" t="s">
        <v>28</v>
      </c>
      <c r="H8" s="6" t="s">
        <v>29</v>
      </c>
      <c r="I8" s="6"/>
      <c r="J8" s="38"/>
      <c r="K8" s="38"/>
      <c r="L8" s="38"/>
    </row>
    <row r="9" spans="1:12">
      <c r="A9" s="104"/>
      <c r="B9" s="6" t="s">
        <v>30</v>
      </c>
      <c r="C9" s="6"/>
      <c r="D9" s="6" t="s">
        <v>31</v>
      </c>
      <c r="E9" s="6"/>
      <c r="F9" s="6"/>
      <c r="G9" s="104"/>
      <c r="H9" s="6" t="s">
        <v>30</v>
      </c>
      <c r="I9" s="6"/>
      <c r="J9" s="6" t="s">
        <v>31</v>
      </c>
      <c r="K9" s="6"/>
      <c r="L9" s="6"/>
    </row>
    <row r="10" spans="1:12">
      <c r="A10" s="22"/>
      <c r="B10" s="6"/>
      <c r="C10" s="6"/>
      <c r="D10" s="6" t="s">
        <v>32</v>
      </c>
      <c r="E10" s="6"/>
      <c r="F10" s="6"/>
      <c r="G10" s="22"/>
      <c r="H10" s="6"/>
      <c r="I10" s="6"/>
      <c r="J10" s="6" t="s">
        <v>32</v>
      </c>
      <c r="K10" s="6"/>
      <c r="L10" s="6"/>
    </row>
    <row r="11" spans="1:12">
      <c r="A11" s="105" t="s">
        <v>33</v>
      </c>
      <c r="B11" s="107">
        <f>F29</f>
        <v>12900</v>
      </c>
      <c r="C11" s="108"/>
      <c r="D11" s="108"/>
      <c r="E11" s="6"/>
      <c r="F11" s="6"/>
      <c r="G11" s="105" t="s">
        <v>33</v>
      </c>
      <c r="H11" s="107">
        <f>L29</f>
        <v>6500</v>
      </c>
      <c r="I11" s="108"/>
      <c r="J11" s="108"/>
      <c r="K11" s="6"/>
      <c r="L11" s="6"/>
    </row>
    <row r="12" spans="1:12">
      <c r="A12" s="106"/>
      <c r="B12" s="107"/>
      <c r="C12" s="108"/>
      <c r="D12" s="108"/>
      <c r="E12" s="6"/>
      <c r="F12" s="6"/>
      <c r="G12" s="106"/>
      <c r="H12" s="107"/>
      <c r="I12" s="108"/>
      <c r="J12" s="108"/>
      <c r="K12" s="6"/>
      <c r="L12" s="6"/>
    </row>
    <row r="13" spans="1:1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ht="20">
      <c r="A14" s="109" t="s">
        <v>34</v>
      </c>
      <c r="B14" s="110"/>
      <c r="C14" s="23" t="s">
        <v>50</v>
      </c>
      <c r="D14" s="23" t="s">
        <v>35</v>
      </c>
      <c r="E14" s="23" t="s">
        <v>51</v>
      </c>
      <c r="F14" s="9" t="s">
        <v>36</v>
      </c>
      <c r="G14" s="109" t="s">
        <v>34</v>
      </c>
      <c r="H14" s="110"/>
      <c r="I14" s="23" t="s">
        <v>50</v>
      </c>
      <c r="J14" s="23" t="s">
        <v>35</v>
      </c>
      <c r="K14" s="23" t="s">
        <v>51</v>
      </c>
      <c r="L14" s="9" t="s">
        <v>36</v>
      </c>
    </row>
    <row r="15" spans="1:12">
      <c r="A15" s="100" t="s">
        <v>37</v>
      </c>
      <c r="B15" s="101"/>
      <c r="C15" s="10">
        <v>1600</v>
      </c>
      <c r="D15" s="11" t="s">
        <v>38</v>
      </c>
      <c r="E15" s="12">
        <v>8</v>
      </c>
      <c r="F15" s="13">
        <f t="shared" ref="F15:F19" si="0">IF(AND(C15&lt;&gt;"", E15&lt;&gt;""),C15*E15,"")</f>
        <v>12800</v>
      </c>
      <c r="G15" s="100" t="s">
        <v>37</v>
      </c>
      <c r="H15" s="101"/>
      <c r="I15" s="10">
        <v>1600</v>
      </c>
      <c r="J15" s="11" t="s">
        <v>38</v>
      </c>
      <c r="K15" s="12">
        <v>4</v>
      </c>
      <c r="L15" s="13">
        <f t="shared" ref="L15:L19" si="1">IF(AND(I15&lt;&gt;"", K15&lt;&gt;""),I15*K15,"")</f>
        <v>6400</v>
      </c>
    </row>
    <row r="16" spans="1:12">
      <c r="A16" s="100" t="s">
        <v>39</v>
      </c>
      <c r="B16" s="101"/>
      <c r="C16" s="10">
        <v>100</v>
      </c>
      <c r="D16" s="11" t="s">
        <v>40</v>
      </c>
      <c r="E16" s="12">
        <v>1</v>
      </c>
      <c r="F16" s="13">
        <f t="shared" si="0"/>
        <v>100</v>
      </c>
      <c r="G16" s="100" t="s">
        <v>39</v>
      </c>
      <c r="H16" s="101"/>
      <c r="I16" s="10">
        <v>100</v>
      </c>
      <c r="J16" s="11" t="s">
        <v>40</v>
      </c>
      <c r="K16" s="12">
        <v>1</v>
      </c>
      <c r="L16" s="13">
        <f t="shared" si="1"/>
        <v>100</v>
      </c>
    </row>
    <row r="17" spans="1:12">
      <c r="A17" s="100" t="s">
        <v>41</v>
      </c>
      <c r="B17" s="101"/>
      <c r="C17" s="10">
        <v>1000</v>
      </c>
      <c r="D17" s="11" t="s">
        <v>40</v>
      </c>
      <c r="E17" s="12">
        <v>0</v>
      </c>
      <c r="F17" s="13">
        <f t="shared" si="0"/>
        <v>0</v>
      </c>
      <c r="G17" s="100" t="s">
        <v>41</v>
      </c>
      <c r="H17" s="101"/>
      <c r="I17" s="10">
        <v>1000</v>
      </c>
      <c r="J17" s="11" t="s">
        <v>40</v>
      </c>
      <c r="K17" s="12">
        <v>0</v>
      </c>
      <c r="L17" s="13">
        <f t="shared" si="1"/>
        <v>0</v>
      </c>
    </row>
    <row r="18" spans="1:12">
      <c r="A18" s="100" t="s">
        <v>120</v>
      </c>
      <c r="B18" s="101"/>
      <c r="C18" s="10">
        <v>1000</v>
      </c>
      <c r="D18" s="11"/>
      <c r="E18" s="12">
        <v>0</v>
      </c>
      <c r="F18" s="13">
        <f t="shared" si="0"/>
        <v>0</v>
      </c>
      <c r="G18" s="100" t="s">
        <v>120</v>
      </c>
      <c r="H18" s="101"/>
      <c r="I18" s="10">
        <v>1000</v>
      </c>
      <c r="J18" s="11"/>
      <c r="K18" s="12">
        <v>0</v>
      </c>
      <c r="L18" s="13">
        <f t="shared" si="1"/>
        <v>0</v>
      </c>
    </row>
    <row r="19" spans="1:12">
      <c r="A19" s="100"/>
      <c r="B19" s="101"/>
      <c r="C19" s="10"/>
      <c r="D19" s="11"/>
      <c r="E19" s="12"/>
      <c r="F19" s="13" t="str">
        <f t="shared" si="0"/>
        <v/>
      </c>
      <c r="G19" s="100"/>
      <c r="H19" s="101"/>
      <c r="I19" s="10"/>
      <c r="J19" s="11"/>
      <c r="K19" s="12"/>
      <c r="L19" s="13" t="str">
        <f t="shared" si="1"/>
        <v/>
      </c>
    </row>
    <row r="20" spans="1:12">
      <c r="A20" s="100" t="s">
        <v>42</v>
      </c>
      <c r="B20" s="101"/>
      <c r="C20" s="10"/>
      <c r="D20" s="10"/>
      <c r="E20" s="12"/>
      <c r="F20" s="13">
        <f>SUM(F15:F19)</f>
        <v>12900</v>
      </c>
      <c r="G20" s="100" t="s">
        <v>42</v>
      </c>
      <c r="H20" s="101"/>
      <c r="I20" s="10"/>
      <c r="J20" s="10"/>
      <c r="K20" s="12"/>
      <c r="L20" s="13">
        <f>SUM(L15:L19)</f>
        <v>6500</v>
      </c>
    </row>
    <row r="21" spans="1:12">
      <c r="A21" s="102" t="s">
        <v>43</v>
      </c>
      <c r="B21" s="103"/>
      <c r="C21" s="14"/>
      <c r="D21" s="14"/>
      <c r="E21" s="15"/>
      <c r="F21" s="16" t="str">
        <f>IF(AND(C21&lt;&gt;"", E21&lt;&gt;""),C21*E21,"")</f>
        <v/>
      </c>
      <c r="G21" s="102" t="s">
        <v>43</v>
      </c>
      <c r="H21" s="103"/>
      <c r="I21" s="14"/>
      <c r="J21" s="14"/>
      <c r="K21" s="15"/>
      <c r="L21" s="16" t="str">
        <f>IF(AND(I21&lt;&gt;"", K21&lt;&gt;""),I21*K21,"")</f>
        <v/>
      </c>
    </row>
    <row r="22" spans="1:12">
      <c r="A22" s="100" t="s">
        <v>44</v>
      </c>
      <c r="B22" s="101"/>
      <c r="C22" s="10">
        <v>1600</v>
      </c>
      <c r="D22" s="10" t="s">
        <v>45</v>
      </c>
      <c r="E22" s="12">
        <v>0</v>
      </c>
      <c r="F22" s="13">
        <f>IF(AND(C22&lt;&gt;"", E22&lt;&gt;""),C22*E22,"")</f>
        <v>0</v>
      </c>
      <c r="G22" s="100" t="s">
        <v>44</v>
      </c>
      <c r="H22" s="101"/>
      <c r="I22" s="10">
        <v>1600</v>
      </c>
      <c r="J22" s="10" t="s">
        <v>45</v>
      </c>
      <c r="K22" s="12">
        <v>0</v>
      </c>
      <c r="L22" s="13">
        <f>IF(AND(I22&lt;&gt;"", K22&lt;&gt;""),I22*K22,"")</f>
        <v>0</v>
      </c>
    </row>
    <row r="23" spans="1:12">
      <c r="A23" s="100"/>
      <c r="B23" s="101"/>
      <c r="C23" s="10"/>
      <c r="D23" s="10"/>
      <c r="E23" s="12"/>
      <c r="F23" s="13"/>
      <c r="G23" s="100"/>
      <c r="H23" s="101"/>
      <c r="I23" s="10"/>
      <c r="J23" s="10"/>
      <c r="K23" s="12"/>
      <c r="L23" s="13"/>
    </row>
    <row r="24" spans="1:12">
      <c r="A24" s="100"/>
      <c r="B24" s="101"/>
      <c r="C24" s="10"/>
      <c r="D24" s="10"/>
      <c r="E24" s="12"/>
      <c r="F24" s="13"/>
      <c r="G24" s="100"/>
      <c r="H24" s="101"/>
      <c r="I24" s="10"/>
      <c r="J24" s="10"/>
      <c r="K24" s="12"/>
      <c r="L24" s="13"/>
    </row>
    <row r="25" spans="1:12">
      <c r="A25" s="100" t="s">
        <v>46</v>
      </c>
      <c r="B25" s="101"/>
      <c r="C25" s="10"/>
      <c r="D25" s="10"/>
      <c r="E25" s="12"/>
      <c r="F25" s="13">
        <f>SUM(F22:F24)*-1</f>
        <v>0</v>
      </c>
      <c r="G25" s="100" t="s">
        <v>46</v>
      </c>
      <c r="H25" s="101"/>
      <c r="I25" s="10"/>
      <c r="J25" s="10"/>
      <c r="K25" s="12"/>
      <c r="L25" s="13">
        <f>SUM(L22:L24)*-1</f>
        <v>0</v>
      </c>
    </row>
    <row r="26" spans="1:12">
      <c r="A26" s="100"/>
      <c r="B26" s="101"/>
      <c r="C26" s="10"/>
      <c r="D26" s="10"/>
      <c r="E26" s="12"/>
      <c r="F26" s="13"/>
      <c r="G26" s="100"/>
      <c r="H26" s="101"/>
      <c r="I26" s="10"/>
      <c r="J26" s="10"/>
      <c r="K26" s="12"/>
      <c r="L26" s="13"/>
    </row>
    <row r="27" spans="1:12">
      <c r="A27" s="100"/>
      <c r="B27" s="101"/>
      <c r="C27" s="10"/>
      <c r="D27" s="10"/>
      <c r="E27" s="17" t="s">
        <v>47</v>
      </c>
      <c r="F27" s="18">
        <f>F20+F25</f>
        <v>12900</v>
      </c>
      <c r="G27" s="100"/>
      <c r="H27" s="101"/>
      <c r="I27" s="10"/>
      <c r="J27" s="10"/>
      <c r="K27" s="17" t="s">
        <v>47</v>
      </c>
      <c r="L27" s="18">
        <f>L20+L25</f>
        <v>6500</v>
      </c>
    </row>
    <row r="28" spans="1:12">
      <c r="A28" s="100"/>
      <c r="B28" s="101"/>
      <c r="C28" s="10"/>
      <c r="D28" s="10"/>
      <c r="E28" s="17" t="s">
        <v>48</v>
      </c>
      <c r="F28" s="18">
        <v>0</v>
      </c>
      <c r="G28" s="100"/>
      <c r="H28" s="101"/>
      <c r="I28" s="10"/>
      <c r="J28" s="10"/>
      <c r="K28" s="17" t="s">
        <v>48</v>
      </c>
      <c r="L28" s="18">
        <v>0</v>
      </c>
    </row>
    <row r="29" spans="1:12">
      <c r="A29" s="100"/>
      <c r="B29" s="101"/>
      <c r="C29" s="10"/>
      <c r="D29" s="10"/>
      <c r="E29" s="17" t="s">
        <v>33</v>
      </c>
      <c r="F29" s="18">
        <f>F27+F28</f>
        <v>12900</v>
      </c>
      <c r="G29" s="100"/>
      <c r="H29" s="101"/>
      <c r="I29" s="10"/>
      <c r="J29" s="10"/>
      <c r="K29" s="17" t="s">
        <v>33</v>
      </c>
      <c r="L29" s="18">
        <f>L27+L28</f>
        <v>6500</v>
      </c>
    </row>
    <row r="30" spans="1:12">
      <c r="A30" s="19"/>
      <c r="B30" s="6"/>
      <c r="C30" s="20"/>
      <c r="D30" s="20"/>
      <c r="E30" s="20"/>
      <c r="F30" s="21"/>
      <c r="G30" s="19"/>
      <c r="H30" s="6"/>
      <c r="I30" s="20"/>
      <c r="J30" s="20"/>
      <c r="K30" s="20"/>
      <c r="L30" s="21"/>
    </row>
    <row r="31" spans="1:12" ht="20">
      <c r="A31" s="91" t="s">
        <v>49</v>
      </c>
      <c r="B31" s="92"/>
      <c r="C31" s="92"/>
      <c r="D31" s="92"/>
      <c r="E31" s="92"/>
      <c r="F31" s="93"/>
      <c r="G31" s="91" t="s">
        <v>49</v>
      </c>
      <c r="H31" s="92"/>
      <c r="I31" s="92"/>
      <c r="J31" s="92"/>
      <c r="K31" s="92"/>
      <c r="L31" s="93"/>
    </row>
    <row r="32" spans="1:12" ht="18" customHeight="1">
      <c r="A32" s="94"/>
      <c r="B32" s="95"/>
      <c r="C32" s="95"/>
      <c r="D32" s="95"/>
      <c r="E32" s="95"/>
      <c r="F32" s="96"/>
      <c r="G32" s="94"/>
      <c r="H32" s="95"/>
      <c r="I32" s="95"/>
      <c r="J32" s="95"/>
      <c r="K32" s="95"/>
      <c r="L32" s="96"/>
    </row>
    <row r="33" spans="1:12" ht="18" customHeight="1">
      <c r="A33" s="94"/>
      <c r="B33" s="95"/>
      <c r="C33" s="95"/>
      <c r="D33" s="95"/>
      <c r="E33" s="95"/>
      <c r="F33" s="96"/>
      <c r="G33" s="94"/>
      <c r="H33" s="95"/>
      <c r="I33" s="95"/>
      <c r="J33" s="95"/>
      <c r="K33" s="95"/>
      <c r="L33" s="96"/>
    </row>
    <row r="34" spans="1:12" ht="18" customHeight="1">
      <c r="A34" s="94"/>
      <c r="B34" s="95"/>
      <c r="C34" s="95"/>
      <c r="D34" s="95"/>
      <c r="E34" s="95"/>
      <c r="F34" s="96"/>
      <c r="G34" s="94"/>
      <c r="H34" s="95"/>
      <c r="I34" s="95"/>
      <c r="J34" s="95"/>
      <c r="K34" s="95"/>
      <c r="L34" s="96"/>
    </row>
    <row r="35" spans="1:12" ht="18" customHeight="1">
      <c r="A35" s="97"/>
      <c r="B35" s="98"/>
      <c r="C35" s="98"/>
      <c r="D35" s="98"/>
      <c r="E35" s="98"/>
      <c r="F35" s="99"/>
      <c r="G35" s="97"/>
      <c r="H35" s="98"/>
      <c r="I35" s="98"/>
      <c r="J35" s="98"/>
      <c r="K35" s="98"/>
      <c r="L35" s="99"/>
    </row>
  </sheetData>
  <mergeCells count="50">
    <mergeCell ref="G27:H27"/>
    <mergeCell ref="G28:H28"/>
    <mergeCell ref="G29:H29"/>
    <mergeCell ref="G31:L31"/>
    <mergeCell ref="G32:L35"/>
    <mergeCell ref="G22:H22"/>
    <mergeCell ref="G23:H23"/>
    <mergeCell ref="G24:H24"/>
    <mergeCell ref="G25:H25"/>
    <mergeCell ref="G26:H26"/>
    <mergeCell ref="G17:H17"/>
    <mergeCell ref="G18:H18"/>
    <mergeCell ref="G19:H19"/>
    <mergeCell ref="G20:H20"/>
    <mergeCell ref="G21:H21"/>
    <mergeCell ref="G11:G12"/>
    <mergeCell ref="H11:J12"/>
    <mergeCell ref="G14:H14"/>
    <mergeCell ref="G15:H15"/>
    <mergeCell ref="G16:H16"/>
    <mergeCell ref="G1:L1"/>
    <mergeCell ref="G2:I3"/>
    <mergeCell ref="G5:H5"/>
    <mergeCell ref="H6:I6"/>
    <mergeCell ref="G8:G9"/>
    <mergeCell ref="A8:A9"/>
    <mergeCell ref="A11:A12"/>
    <mergeCell ref="B11:D12"/>
    <mergeCell ref="A14:B14"/>
    <mergeCell ref="A1:F1"/>
    <mergeCell ref="A2:C3"/>
    <mergeCell ref="A5:B5"/>
    <mergeCell ref="B6:C6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31:F31"/>
    <mergeCell ref="A32:F35"/>
    <mergeCell ref="A25:B25"/>
    <mergeCell ref="A26:B26"/>
    <mergeCell ref="A27:B27"/>
    <mergeCell ref="A28:B28"/>
    <mergeCell ref="A29:B29"/>
  </mergeCells>
  <phoneticPr fontId="17" type="noConversion"/>
  <pageMargins left="0.25" right="0.25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4D6AB-C190-264C-AE74-CB38FE330DDF}">
  <dimension ref="A1:F35"/>
  <sheetViews>
    <sheetView zoomScale="61" workbookViewId="0">
      <selection activeCell="D16" sqref="D16"/>
    </sheetView>
  </sheetViews>
  <sheetFormatPr defaultColWidth="11.07421875" defaultRowHeight="16.5"/>
  <cols>
    <col min="2" max="2" width="17" customWidth="1"/>
    <col min="3" max="3" width="18.3046875" customWidth="1"/>
    <col min="4" max="4" width="14.15234375" customWidth="1"/>
    <col min="6" max="6" width="17.3046875" customWidth="1"/>
  </cols>
  <sheetData>
    <row r="1" spans="1:6" ht="49" customHeight="1">
      <c r="A1" s="111" t="s">
        <v>20</v>
      </c>
      <c r="B1" s="111"/>
      <c r="C1" s="111"/>
      <c r="D1" s="111"/>
      <c r="E1" s="111"/>
      <c r="F1" s="111"/>
    </row>
    <row r="2" spans="1:6" ht="21.5">
      <c r="A2" s="140" t="s">
        <v>138</v>
      </c>
      <c r="B2" s="135"/>
      <c r="C2" s="135"/>
      <c r="D2" s="135"/>
      <c r="E2" s="7" t="s">
        <v>21</v>
      </c>
      <c r="F2" s="6">
        <v>1001</v>
      </c>
    </row>
    <row r="3" spans="1:6" ht="20">
      <c r="A3" s="135"/>
      <c r="B3" s="135"/>
      <c r="C3" s="135"/>
      <c r="D3" s="135"/>
      <c r="E3" s="7" t="s">
        <v>22</v>
      </c>
      <c r="F3" s="25">
        <v>45009</v>
      </c>
    </row>
    <row r="4" spans="1:6" ht="21.5">
      <c r="A4" s="6"/>
      <c r="B4" s="6"/>
      <c r="C4" s="6"/>
      <c r="D4" s="6"/>
      <c r="E4" s="6"/>
      <c r="F4" s="6"/>
    </row>
    <row r="5" spans="1:6" ht="21.5">
      <c r="A5" s="6" t="s">
        <v>23</v>
      </c>
      <c r="B5" s="6"/>
      <c r="C5" s="6"/>
      <c r="D5" s="6"/>
      <c r="E5" s="6"/>
      <c r="F5" s="6"/>
    </row>
    <row r="6" spans="1:6" ht="21.5">
      <c r="A6" s="8" t="s">
        <v>25</v>
      </c>
      <c r="B6" s="115" t="s">
        <v>148</v>
      </c>
      <c r="C6" s="115"/>
      <c r="D6" s="6"/>
      <c r="E6" s="6"/>
      <c r="F6" s="6"/>
    </row>
    <row r="7" spans="1:6" ht="20">
      <c r="A7" s="8" t="s">
        <v>27</v>
      </c>
      <c r="B7" s="24">
        <v>45017</v>
      </c>
      <c r="C7" s="31"/>
      <c r="D7" s="31"/>
      <c r="E7" s="38"/>
      <c r="F7" s="38"/>
    </row>
    <row r="8" spans="1:6" ht="21.5">
      <c r="A8" s="104" t="s">
        <v>28</v>
      </c>
      <c r="B8" s="6" t="s">
        <v>29</v>
      </c>
      <c r="C8" s="6"/>
      <c r="D8" s="38"/>
      <c r="E8" s="38"/>
      <c r="F8" s="38"/>
    </row>
    <row r="9" spans="1:6" ht="21.5">
      <c r="A9" s="104"/>
      <c r="B9" s="6" t="s">
        <v>30</v>
      </c>
      <c r="C9" s="6"/>
      <c r="D9" s="6" t="s">
        <v>31</v>
      </c>
      <c r="E9" s="6"/>
      <c r="F9" s="6"/>
    </row>
    <row r="10" spans="1:6" ht="21.5">
      <c r="A10" s="22"/>
      <c r="B10" s="6"/>
      <c r="C10" s="6"/>
      <c r="D10" s="6" t="s">
        <v>32</v>
      </c>
      <c r="E10" s="6"/>
      <c r="F10" s="6"/>
    </row>
    <row r="11" spans="1:6" ht="21.5">
      <c r="A11" s="105" t="s">
        <v>33</v>
      </c>
      <c r="B11" s="133">
        <f>F29</f>
        <v>10700</v>
      </c>
      <c r="C11" s="134"/>
      <c r="D11" s="6"/>
      <c r="E11" s="6"/>
      <c r="F11" s="6"/>
    </row>
    <row r="12" spans="1:6" ht="21.5">
      <c r="A12" s="106"/>
      <c r="B12" s="133"/>
      <c r="C12" s="134"/>
      <c r="D12" s="6"/>
      <c r="E12" s="6"/>
      <c r="F12" s="6"/>
    </row>
    <row r="13" spans="1:6" ht="21.5">
      <c r="A13" s="6"/>
      <c r="B13" s="6"/>
      <c r="C13" s="6"/>
      <c r="D13" s="6"/>
      <c r="E13" s="6"/>
      <c r="F13" s="6"/>
    </row>
    <row r="14" spans="1:6" ht="20">
      <c r="A14" s="109" t="s">
        <v>34</v>
      </c>
      <c r="B14" s="110"/>
      <c r="C14" s="23" t="s">
        <v>50</v>
      </c>
      <c r="D14" s="23" t="s">
        <v>35</v>
      </c>
      <c r="E14" s="23" t="s">
        <v>51</v>
      </c>
      <c r="F14" s="9" t="s">
        <v>36</v>
      </c>
    </row>
    <row r="15" spans="1:6" ht="21.5">
      <c r="A15" s="100" t="s">
        <v>37</v>
      </c>
      <c r="B15" s="101"/>
      <c r="C15" s="10">
        <v>2400</v>
      </c>
      <c r="D15" s="11" t="s">
        <v>38</v>
      </c>
      <c r="E15" s="12">
        <v>4</v>
      </c>
      <c r="F15" s="13">
        <f t="shared" ref="F15:F19" si="0">IF(AND(C15&lt;&gt;"", E15&lt;&gt;""),C15*E15,"")</f>
        <v>9600</v>
      </c>
    </row>
    <row r="16" spans="1:6" ht="21.5">
      <c r="A16" s="100" t="s">
        <v>39</v>
      </c>
      <c r="B16" s="101"/>
      <c r="C16" s="10">
        <v>100</v>
      </c>
      <c r="D16" s="11" t="s">
        <v>40</v>
      </c>
      <c r="E16" s="12">
        <v>1</v>
      </c>
      <c r="F16" s="13">
        <f t="shared" si="0"/>
        <v>100</v>
      </c>
    </row>
    <row r="17" spans="1:6" ht="21.5">
      <c r="A17" s="141" t="s">
        <v>151</v>
      </c>
      <c r="B17" s="101"/>
      <c r="C17" s="10">
        <v>1000</v>
      </c>
      <c r="D17" s="11" t="s">
        <v>40</v>
      </c>
      <c r="E17" s="12">
        <v>1</v>
      </c>
      <c r="F17" s="13">
        <f t="shared" si="0"/>
        <v>1000</v>
      </c>
    </row>
    <row r="18" spans="1:6" ht="21.5">
      <c r="A18" s="100" t="s">
        <v>120</v>
      </c>
      <c r="B18" s="101"/>
      <c r="C18" s="10">
        <v>1000</v>
      </c>
      <c r="D18" s="11"/>
      <c r="E18" s="12">
        <v>0</v>
      </c>
      <c r="F18" s="13">
        <f t="shared" si="0"/>
        <v>0</v>
      </c>
    </row>
    <row r="19" spans="1:6" ht="21.5">
      <c r="A19" s="100"/>
      <c r="B19" s="101"/>
      <c r="C19" s="10"/>
      <c r="D19" s="11"/>
      <c r="E19" s="12"/>
      <c r="F19" s="13" t="str">
        <f t="shared" si="0"/>
        <v/>
      </c>
    </row>
    <row r="20" spans="1:6" ht="21.5">
      <c r="A20" s="100" t="s">
        <v>42</v>
      </c>
      <c r="B20" s="101"/>
      <c r="C20" s="10"/>
      <c r="D20" s="10"/>
      <c r="E20" s="12"/>
      <c r="F20" s="13">
        <f>SUM(F15:F17)-F18</f>
        <v>10700</v>
      </c>
    </row>
    <row r="21" spans="1:6" ht="21.5">
      <c r="A21" s="102" t="s">
        <v>43</v>
      </c>
      <c r="B21" s="103"/>
      <c r="C21" s="14"/>
      <c r="D21" s="14"/>
      <c r="E21" s="15"/>
      <c r="F21" s="16" t="str">
        <f>IF(AND(C21&lt;&gt;"", E21&lt;&gt;""),C21*E21,"")</f>
        <v/>
      </c>
    </row>
    <row r="22" spans="1:6" ht="21.5">
      <c r="A22" s="100" t="s">
        <v>44</v>
      </c>
      <c r="B22" s="101"/>
      <c r="C22" s="10">
        <v>1600</v>
      </c>
      <c r="D22" s="10" t="s">
        <v>45</v>
      </c>
      <c r="E22" s="12">
        <v>0</v>
      </c>
      <c r="F22" s="13">
        <f>IF(AND(C22&lt;&gt;"", E22&lt;&gt;""),C22*E22,"")</f>
        <v>0</v>
      </c>
    </row>
    <row r="23" spans="1:6" ht="21.5">
      <c r="A23" s="100"/>
      <c r="B23" s="101"/>
      <c r="C23" s="10"/>
      <c r="D23" s="10"/>
      <c r="E23" s="12"/>
      <c r="F23" s="13"/>
    </row>
    <row r="24" spans="1:6" ht="21.5">
      <c r="A24" s="100"/>
      <c r="B24" s="101"/>
      <c r="C24" s="10"/>
      <c r="D24" s="10"/>
      <c r="E24" s="12"/>
      <c r="F24" s="13"/>
    </row>
    <row r="25" spans="1:6" ht="21.5">
      <c r="A25" s="100" t="s">
        <v>46</v>
      </c>
      <c r="B25" s="101"/>
      <c r="C25" s="10"/>
      <c r="D25" s="10"/>
      <c r="E25" s="12"/>
      <c r="F25" s="13">
        <f>SUM(F22:F24)*-1</f>
        <v>0</v>
      </c>
    </row>
    <row r="26" spans="1:6" ht="21.5">
      <c r="A26" s="100"/>
      <c r="B26" s="101"/>
      <c r="C26" s="10"/>
      <c r="D26" s="10"/>
      <c r="E26" s="12"/>
      <c r="F26" s="13"/>
    </row>
    <row r="27" spans="1:6" ht="21.5">
      <c r="A27" s="100"/>
      <c r="B27" s="101"/>
      <c r="C27" s="10"/>
      <c r="D27" s="10"/>
      <c r="E27" s="17" t="s">
        <v>47</v>
      </c>
      <c r="F27" s="18">
        <f>F20+F25</f>
        <v>10700</v>
      </c>
    </row>
    <row r="28" spans="1:6" ht="21.5">
      <c r="A28" s="100"/>
      <c r="B28" s="101"/>
      <c r="C28" s="10"/>
      <c r="D28" s="10"/>
      <c r="E28" s="17" t="s">
        <v>48</v>
      </c>
      <c r="F28" s="18">
        <v>0</v>
      </c>
    </row>
    <row r="29" spans="1:6" ht="21.5">
      <c r="A29" s="100"/>
      <c r="B29" s="101"/>
      <c r="C29" s="10"/>
      <c r="D29" s="10"/>
      <c r="E29" s="17" t="s">
        <v>33</v>
      </c>
      <c r="F29" s="18">
        <f>F27+F28</f>
        <v>10700</v>
      </c>
    </row>
    <row r="30" spans="1:6" ht="21.5">
      <c r="A30" s="19"/>
      <c r="B30" s="6"/>
      <c r="C30" s="20"/>
      <c r="D30" s="20"/>
      <c r="E30" s="20"/>
      <c r="F30" s="21"/>
    </row>
    <row r="31" spans="1:6" ht="20">
      <c r="A31" s="91" t="s">
        <v>49</v>
      </c>
      <c r="B31" s="92"/>
      <c r="C31" s="92"/>
      <c r="D31" s="92"/>
      <c r="E31" s="92"/>
      <c r="F31" s="93"/>
    </row>
    <row r="32" spans="1:6">
      <c r="A32" s="94"/>
      <c r="B32" s="95"/>
      <c r="C32" s="95"/>
      <c r="D32" s="95"/>
      <c r="E32" s="95"/>
      <c r="F32" s="96"/>
    </row>
    <row r="33" spans="1:6">
      <c r="A33" s="94"/>
      <c r="B33" s="95"/>
      <c r="C33" s="95"/>
      <c r="D33" s="95"/>
      <c r="E33" s="95"/>
      <c r="F33" s="96"/>
    </row>
    <row r="34" spans="1:6">
      <c r="A34" s="94"/>
      <c r="B34" s="95"/>
      <c r="C34" s="95"/>
      <c r="D34" s="95"/>
      <c r="E34" s="95"/>
      <c r="F34" s="96"/>
    </row>
    <row r="35" spans="1:6">
      <c r="A35" s="97"/>
      <c r="B35" s="98"/>
      <c r="C35" s="98"/>
      <c r="D35" s="98"/>
      <c r="E35" s="98"/>
      <c r="F35" s="99"/>
    </row>
  </sheetData>
  <mergeCells count="24">
    <mergeCell ref="A19:B19"/>
    <mergeCell ref="A1:F1"/>
    <mergeCell ref="A2:D3"/>
    <mergeCell ref="B6:C6"/>
    <mergeCell ref="A8:A9"/>
    <mergeCell ref="A11:A12"/>
    <mergeCell ref="B11:C12"/>
    <mergeCell ref="A14:B14"/>
    <mergeCell ref="A15:B15"/>
    <mergeCell ref="A16:B16"/>
    <mergeCell ref="A17:B17"/>
    <mergeCell ref="A18:B18"/>
    <mergeCell ref="A32:F35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1:F31"/>
  </mergeCells>
  <phoneticPr fontId="17" type="noConversion"/>
  <pageMargins left="0.25" right="0.25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6B6E0-C7D8-564F-A34D-FB6300DEB03B}">
  <sheetPr>
    <pageSetUpPr fitToPage="1"/>
  </sheetPr>
  <dimension ref="A1:F37"/>
  <sheetViews>
    <sheetView tabSelected="1" zoomScale="66" workbookViewId="0">
      <selection activeCell="A2" sqref="A2:D3"/>
    </sheetView>
  </sheetViews>
  <sheetFormatPr defaultColWidth="11.07421875" defaultRowHeight="16.5"/>
  <cols>
    <col min="2" max="2" width="17" customWidth="1"/>
    <col min="3" max="3" width="18.3046875" customWidth="1"/>
    <col min="4" max="4" width="14.15234375" customWidth="1"/>
    <col min="6" max="6" width="17.3046875" customWidth="1"/>
  </cols>
  <sheetData>
    <row r="1" spans="1:6" ht="70" customHeight="1">
      <c r="A1" s="179" t="s">
        <v>186</v>
      </c>
      <c r="B1" s="144"/>
      <c r="C1" s="144"/>
      <c r="D1" s="144"/>
      <c r="E1" s="144"/>
      <c r="F1" s="144"/>
    </row>
    <row r="2" spans="1:6" ht="21.5">
      <c r="A2" s="145" t="s">
        <v>185</v>
      </c>
      <c r="B2" s="145"/>
      <c r="C2" s="145"/>
      <c r="D2" s="145"/>
      <c r="E2" s="69" t="s">
        <v>21</v>
      </c>
      <c r="F2" s="70">
        <v>1001</v>
      </c>
    </row>
    <row r="3" spans="1:6" ht="21.5">
      <c r="A3" s="145"/>
      <c r="B3" s="145"/>
      <c r="C3" s="145"/>
      <c r="D3" s="145"/>
      <c r="E3" s="69" t="s">
        <v>22</v>
      </c>
      <c r="F3" s="71">
        <v>45009</v>
      </c>
    </row>
    <row r="4" spans="1:6" ht="21.5">
      <c r="A4" s="70"/>
      <c r="B4" s="70"/>
      <c r="C4" s="70"/>
      <c r="D4" s="70"/>
      <c r="E4" s="70"/>
      <c r="F4" s="70"/>
    </row>
    <row r="5" spans="1:6" ht="21.5">
      <c r="A5" s="70" t="s">
        <v>23</v>
      </c>
      <c r="B5" s="70"/>
      <c r="C5" s="70"/>
      <c r="D5" s="70"/>
      <c r="E5" s="70"/>
      <c r="F5" s="70"/>
    </row>
    <row r="6" spans="1:6" ht="21.5">
      <c r="A6" s="72" t="s">
        <v>25</v>
      </c>
      <c r="B6" s="146" t="s">
        <v>148</v>
      </c>
      <c r="C6" s="146"/>
      <c r="D6" s="70"/>
      <c r="E6" s="70"/>
      <c r="F6" s="70"/>
    </row>
    <row r="7" spans="1:6" ht="21.5">
      <c r="A7" s="72" t="s">
        <v>27</v>
      </c>
      <c r="B7" s="73">
        <v>45017</v>
      </c>
      <c r="C7" s="74"/>
      <c r="D7" s="74"/>
      <c r="E7" s="74"/>
      <c r="F7" s="74"/>
    </row>
    <row r="8" spans="1:6" ht="21.5">
      <c r="A8" s="147" t="s">
        <v>28</v>
      </c>
      <c r="B8" s="70" t="s">
        <v>29</v>
      </c>
      <c r="C8" s="70"/>
      <c r="D8" s="74"/>
      <c r="E8" s="74"/>
      <c r="F8" s="74"/>
    </row>
    <row r="9" spans="1:6" ht="21.5">
      <c r="A9" s="147"/>
      <c r="B9" s="70" t="s">
        <v>30</v>
      </c>
      <c r="C9" s="70"/>
      <c r="D9" s="70" t="s">
        <v>31</v>
      </c>
      <c r="E9" s="70"/>
      <c r="F9" s="70"/>
    </row>
    <row r="10" spans="1:6" ht="21.5">
      <c r="A10" s="75"/>
      <c r="B10" s="70"/>
      <c r="C10" s="70"/>
      <c r="D10" s="70" t="s">
        <v>32</v>
      </c>
      <c r="E10" s="70"/>
      <c r="F10" s="70"/>
    </row>
    <row r="11" spans="1:6" ht="21.5">
      <c r="A11" s="148" t="s">
        <v>33</v>
      </c>
      <c r="B11" s="150">
        <f>F31</f>
        <v>7500</v>
      </c>
      <c r="C11" s="151"/>
      <c r="D11" s="70"/>
      <c r="E11" s="70"/>
      <c r="F11" s="70"/>
    </row>
    <row r="12" spans="1:6" ht="21.5">
      <c r="A12" s="149"/>
      <c r="B12" s="150"/>
      <c r="C12" s="151"/>
      <c r="D12" s="70"/>
      <c r="E12" s="70"/>
      <c r="F12" s="70"/>
    </row>
    <row r="13" spans="1:6" ht="21.5">
      <c r="A13" s="70"/>
      <c r="B13" s="70"/>
      <c r="C13" s="70"/>
      <c r="D13" s="70"/>
      <c r="E13" s="70"/>
      <c r="F13" s="70"/>
    </row>
    <row r="14" spans="1:6" ht="21.5">
      <c r="A14" s="152" t="s">
        <v>34</v>
      </c>
      <c r="B14" s="153"/>
      <c r="C14" s="89" t="s">
        <v>50</v>
      </c>
      <c r="D14" s="76" t="s">
        <v>35</v>
      </c>
      <c r="E14" s="89" t="s">
        <v>51</v>
      </c>
      <c r="F14" s="90" t="s">
        <v>36</v>
      </c>
    </row>
    <row r="15" spans="1:6" ht="21.5">
      <c r="A15" s="142" t="s">
        <v>37</v>
      </c>
      <c r="B15" s="143"/>
      <c r="C15" s="77">
        <v>1600</v>
      </c>
      <c r="D15" s="78" t="s">
        <v>38</v>
      </c>
      <c r="E15" s="79">
        <v>4</v>
      </c>
      <c r="F15" s="80">
        <f>IF(AND(C15 &lt;&gt; "", E15 &lt;&gt; ""), C15 * E15, "")</f>
        <v>6400</v>
      </c>
    </row>
    <row r="16" spans="1:6" ht="21.5">
      <c r="A16" s="142" t="s">
        <v>39</v>
      </c>
      <c r="B16" s="143"/>
      <c r="C16" s="77">
        <v>100</v>
      </c>
      <c r="D16" s="78" t="s">
        <v>40</v>
      </c>
      <c r="E16" s="79">
        <v>1</v>
      </c>
      <c r="F16" s="80">
        <f>IF(AND(C16 &lt;&gt; "", E16 &lt;&gt; ""), C16 * E16, "")</f>
        <v>100</v>
      </c>
    </row>
    <row r="17" spans="1:6" ht="21.5">
      <c r="A17" s="142" t="s">
        <v>149</v>
      </c>
      <c r="B17" s="143"/>
      <c r="C17" s="77">
        <v>500</v>
      </c>
      <c r="D17" s="78" t="s">
        <v>40</v>
      </c>
      <c r="E17" s="79">
        <v>1</v>
      </c>
      <c r="F17" s="80">
        <f t="shared" ref="F17:F21" si="0">IF(AND(C17 &lt;&gt; "", E17 &lt;&gt; ""), C17 * E17, "")</f>
        <v>500</v>
      </c>
    </row>
    <row r="18" spans="1:6" ht="21.5">
      <c r="A18" s="142" t="s">
        <v>179</v>
      </c>
      <c r="B18" s="143"/>
      <c r="C18" s="77">
        <v>1500</v>
      </c>
      <c r="D18" s="78"/>
      <c r="E18" s="79">
        <v>1</v>
      </c>
      <c r="F18" s="80">
        <f t="shared" si="0"/>
        <v>1500</v>
      </c>
    </row>
    <row r="19" spans="1:6" ht="21.5">
      <c r="A19" s="142" t="s">
        <v>41</v>
      </c>
      <c r="B19" s="143"/>
      <c r="C19" s="77">
        <v>1000</v>
      </c>
      <c r="D19" s="78" t="s">
        <v>40</v>
      </c>
      <c r="E19" s="79">
        <v>0</v>
      </c>
      <c r="F19" s="80">
        <f t="shared" si="0"/>
        <v>0</v>
      </c>
    </row>
    <row r="20" spans="1:6" ht="21.5">
      <c r="A20" s="142" t="s">
        <v>180</v>
      </c>
      <c r="B20" s="143"/>
      <c r="C20" s="77">
        <v>1000</v>
      </c>
      <c r="D20" s="78"/>
      <c r="E20" s="79">
        <v>1</v>
      </c>
      <c r="F20" s="80">
        <f t="shared" si="0"/>
        <v>1000</v>
      </c>
    </row>
    <row r="21" spans="1:6" ht="21.5">
      <c r="A21" s="142"/>
      <c r="B21" s="143"/>
      <c r="C21" s="77"/>
      <c r="D21" s="78"/>
      <c r="E21" s="79"/>
      <c r="F21" s="80" t="str">
        <f t="shared" si="0"/>
        <v/>
      </c>
    </row>
    <row r="22" spans="1:6" ht="21.5">
      <c r="A22" s="142" t="s">
        <v>181</v>
      </c>
      <c r="B22" s="143"/>
      <c r="C22" s="77"/>
      <c r="D22" s="77"/>
      <c r="E22" s="79"/>
      <c r="F22" s="80">
        <f>SUM(F15:F19) - F20</f>
        <v>7500</v>
      </c>
    </row>
    <row r="23" spans="1:6" ht="21.5">
      <c r="A23" s="160" t="s">
        <v>182</v>
      </c>
      <c r="B23" s="161"/>
      <c r="C23" s="81"/>
      <c r="D23" s="81"/>
      <c r="E23" s="82"/>
      <c r="F23" s="83" t="str">
        <f>IF(AND(C23&lt;&gt;"", E23&lt;&gt;""),C23*E23,"")</f>
        <v/>
      </c>
    </row>
    <row r="24" spans="1:6" ht="21.5">
      <c r="A24" s="142" t="s">
        <v>183</v>
      </c>
      <c r="B24" s="143"/>
      <c r="C24" s="77">
        <v>1600</v>
      </c>
      <c r="D24" s="77" t="s">
        <v>45</v>
      </c>
      <c r="E24" s="79">
        <v>0</v>
      </c>
      <c r="F24" s="80">
        <f t="shared" ref="F24" si="1">IF(AND(C24 &lt;&gt; "", E24 &lt;&gt; ""), C24 * E24, "")</f>
        <v>0</v>
      </c>
    </row>
    <row r="25" spans="1:6" ht="21.5">
      <c r="A25" s="142"/>
      <c r="B25" s="143"/>
      <c r="C25" s="77"/>
      <c r="D25" s="77"/>
      <c r="E25" s="79"/>
      <c r="F25" s="80"/>
    </row>
    <row r="26" spans="1:6" ht="21.5">
      <c r="A26" s="142"/>
      <c r="B26" s="143"/>
      <c r="C26" s="77"/>
      <c r="D26" s="77"/>
      <c r="E26" s="79"/>
      <c r="F26" s="80"/>
    </row>
    <row r="27" spans="1:6" ht="21.5">
      <c r="A27" s="142" t="s">
        <v>184</v>
      </c>
      <c r="B27" s="143"/>
      <c r="C27" s="77"/>
      <c r="D27" s="77"/>
      <c r="E27" s="79"/>
      <c r="F27" s="80">
        <f>SUM(F24:F26) * -1</f>
        <v>0</v>
      </c>
    </row>
    <row r="28" spans="1:6" ht="21.5">
      <c r="A28" s="142"/>
      <c r="B28" s="143"/>
      <c r="C28" s="77"/>
      <c r="D28" s="77"/>
      <c r="E28" s="79"/>
      <c r="F28" s="80"/>
    </row>
    <row r="29" spans="1:6" ht="21.5">
      <c r="A29" s="142"/>
      <c r="B29" s="143"/>
      <c r="C29" s="77"/>
      <c r="D29" s="77"/>
      <c r="E29" s="84" t="s">
        <v>47</v>
      </c>
      <c r="F29" s="85">
        <f>F22 + F27</f>
        <v>7500</v>
      </c>
    </row>
    <row r="30" spans="1:6" ht="21.5">
      <c r="A30" s="142"/>
      <c r="B30" s="143"/>
      <c r="C30" s="77"/>
      <c r="D30" s="77"/>
      <c r="E30" s="84" t="s">
        <v>48</v>
      </c>
      <c r="F30" s="85">
        <v>0</v>
      </c>
    </row>
    <row r="31" spans="1:6" ht="21.5">
      <c r="A31" s="142"/>
      <c r="B31" s="143"/>
      <c r="C31" s="77"/>
      <c r="D31" s="77"/>
      <c r="E31" s="84" t="s">
        <v>33</v>
      </c>
      <c r="F31" s="85">
        <f>F29 + F30</f>
        <v>7500</v>
      </c>
    </row>
    <row r="32" spans="1:6" ht="21.5">
      <c r="A32" s="86"/>
      <c r="B32" s="70"/>
      <c r="C32" s="87"/>
      <c r="D32" s="87"/>
      <c r="E32" s="87"/>
      <c r="F32" s="88"/>
    </row>
    <row r="33" spans="1:6" ht="21.5">
      <c r="A33" s="162" t="s">
        <v>49</v>
      </c>
      <c r="B33" s="163"/>
      <c r="C33" s="163"/>
      <c r="D33" s="163"/>
      <c r="E33" s="163"/>
      <c r="F33" s="164"/>
    </row>
    <row r="34" spans="1:6" ht="16.5" customHeight="1">
      <c r="A34" s="154"/>
      <c r="B34" s="155"/>
      <c r="C34" s="155"/>
      <c r="D34" s="155"/>
      <c r="E34" s="155"/>
      <c r="F34" s="156"/>
    </row>
    <row r="35" spans="1:6" ht="16" customHeight="1">
      <c r="A35" s="154"/>
      <c r="B35" s="155"/>
      <c r="C35" s="155"/>
      <c r="D35" s="155"/>
      <c r="E35" s="155"/>
      <c r="F35" s="156"/>
    </row>
    <row r="36" spans="1:6" ht="16.5" hidden="1" customHeight="1">
      <c r="A36" s="154"/>
      <c r="B36" s="155"/>
      <c r="C36" s="155"/>
      <c r="D36" s="155"/>
      <c r="E36" s="155"/>
      <c r="F36" s="156"/>
    </row>
    <row r="37" spans="1:6" ht="23" customHeight="1">
      <c r="A37" s="157"/>
      <c r="B37" s="158"/>
      <c r="C37" s="158"/>
      <c r="D37" s="158"/>
      <c r="E37" s="158"/>
      <c r="F37" s="159"/>
    </row>
  </sheetData>
  <mergeCells count="26">
    <mergeCell ref="A34:F37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3:F33"/>
    <mergeCell ref="A21:B21"/>
    <mergeCell ref="A17:B17"/>
    <mergeCell ref="A18:B18"/>
    <mergeCell ref="A1:F1"/>
    <mergeCell ref="A2:D3"/>
    <mergeCell ref="B6:C6"/>
    <mergeCell ref="A8:A9"/>
    <mergeCell ref="A11:A12"/>
    <mergeCell ref="B11:C12"/>
    <mergeCell ref="A14:B14"/>
    <mergeCell ref="A15:B15"/>
    <mergeCell ref="A16:B16"/>
    <mergeCell ref="A19:B19"/>
    <mergeCell ref="A20:B20"/>
  </mergeCells>
  <phoneticPr fontId="23"/>
  <pageMargins left="0.25" right="0.25" top="0.75" bottom="0.75" header="0.3" footer="0.3"/>
  <pageSetup paperSize="9" scale="9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AA5B7-0F94-5F46-B1AF-A39A9FFA2918}">
  <dimension ref="A1:F71"/>
  <sheetViews>
    <sheetView zoomScale="75" workbookViewId="0">
      <selection activeCell="F30" sqref="F30"/>
    </sheetView>
  </sheetViews>
  <sheetFormatPr defaultColWidth="32.69140625" defaultRowHeight="25.5"/>
  <cols>
    <col min="1" max="1" width="17.15234375" style="34" customWidth="1"/>
    <col min="2" max="3" width="32.69140625" style="4"/>
    <col min="4" max="4" width="17.15234375" style="34" customWidth="1"/>
    <col min="5" max="6" width="32.69140625" style="4"/>
    <col min="7" max="16384" width="32.69140625" style="3"/>
  </cols>
  <sheetData>
    <row r="1" spans="1:6" ht="94" customHeight="1">
      <c r="A1" s="169" t="s">
        <v>160</v>
      </c>
      <c r="B1" s="169"/>
      <c r="C1" s="169"/>
      <c r="D1" s="169" t="s">
        <v>161</v>
      </c>
      <c r="E1" s="169"/>
      <c r="F1" s="169"/>
    </row>
    <row r="2" spans="1:6">
      <c r="A2" s="57"/>
      <c r="B2" s="27" t="s">
        <v>1</v>
      </c>
      <c r="C2" s="27" t="s">
        <v>2</v>
      </c>
      <c r="D2" s="57"/>
      <c r="E2" s="27" t="s">
        <v>1</v>
      </c>
      <c r="F2" s="27" t="s">
        <v>2</v>
      </c>
    </row>
    <row r="3" spans="1:6">
      <c r="A3" s="168" t="s">
        <v>61</v>
      </c>
      <c r="B3" s="27" t="s">
        <v>3</v>
      </c>
      <c r="C3" s="28">
        <v>11300</v>
      </c>
      <c r="D3" s="168" t="s">
        <v>61</v>
      </c>
      <c r="E3" s="27" t="s">
        <v>3</v>
      </c>
      <c r="F3" s="26">
        <v>12900</v>
      </c>
    </row>
    <row r="4" spans="1:6">
      <c r="A4" s="168"/>
      <c r="B4" s="27" t="s">
        <v>59</v>
      </c>
      <c r="C4" s="28">
        <v>11300</v>
      </c>
      <c r="D4" s="168"/>
      <c r="E4" s="27" t="s">
        <v>59</v>
      </c>
      <c r="F4" s="26">
        <v>12900</v>
      </c>
    </row>
    <row r="5" spans="1:6">
      <c r="A5" s="168"/>
      <c r="B5" s="27" t="s">
        <v>4</v>
      </c>
      <c r="C5" s="28" t="s">
        <v>137</v>
      </c>
      <c r="D5" s="168"/>
      <c r="E5" s="27" t="s">
        <v>4</v>
      </c>
      <c r="F5" s="26">
        <v>6500</v>
      </c>
    </row>
    <row r="6" spans="1:6">
      <c r="A6" s="168"/>
      <c r="B6" s="27" t="s">
        <v>5</v>
      </c>
      <c r="C6" s="28">
        <v>11300</v>
      </c>
      <c r="D6" s="168"/>
      <c r="E6" s="27" t="s">
        <v>5</v>
      </c>
      <c r="F6" s="26">
        <v>12900</v>
      </c>
    </row>
    <row r="7" spans="1:6">
      <c r="A7" s="168"/>
      <c r="B7" s="27"/>
      <c r="C7" s="41"/>
      <c r="D7" s="168"/>
      <c r="E7" s="27"/>
      <c r="F7" s="41"/>
    </row>
    <row r="8" spans="1:6">
      <c r="A8" s="168"/>
      <c r="B8" s="27"/>
      <c r="C8" s="26"/>
      <c r="D8" s="168"/>
      <c r="E8" s="27"/>
      <c r="F8" s="26"/>
    </row>
    <row r="9" spans="1:6">
      <c r="A9" s="57"/>
      <c r="B9" s="27"/>
      <c r="C9" s="27"/>
      <c r="D9" s="57"/>
      <c r="E9" s="27"/>
      <c r="F9" s="27"/>
    </row>
    <row r="10" spans="1:6" ht="24" customHeight="1">
      <c r="A10" s="168" t="s">
        <v>62</v>
      </c>
      <c r="B10" s="27" t="s">
        <v>6</v>
      </c>
      <c r="C10" s="28">
        <v>6500</v>
      </c>
      <c r="D10" s="168" t="s">
        <v>62</v>
      </c>
      <c r="E10" s="27" t="s">
        <v>6</v>
      </c>
      <c r="F10" s="26">
        <v>6500</v>
      </c>
    </row>
    <row r="11" spans="1:6">
      <c r="A11" s="168"/>
      <c r="B11" s="27" t="s">
        <v>60</v>
      </c>
      <c r="C11" s="28">
        <v>6500</v>
      </c>
      <c r="D11" s="168"/>
      <c r="E11" s="27" t="s">
        <v>60</v>
      </c>
      <c r="F11" s="26">
        <v>6500</v>
      </c>
    </row>
    <row r="12" spans="1:6">
      <c r="A12" s="168"/>
      <c r="B12" s="27" t="s">
        <v>70</v>
      </c>
      <c r="C12" s="35">
        <v>6500</v>
      </c>
      <c r="D12" s="168"/>
      <c r="E12" s="27" t="s">
        <v>70</v>
      </c>
      <c r="F12" s="26">
        <v>6500</v>
      </c>
    </row>
    <row r="13" spans="1:6">
      <c r="A13" s="168"/>
      <c r="B13" s="27"/>
      <c r="C13" s="26"/>
      <c r="D13" s="168"/>
      <c r="E13" s="27"/>
      <c r="F13" s="26"/>
    </row>
    <row r="14" spans="1:6">
      <c r="A14" s="33"/>
      <c r="B14" s="27"/>
      <c r="C14" s="27"/>
      <c r="D14" s="33"/>
      <c r="E14" s="27"/>
      <c r="F14" s="27"/>
    </row>
    <row r="15" spans="1:6">
      <c r="A15" s="168" t="s">
        <v>64</v>
      </c>
      <c r="B15" s="27" t="s">
        <v>7</v>
      </c>
      <c r="C15" s="35">
        <v>11900</v>
      </c>
      <c r="D15" s="168" t="s">
        <v>64</v>
      </c>
      <c r="E15" s="27" t="s">
        <v>7</v>
      </c>
      <c r="F15" s="26">
        <v>12900</v>
      </c>
    </row>
    <row r="16" spans="1:6">
      <c r="A16" s="168"/>
      <c r="B16" s="27" t="s">
        <v>8</v>
      </c>
      <c r="C16" s="28">
        <v>11900</v>
      </c>
      <c r="D16" s="168"/>
      <c r="E16" s="27" t="s">
        <v>8</v>
      </c>
      <c r="F16" s="26">
        <v>12900</v>
      </c>
    </row>
    <row r="17" spans="1:6">
      <c r="A17" s="168"/>
      <c r="B17" s="27" t="s">
        <v>9</v>
      </c>
      <c r="C17" s="28">
        <v>11900</v>
      </c>
      <c r="D17" s="168"/>
      <c r="E17" s="27" t="s">
        <v>9</v>
      </c>
      <c r="F17" s="26">
        <v>12900</v>
      </c>
    </row>
    <row r="18" spans="1:6">
      <c r="A18" s="168"/>
      <c r="B18" s="27" t="s">
        <v>52</v>
      </c>
      <c r="C18" s="28">
        <v>11900</v>
      </c>
      <c r="D18" s="168"/>
      <c r="E18" s="27" t="s">
        <v>52</v>
      </c>
      <c r="F18" s="26">
        <v>12900</v>
      </c>
    </row>
    <row r="19" spans="1:6">
      <c r="A19" s="168"/>
      <c r="B19" s="27" t="s">
        <v>136</v>
      </c>
      <c r="C19" s="28">
        <v>11900</v>
      </c>
      <c r="D19" s="168"/>
      <c r="E19" s="27" t="s">
        <v>136</v>
      </c>
      <c r="F19" s="26">
        <v>12900</v>
      </c>
    </row>
    <row r="20" spans="1:6">
      <c r="A20" s="168"/>
      <c r="B20" s="27" t="s">
        <v>63</v>
      </c>
      <c r="C20" s="28">
        <v>11900</v>
      </c>
      <c r="D20" s="168"/>
      <c r="E20" s="27" t="s">
        <v>63</v>
      </c>
      <c r="F20" s="26">
        <v>12900</v>
      </c>
    </row>
    <row r="21" spans="1:6">
      <c r="A21" s="57"/>
      <c r="B21" s="27"/>
      <c r="C21" s="3"/>
      <c r="D21" s="57"/>
      <c r="E21" s="27"/>
      <c r="F21" s="3"/>
    </row>
    <row r="22" spans="1:6">
      <c r="A22" s="168" t="s">
        <v>65</v>
      </c>
      <c r="B22" s="27"/>
      <c r="C22" s="26"/>
      <c r="D22" s="168" t="s">
        <v>65</v>
      </c>
      <c r="E22" s="27"/>
      <c r="F22" s="26"/>
    </row>
    <row r="23" spans="1:6">
      <c r="A23" s="168"/>
      <c r="B23" s="27" t="s">
        <v>10</v>
      </c>
      <c r="C23" s="35">
        <v>12900</v>
      </c>
      <c r="D23" s="168"/>
      <c r="E23" s="27" t="s">
        <v>10</v>
      </c>
      <c r="F23" s="26">
        <v>12900</v>
      </c>
    </row>
    <row r="24" spans="1:6">
      <c r="A24" s="168"/>
      <c r="B24" s="27" t="s">
        <v>150</v>
      </c>
      <c r="C24" s="35">
        <v>12900</v>
      </c>
      <c r="D24" s="168"/>
      <c r="E24" s="27" t="s">
        <v>150</v>
      </c>
      <c r="F24" s="26">
        <v>12900</v>
      </c>
    </row>
    <row r="25" spans="1:6">
      <c r="A25" s="168"/>
      <c r="B25" s="27" t="s">
        <v>11</v>
      </c>
      <c r="C25" s="28">
        <v>12900</v>
      </c>
      <c r="D25" s="168"/>
      <c r="E25" s="27" t="s">
        <v>11</v>
      </c>
      <c r="F25" s="26">
        <v>12900</v>
      </c>
    </row>
    <row r="26" spans="1:6">
      <c r="A26" s="57"/>
      <c r="B26" s="27" t="s">
        <v>86</v>
      </c>
      <c r="C26" s="28">
        <v>12900</v>
      </c>
      <c r="D26" s="57"/>
      <c r="E26" s="27" t="s">
        <v>86</v>
      </c>
      <c r="F26" s="26">
        <v>12900</v>
      </c>
    </row>
    <row r="27" spans="1:6">
      <c r="A27" s="57"/>
      <c r="B27" s="27"/>
      <c r="C27" s="27"/>
      <c r="D27" s="57"/>
      <c r="E27" s="27"/>
      <c r="F27" s="27"/>
    </row>
    <row r="28" spans="1:6">
      <c r="A28" s="168" t="s">
        <v>66</v>
      </c>
      <c r="B28" s="27" t="s">
        <v>12</v>
      </c>
      <c r="C28" s="28">
        <v>6200</v>
      </c>
      <c r="D28" s="168" t="s">
        <v>66</v>
      </c>
      <c r="E28" s="27" t="s">
        <v>12</v>
      </c>
      <c r="F28" s="26">
        <v>12900</v>
      </c>
    </row>
    <row r="29" spans="1:6">
      <c r="A29" s="168"/>
      <c r="B29" s="27" t="s">
        <v>13</v>
      </c>
      <c r="C29" s="35">
        <v>11200</v>
      </c>
      <c r="D29" s="168"/>
      <c r="E29" s="27" t="s">
        <v>13</v>
      </c>
      <c r="F29" s="26">
        <v>12900</v>
      </c>
    </row>
    <row r="30" spans="1:6">
      <c r="A30" s="168"/>
      <c r="B30" s="27" t="s">
        <v>14</v>
      </c>
      <c r="C30" s="28">
        <v>11200</v>
      </c>
      <c r="D30" s="168"/>
      <c r="E30" s="27"/>
      <c r="F30" s="26"/>
    </row>
    <row r="31" spans="1:6">
      <c r="A31" s="168"/>
      <c r="B31" s="27" t="s">
        <v>15</v>
      </c>
      <c r="C31" s="28">
        <v>11200</v>
      </c>
      <c r="D31" s="168"/>
      <c r="E31" s="27" t="s">
        <v>15</v>
      </c>
      <c r="F31" s="26">
        <v>12900</v>
      </c>
    </row>
    <row r="32" spans="1:6">
      <c r="A32" s="57"/>
      <c r="B32" s="27"/>
      <c r="C32" s="27"/>
      <c r="D32" s="57"/>
      <c r="E32" s="27"/>
      <c r="F32" s="27"/>
    </row>
    <row r="33" spans="1:6">
      <c r="A33" s="168" t="s">
        <v>67</v>
      </c>
      <c r="B33" s="27" t="s">
        <v>16</v>
      </c>
      <c r="C33" s="28">
        <v>11200</v>
      </c>
      <c r="D33" s="168" t="s">
        <v>67</v>
      </c>
      <c r="E33" s="27" t="s">
        <v>16</v>
      </c>
      <c r="F33" s="26">
        <v>12900</v>
      </c>
    </row>
    <row r="34" spans="1:6">
      <c r="A34" s="168"/>
      <c r="B34" s="27" t="s">
        <v>17</v>
      </c>
      <c r="C34" s="35">
        <v>11200</v>
      </c>
      <c r="D34" s="168"/>
      <c r="E34" s="27" t="s">
        <v>17</v>
      </c>
      <c r="F34" s="26">
        <v>12900</v>
      </c>
    </row>
    <row r="35" spans="1:6">
      <c r="A35" s="168"/>
      <c r="B35" s="27" t="s">
        <v>18</v>
      </c>
      <c r="C35" s="28">
        <v>11200</v>
      </c>
      <c r="D35" s="168"/>
      <c r="E35" s="27" t="s">
        <v>18</v>
      </c>
      <c r="F35" s="26">
        <v>12900</v>
      </c>
    </row>
    <row r="36" spans="1:6">
      <c r="A36" s="168"/>
      <c r="B36" s="4" t="s">
        <v>76</v>
      </c>
      <c r="C36" s="28">
        <v>11200</v>
      </c>
      <c r="D36" s="168"/>
      <c r="E36" s="4" t="s">
        <v>76</v>
      </c>
      <c r="F36" s="26">
        <v>12900</v>
      </c>
    </row>
    <row r="37" spans="1:6">
      <c r="A37" s="57"/>
      <c r="B37" s="27"/>
      <c r="C37" s="27"/>
      <c r="D37" s="57"/>
      <c r="E37" s="27"/>
      <c r="F37" s="27"/>
    </row>
    <row r="38" spans="1:6">
      <c r="A38" s="168" t="s">
        <v>69</v>
      </c>
      <c r="B38" s="27" t="s">
        <v>68</v>
      </c>
      <c r="C38" s="28">
        <v>10000</v>
      </c>
      <c r="D38" s="168" t="s">
        <v>69</v>
      </c>
      <c r="E38" s="27" t="s">
        <v>68</v>
      </c>
      <c r="F38" s="26">
        <v>4000</v>
      </c>
    </row>
    <row r="39" spans="1:6">
      <c r="A39" s="168"/>
      <c r="B39" s="27" t="s">
        <v>19</v>
      </c>
      <c r="C39" s="28">
        <v>8000</v>
      </c>
      <c r="D39" s="168"/>
      <c r="E39" s="27" t="s">
        <v>19</v>
      </c>
      <c r="F39" s="26">
        <v>4000</v>
      </c>
    </row>
    <row r="40" spans="1:6">
      <c r="A40" s="67"/>
      <c r="B40" s="27"/>
      <c r="C40" s="28"/>
      <c r="D40" s="67"/>
      <c r="E40" s="27"/>
      <c r="F40" s="26"/>
    </row>
    <row r="41" spans="1:6" ht="24" customHeight="1">
      <c r="A41" s="165" t="s">
        <v>72</v>
      </c>
      <c r="B41" s="27" t="s">
        <v>73</v>
      </c>
      <c r="C41" s="29">
        <v>5500</v>
      </c>
      <c r="D41" s="165" t="s">
        <v>72</v>
      </c>
      <c r="E41" s="27" t="s">
        <v>73</v>
      </c>
      <c r="F41" s="27">
        <v>6500</v>
      </c>
    </row>
    <row r="42" spans="1:6">
      <c r="A42" s="166"/>
      <c r="B42" s="27" t="s">
        <v>74</v>
      </c>
      <c r="C42" s="29">
        <v>5500</v>
      </c>
      <c r="D42" s="166"/>
      <c r="E42" s="27" t="s">
        <v>74</v>
      </c>
      <c r="F42" s="27">
        <v>6500</v>
      </c>
    </row>
    <row r="43" spans="1:6">
      <c r="A43" s="166"/>
      <c r="B43" s="27" t="s">
        <v>75</v>
      </c>
      <c r="C43" s="29">
        <v>5500</v>
      </c>
      <c r="D43" s="166"/>
      <c r="E43" s="27" t="s">
        <v>75</v>
      </c>
      <c r="F43" s="27">
        <v>6500</v>
      </c>
    </row>
    <row r="44" spans="1:6">
      <c r="A44" s="166"/>
      <c r="B44" s="27" t="s">
        <v>130</v>
      </c>
      <c r="C44" s="29">
        <v>5500</v>
      </c>
      <c r="D44" s="166"/>
      <c r="E44" s="27" t="s">
        <v>130</v>
      </c>
      <c r="F44" s="27">
        <v>6500</v>
      </c>
    </row>
    <row r="45" spans="1:6">
      <c r="A45" s="167"/>
      <c r="B45" s="27" t="s">
        <v>131</v>
      </c>
      <c r="C45" s="29">
        <v>5500</v>
      </c>
      <c r="D45" s="167"/>
      <c r="E45" s="27" t="s">
        <v>131</v>
      </c>
      <c r="F45" s="27">
        <v>6500</v>
      </c>
    </row>
    <row r="46" spans="1:6">
      <c r="A46" s="58"/>
      <c r="B46" s="27"/>
      <c r="C46" s="27"/>
      <c r="D46" s="58"/>
      <c r="E46" s="27"/>
      <c r="F46" s="27"/>
    </row>
    <row r="47" spans="1:6" ht="24" customHeight="1">
      <c r="A47" s="165" t="s">
        <v>79</v>
      </c>
      <c r="B47" s="27" t="s">
        <v>80</v>
      </c>
      <c r="C47" s="59">
        <v>5500</v>
      </c>
      <c r="D47" s="165" t="s">
        <v>79</v>
      </c>
      <c r="E47" s="27" t="s">
        <v>80</v>
      </c>
      <c r="F47" s="27">
        <v>6500</v>
      </c>
    </row>
    <row r="48" spans="1:6" ht="24" customHeight="1">
      <c r="A48" s="166"/>
      <c r="B48" s="27" t="s">
        <v>81</v>
      </c>
      <c r="C48" s="59">
        <v>6500</v>
      </c>
      <c r="D48" s="166"/>
      <c r="E48" s="27" t="s">
        <v>81</v>
      </c>
      <c r="F48" s="27">
        <v>6500</v>
      </c>
    </row>
    <row r="49" spans="1:6" ht="24" customHeight="1">
      <c r="A49" s="166"/>
      <c r="B49" s="27" t="s">
        <v>82</v>
      </c>
      <c r="C49" s="59">
        <v>6500</v>
      </c>
      <c r="D49" s="166"/>
      <c r="E49" s="27" t="s">
        <v>82</v>
      </c>
      <c r="F49" s="27">
        <v>6500</v>
      </c>
    </row>
    <row r="50" spans="1:6" ht="24" customHeight="1">
      <c r="A50" s="166"/>
      <c r="B50" s="27" t="s">
        <v>83</v>
      </c>
      <c r="C50" s="59">
        <v>6500</v>
      </c>
      <c r="D50" s="166"/>
      <c r="E50" s="27" t="s">
        <v>83</v>
      </c>
      <c r="F50" s="27">
        <v>6500</v>
      </c>
    </row>
    <row r="51" spans="1:6" ht="24" customHeight="1">
      <c r="A51" s="166"/>
      <c r="B51" s="27" t="s">
        <v>135</v>
      </c>
      <c r="C51" s="59">
        <v>4500</v>
      </c>
      <c r="D51" s="166"/>
      <c r="E51" s="27" t="s">
        <v>135</v>
      </c>
      <c r="F51" s="27">
        <v>6500</v>
      </c>
    </row>
    <row r="52" spans="1:6" ht="24" customHeight="1">
      <c r="A52" s="166"/>
      <c r="B52" s="4" t="s">
        <v>128</v>
      </c>
      <c r="C52" s="61">
        <v>5500</v>
      </c>
      <c r="D52" s="166"/>
      <c r="E52" s="4" t="s">
        <v>128</v>
      </c>
      <c r="F52" s="27">
        <v>6500</v>
      </c>
    </row>
    <row r="53" spans="1:6" ht="24" customHeight="1">
      <c r="A53" s="167"/>
      <c r="B53" s="4" t="s">
        <v>129</v>
      </c>
      <c r="C53" s="61">
        <v>5500</v>
      </c>
      <c r="D53" s="167"/>
      <c r="E53" s="4" t="s">
        <v>129</v>
      </c>
      <c r="F53" s="27">
        <v>6500</v>
      </c>
    </row>
    <row r="54" spans="1:6" ht="24" customHeight="1">
      <c r="A54" s="60"/>
      <c r="D54" s="60"/>
    </row>
    <row r="55" spans="1:6" ht="24" customHeight="1">
      <c r="A55" s="165" t="s">
        <v>139</v>
      </c>
      <c r="B55" s="4" t="s">
        <v>140</v>
      </c>
      <c r="C55" s="30"/>
      <c r="D55" s="165" t="s">
        <v>139</v>
      </c>
      <c r="E55" s="4" t="s">
        <v>140</v>
      </c>
      <c r="F55" s="4">
        <v>10700</v>
      </c>
    </row>
    <row r="56" spans="1:6" ht="24" customHeight="1">
      <c r="A56" s="166"/>
      <c r="B56" s="4" t="s">
        <v>141</v>
      </c>
      <c r="C56" s="30"/>
      <c r="D56" s="166"/>
      <c r="E56" s="4" t="s">
        <v>141</v>
      </c>
      <c r="F56" s="4">
        <v>10700</v>
      </c>
    </row>
    <row r="57" spans="1:6">
      <c r="A57" s="166"/>
      <c r="B57" s="4" t="s">
        <v>142</v>
      </c>
      <c r="C57" s="30"/>
      <c r="D57" s="166"/>
      <c r="E57" s="4" t="s">
        <v>142</v>
      </c>
      <c r="F57" s="4">
        <v>10700</v>
      </c>
    </row>
    <row r="58" spans="1:6">
      <c r="A58" s="166"/>
      <c r="B58" s="4" t="s">
        <v>143</v>
      </c>
      <c r="C58" s="30"/>
      <c r="D58" s="166"/>
      <c r="E58" s="4" t="s">
        <v>143</v>
      </c>
      <c r="F58" s="4">
        <v>10700</v>
      </c>
    </row>
    <row r="59" spans="1:6">
      <c r="A59" s="166"/>
      <c r="B59" s="4" t="s">
        <v>144</v>
      </c>
      <c r="D59" s="166"/>
      <c r="E59" s="4" t="s">
        <v>144</v>
      </c>
      <c r="F59" s="4">
        <v>10700</v>
      </c>
    </row>
    <row r="60" spans="1:6">
      <c r="A60" s="166"/>
      <c r="B60" s="4" t="s">
        <v>145</v>
      </c>
      <c r="C60" s="30"/>
      <c r="D60" s="166"/>
      <c r="E60" s="4" t="s">
        <v>145</v>
      </c>
      <c r="F60" s="4">
        <v>10700</v>
      </c>
    </row>
    <row r="61" spans="1:6">
      <c r="A61" s="167"/>
      <c r="B61" s="4" t="s">
        <v>146</v>
      </c>
      <c r="C61" s="30"/>
      <c r="D61" s="167"/>
      <c r="E61" s="4" t="s">
        <v>146</v>
      </c>
      <c r="F61" s="4">
        <v>10700</v>
      </c>
    </row>
    <row r="62" spans="1:6">
      <c r="B62" s="4" t="s">
        <v>147</v>
      </c>
      <c r="C62" s="30"/>
      <c r="E62" s="4" t="s">
        <v>147</v>
      </c>
      <c r="F62" s="4">
        <v>10700</v>
      </c>
    </row>
    <row r="64" spans="1:6">
      <c r="A64" s="165" t="s">
        <v>152</v>
      </c>
      <c r="B64" s="4" t="s">
        <v>153</v>
      </c>
      <c r="C64" s="30">
        <v>5000</v>
      </c>
      <c r="D64" s="165" t="s">
        <v>152</v>
      </c>
      <c r="E64" s="4" t="s">
        <v>153</v>
      </c>
      <c r="F64" s="4">
        <v>6500</v>
      </c>
    </row>
    <row r="65" spans="1:6">
      <c r="A65" s="166"/>
      <c r="B65" s="4" t="s">
        <v>154</v>
      </c>
      <c r="C65" s="30">
        <v>5000</v>
      </c>
      <c r="D65" s="166"/>
      <c r="E65" s="4" t="s">
        <v>154</v>
      </c>
      <c r="F65" s="4">
        <v>6500</v>
      </c>
    </row>
    <row r="66" spans="1:6">
      <c r="A66" s="166"/>
      <c r="B66" s="4" t="s">
        <v>155</v>
      </c>
      <c r="C66" s="30">
        <v>5000</v>
      </c>
      <c r="D66" s="166"/>
      <c r="E66" s="4" t="s">
        <v>155</v>
      </c>
      <c r="F66" s="4">
        <v>6500</v>
      </c>
    </row>
    <row r="67" spans="1:6">
      <c r="A67" s="166"/>
      <c r="B67" s="4" t="s">
        <v>156</v>
      </c>
      <c r="C67" s="30">
        <v>5000</v>
      </c>
      <c r="D67" s="166"/>
      <c r="E67" s="4" t="s">
        <v>156</v>
      </c>
      <c r="F67" s="4">
        <v>6500</v>
      </c>
    </row>
    <row r="68" spans="1:6">
      <c r="A68" s="166"/>
      <c r="B68" s="4" t="s">
        <v>157</v>
      </c>
      <c r="C68" s="30"/>
      <c r="D68" s="166"/>
      <c r="E68" s="4" t="s">
        <v>157</v>
      </c>
      <c r="F68" s="4">
        <v>6500</v>
      </c>
    </row>
    <row r="69" spans="1:6">
      <c r="A69" s="166"/>
      <c r="B69" s="4" t="s">
        <v>158</v>
      </c>
      <c r="C69" s="30">
        <v>5000</v>
      </c>
      <c r="D69" s="166"/>
      <c r="E69" s="4" t="s">
        <v>158</v>
      </c>
      <c r="F69" s="4">
        <v>6500</v>
      </c>
    </row>
    <row r="70" spans="1:6">
      <c r="A70" s="167"/>
      <c r="B70" s="4" t="s">
        <v>159</v>
      </c>
      <c r="C70" s="30">
        <v>5000</v>
      </c>
      <c r="D70" s="167"/>
      <c r="E70" s="4" t="s">
        <v>159</v>
      </c>
      <c r="F70" s="4">
        <v>6500</v>
      </c>
    </row>
    <row r="71" spans="1:6" ht="52" customHeight="1">
      <c r="A71" s="34" t="s">
        <v>173</v>
      </c>
      <c r="D71" s="34" t="s">
        <v>173</v>
      </c>
      <c r="F71" s="4">
        <f>SUM(F3:F70)</f>
        <v>501100</v>
      </c>
    </row>
  </sheetData>
  <mergeCells count="24">
    <mergeCell ref="D22:D25"/>
    <mergeCell ref="D47:D53"/>
    <mergeCell ref="D55:D61"/>
    <mergeCell ref="D64:D70"/>
    <mergeCell ref="D28:D31"/>
    <mergeCell ref="D33:D36"/>
    <mergeCell ref="D38:D39"/>
    <mergeCell ref="D41:D45"/>
    <mergeCell ref="D1:F1"/>
    <mergeCell ref="D3:D8"/>
    <mergeCell ref="D10:D13"/>
    <mergeCell ref="D15:D20"/>
    <mergeCell ref="A1:C1"/>
    <mergeCell ref="A3:A8"/>
    <mergeCell ref="A10:A13"/>
    <mergeCell ref="A64:A70"/>
    <mergeCell ref="A47:A53"/>
    <mergeCell ref="A55:A61"/>
    <mergeCell ref="A15:A20"/>
    <mergeCell ref="A22:A25"/>
    <mergeCell ref="A41:A45"/>
    <mergeCell ref="A28:A31"/>
    <mergeCell ref="A33:A36"/>
    <mergeCell ref="A38:A39"/>
  </mergeCells>
  <phoneticPr fontId="17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67F83-55DD-1A4B-9E7B-44F1F6195010}">
  <dimension ref="A1:F34"/>
  <sheetViews>
    <sheetView topLeftCell="A2" zoomScale="75" workbookViewId="0">
      <selection activeCell="I14" sqref="I14"/>
    </sheetView>
  </sheetViews>
  <sheetFormatPr defaultColWidth="11.07421875" defaultRowHeight="16.5"/>
  <cols>
    <col min="2" max="2" width="17" customWidth="1"/>
    <col min="3" max="3" width="18.3046875" customWidth="1"/>
    <col min="4" max="4" width="14.15234375" customWidth="1"/>
    <col min="6" max="6" width="17.3046875" customWidth="1"/>
  </cols>
  <sheetData>
    <row r="1" spans="1:6" ht="70" customHeight="1">
      <c r="A1" s="120" t="s">
        <v>20</v>
      </c>
      <c r="B1" s="121"/>
      <c r="C1" s="121"/>
      <c r="D1" s="121"/>
      <c r="E1" s="121"/>
      <c r="F1" s="121"/>
    </row>
    <row r="2" spans="1:6" ht="21.5">
      <c r="A2" s="140" t="s">
        <v>177</v>
      </c>
      <c r="B2" s="135"/>
      <c r="C2" s="135"/>
      <c r="D2" s="135"/>
      <c r="E2" s="7" t="s">
        <v>21</v>
      </c>
      <c r="F2" s="6">
        <v>1001</v>
      </c>
    </row>
    <row r="3" spans="1:6" ht="20">
      <c r="A3" s="135"/>
      <c r="B3" s="135"/>
      <c r="C3" s="135"/>
      <c r="D3" s="135"/>
      <c r="E3" s="7" t="s">
        <v>22</v>
      </c>
      <c r="F3" s="25">
        <v>45009</v>
      </c>
    </row>
    <row r="4" spans="1:6" ht="21.5">
      <c r="A4" s="6"/>
      <c r="B4" s="6"/>
      <c r="C4" s="6"/>
      <c r="D4" s="6"/>
      <c r="E4" s="6"/>
      <c r="F4" s="6"/>
    </row>
    <row r="5" spans="1:6" ht="21.5">
      <c r="A5" s="6" t="s">
        <v>23</v>
      </c>
      <c r="B5" s="6"/>
      <c r="C5" s="6"/>
      <c r="D5" s="6"/>
      <c r="E5" s="6"/>
      <c r="F5" s="6"/>
    </row>
    <row r="6" spans="1:6" ht="21.5">
      <c r="A6" s="8" t="s">
        <v>25</v>
      </c>
      <c r="B6" s="115" t="s">
        <v>148</v>
      </c>
      <c r="C6" s="115"/>
      <c r="D6" s="6"/>
      <c r="E6" s="6"/>
      <c r="F6" s="6"/>
    </row>
    <row r="7" spans="1:6" ht="20">
      <c r="A7" s="8" t="s">
        <v>27</v>
      </c>
      <c r="B7" s="24">
        <v>45017</v>
      </c>
      <c r="C7" s="31"/>
      <c r="D7" s="31"/>
      <c r="E7" s="38"/>
      <c r="F7" s="38"/>
    </row>
    <row r="8" spans="1:6" ht="21.5">
      <c r="A8" s="104" t="s">
        <v>28</v>
      </c>
      <c r="B8" s="6" t="s">
        <v>29</v>
      </c>
      <c r="C8" s="6"/>
      <c r="D8" s="38"/>
      <c r="E8" s="38"/>
      <c r="F8" s="38"/>
    </row>
    <row r="9" spans="1:6" ht="21.5">
      <c r="A9" s="104"/>
      <c r="B9" s="6" t="s">
        <v>30</v>
      </c>
      <c r="C9" s="6"/>
      <c r="D9" s="6" t="s">
        <v>31</v>
      </c>
      <c r="E9" s="6"/>
      <c r="F9" s="6"/>
    </row>
    <row r="10" spans="1:6" ht="21.5">
      <c r="A10" s="22"/>
      <c r="B10" s="6"/>
      <c r="C10" s="6"/>
      <c r="D10" s="6" t="s">
        <v>32</v>
      </c>
      <c r="E10" s="6"/>
      <c r="F10" s="6"/>
    </row>
    <row r="11" spans="1:6" ht="21.5">
      <c r="A11" s="105" t="s">
        <v>33</v>
      </c>
      <c r="B11" s="133">
        <f>F28</f>
        <v>6500</v>
      </c>
      <c r="C11" s="134"/>
      <c r="D11" s="6"/>
      <c r="E11" s="6"/>
      <c r="F11" s="6"/>
    </row>
    <row r="12" spans="1:6" ht="21.5">
      <c r="A12" s="106"/>
      <c r="B12" s="133"/>
      <c r="C12" s="134"/>
      <c r="D12" s="6"/>
      <c r="E12" s="6"/>
      <c r="F12" s="6"/>
    </row>
    <row r="13" spans="1:6" ht="21.5">
      <c r="A13" s="6"/>
      <c r="B13" s="6"/>
      <c r="C13" s="6"/>
      <c r="D13" s="6"/>
      <c r="E13" s="6"/>
      <c r="F13" s="6"/>
    </row>
    <row r="14" spans="1:6" ht="20">
      <c r="A14" s="109" t="s">
        <v>34</v>
      </c>
      <c r="B14" s="110"/>
      <c r="C14" s="23" t="s">
        <v>50</v>
      </c>
      <c r="D14" s="23" t="s">
        <v>35</v>
      </c>
      <c r="E14" s="23" t="s">
        <v>51</v>
      </c>
      <c r="F14" s="9" t="s">
        <v>36</v>
      </c>
    </row>
    <row r="15" spans="1:6" ht="21.5">
      <c r="A15" s="100" t="s">
        <v>37</v>
      </c>
      <c r="B15" s="101"/>
      <c r="C15" s="10">
        <v>1500</v>
      </c>
      <c r="D15" s="11" t="s">
        <v>38</v>
      </c>
      <c r="E15" s="12">
        <v>4</v>
      </c>
      <c r="F15" s="13">
        <f t="shared" ref="F15:F18" si="0">IF(AND(C15&lt;&gt;"", E15&lt;&gt;""),C15*E15,"")</f>
        <v>6000</v>
      </c>
    </row>
    <row r="16" spans="1:6" ht="21.5">
      <c r="A16" s="141" t="s">
        <v>178</v>
      </c>
      <c r="B16" s="101"/>
      <c r="C16" s="10">
        <v>500</v>
      </c>
      <c r="D16" s="11" t="s">
        <v>40</v>
      </c>
      <c r="E16" s="12">
        <v>1</v>
      </c>
      <c r="F16" s="13">
        <f t="shared" si="0"/>
        <v>500</v>
      </c>
    </row>
    <row r="17" spans="1:6" ht="21.5">
      <c r="A17" s="123"/>
      <c r="B17" s="124"/>
      <c r="C17" s="10"/>
      <c r="D17" s="11"/>
      <c r="E17" s="12"/>
      <c r="F17" s="13"/>
    </row>
    <row r="18" spans="1:6" ht="21.5">
      <c r="A18" s="100"/>
      <c r="B18" s="101"/>
      <c r="C18" s="10"/>
      <c r="D18" s="11"/>
      <c r="E18" s="12"/>
      <c r="F18" s="13" t="str">
        <f t="shared" si="0"/>
        <v/>
      </c>
    </row>
    <row r="19" spans="1:6" ht="21.5">
      <c r="A19" s="100" t="s">
        <v>42</v>
      </c>
      <c r="B19" s="101"/>
      <c r="C19" s="10"/>
      <c r="D19" s="10"/>
      <c r="E19" s="12"/>
      <c r="F19" s="13">
        <f>SUM(F15:F16)-F17</f>
        <v>6500</v>
      </c>
    </row>
    <row r="20" spans="1:6" ht="21.5">
      <c r="A20" s="102" t="s">
        <v>43</v>
      </c>
      <c r="B20" s="103"/>
      <c r="C20" s="14"/>
      <c r="D20" s="14"/>
      <c r="E20" s="15"/>
      <c r="F20" s="16" t="str">
        <f>IF(AND(C20&lt;&gt;"", E20&lt;&gt;""),C20*E20,"")</f>
        <v/>
      </c>
    </row>
    <row r="21" spans="1:6" ht="21.5">
      <c r="A21" s="100" t="s">
        <v>44</v>
      </c>
      <c r="B21" s="101"/>
      <c r="C21" s="10">
        <v>1600</v>
      </c>
      <c r="D21" s="10" t="s">
        <v>45</v>
      </c>
      <c r="E21" s="12">
        <v>0</v>
      </c>
      <c r="F21" s="13">
        <f>IF(AND(C21&lt;&gt;"", E21&lt;&gt;""),C21*E21,"")</f>
        <v>0</v>
      </c>
    </row>
    <row r="22" spans="1:6" ht="21.5">
      <c r="A22" s="100"/>
      <c r="B22" s="101"/>
      <c r="C22" s="10"/>
      <c r="D22" s="10"/>
      <c r="E22" s="12"/>
      <c r="F22" s="13"/>
    </row>
    <row r="23" spans="1:6" ht="21.5">
      <c r="A23" s="100"/>
      <c r="B23" s="101"/>
      <c r="C23" s="10"/>
      <c r="D23" s="10"/>
      <c r="E23" s="12"/>
      <c r="F23" s="13"/>
    </row>
    <row r="24" spans="1:6" ht="21.5">
      <c r="A24" s="100" t="s">
        <v>46</v>
      </c>
      <c r="B24" s="101"/>
      <c r="C24" s="10"/>
      <c r="D24" s="10"/>
      <c r="E24" s="12"/>
      <c r="F24" s="13">
        <f>SUM(F21:F23)*-1</f>
        <v>0</v>
      </c>
    </row>
    <row r="25" spans="1:6" ht="21.5">
      <c r="A25" s="100"/>
      <c r="B25" s="101"/>
      <c r="C25" s="10"/>
      <c r="D25" s="10"/>
      <c r="E25" s="12"/>
      <c r="F25" s="13"/>
    </row>
    <row r="26" spans="1:6" ht="21.5">
      <c r="A26" s="100"/>
      <c r="B26" s="101"/>
      <c r="C26" s="10"/>
      <c r="D26" s="10"/>
      <c r="E26" s="17" t="s">
        <v>47</v>
      </c>
      <c r="F26" s="18">
        <f>F19+F24</f>
        <v>6500</v>
      </c>
    </row>
    <row r="27" spans="1:6" ht="21.5">
      <c r="A27" s="100"/>
      <c r="B27" s="101"/>
      <c r="C27" s="10"/>
      <c r="D27" s="10"/>
      <c r="E27" s="17" t="s">
        <v>48</v>
      </c>
      <c r="F27" s="18">
        <v>0</v>
      </c>
    </row>
    <row r="28" spans="1:6" ht="21.5">
      <c r="A28" s="100"/>
      <c r="B28" s="101"/>
      <c r="C28" s="10"/>
      <c r="D28" s="10"/>
      <c r="E28" s="17" t="s">
        <v>33</v>
      </c>
      <c r="F28" s="18">
        <f>F26+F27</f>
        <v>6500</v>
      </c>
    </row>
    <row r="29" spans="1:6" ht="21.5">
      <c r="A29" s="19"/>
      <c r="B29" s="6"/>
      <c r="C29" s="20"/>
      <c r="D29" s="20"/>
      <c r="E29" s="20"/>
      <c r="F29" s="21"/>
    </row>
    <row r="30" spans="1:6" ht="20">
      <c r="A30" s="91" t="s">
        <v>49</v>
      </c>
      <c r="B30" s="92"/>
      <c r="C30" s="92"/>
      <c r="D30" s="92"/>
      <c r="E30" s="92"/>
      <c r="F30" s="93"/>
    </row>
    <row r="31" spans="1:6">
      <c r="A31" s="94"/>
      <c r="B31" s="95"/>
      <c r="C31" s="95"/>
      <c r="D31" s="95"/>
      <c r="E31" s="95"/>
      <c r="F31" s="96"/>
    </row>
    <row r="32" spans="1:6" ht="16" customHeight="1">
      <c r="A32" s="94"/>
      <c r="B32" s="95"/>
      <c r="C32" s="95"/>
      <c r="D32" s="95"/>
      <c r="E32" s="95"/>
      <c r="F32" s="96"/>
    </row>
    <row r="33" spans="1:6" hidden="1">
      <c r="A33" s="94"/>
      <c r="B33" s="95"/>
      <c r="C33" s="95"/>
      <c r="D33" s="95"/>
      <c r="E33" s="95"/>
      <c r="F33" s="96"/>
    </row>
    <row r="34" spans="1:6" ht="23" customHeight="1">
      <c r="A34" s="97"/>
      <c r="B34" s="98"/>
      <c r="C34" s="98"/>
      <c r="D34" s="98"/>
      <c r="E34" s="98"/>
      <c r="F34" s="99"/>
    </row>
  </sheetData>
  <mergeCells count="23">
    <mergeCell ref="A22:B22"/>
    <mergeCell ref="A14:B14"/>
    <mergeCell ref="A15:B15"/>
    <mergeCell ref="A16:B16"/>
    <mergeCell ref="A1:F1"/>
    <mergeCell ref="A2:D3"/>
    <mergeCell ref="B6:C6"/>
    <mergeCell ref="A8:A9"/>
    <mergeCell ref="A11:A12"/>
    <mergeCell ref="B11:C12"/>
    <mergeCell ref="A17:B17"/>
    <mergeCell ref="A18:B18"/>
    <mergeCell ref="A19:B19"/>
    <mergeCell ref="A20:B20"/>
    <mergeCell ref="A21:B21"/>
    <mergeCell ref="A30:F30"/>
    <mergeCell ref="A31:F34"/>
    <mergeCell ref="A23:B23"/>
    <mergeCell ref="A24:B24"/>
    <mergeCell ref="A25:B25"/>
    <mergeCell ref="A26:B26"/>
    <mergeCell ref="A27:B27"/>
    <mergeCell ref="A28:B28"/>
  </mergeCells>
  <phoneticPr fontId="1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F0FDC-5F92-DD4A-BCBE-13DDF6592287}">
  <dimension ref="A1:F14"/>
  <sheetViews>
    <sheetView workbookViewId="0">
      <selection activeCell="D17" sqref="D17"/>
    </sheetView>
  </sheetViews>
  <sheetFormatPr defaultColWidth="11.07421875" defaultRowHeight="25.5"/>
  <cols>
    <col min="1" max="6" width="22.15234375" style="4" customWidth="1"/>
  </cols>
  <sheetData>
    <row r="1" spans="1:6" ht="44" customHeight="1">
      <c r="A1" s="172" t="s">
        <v>175</v>
      </c>
      <c r="B1" s="170"/>
      <c r="C1" s="170"/>
      <c r="D1" s="170"/>
    </row>
    <row r="2" spans="1:6">
      <c r="C2" s="170" t="s">
        <v>166</v>
      </c>
      <c r="D2" s="170"/>
      <c r="E2" s="170" t="s">
        <v>167</v>
      </c>
      <c r="F2" s="171"/>
    </row>
    <row r="3" spans="1:6">
      <c r="C3" s="4" t="s">
        <v>171</v>
      </c>
      <c r="D3" s="4" t="s">
        <v>172</v>
      </c>
      <c r="E3" s="4" t="s">
        <v>171</v>
      </c>
      <c r="F3" s="4" t="s">
        <v>172</v>
      </c>
    </row>
    <row r="4" spans="1:6">
      <c r="A4" s="4" t="s">
        <v>84</v>
      </c>
      <c r="B4" s="4" t="s">
        <v>176</v>
      </c>
      <c r="C4" s="68">
        <v>4</v>
      </c>
      <c r="D4" s="68">
        <v>600</v>
      </c>
      <c r="E4" s="68">
        <v>4</v>
      </c>
      <c r="F4" s="68">
        <v>600</v>
      </c>
    </row>
    <row r="5" spans="1:6">
      <c r="C5" s="170" t="s">
        <v>166</v>
      </c>
      <c r="D5" s="170"/>
      <c r="E5" s="170" t="s">
        <v>167</v>
      </c>
      <c r="F5" s="171"/>
    </row>
    <row r="6" spans="1:6">
      <c r="C6" s="4" t="s">
        <v>171</v>
      </c>
      <c r="D6" s="4" t="s">
        <v>172</v>
      </c>
      <c r="E6" s="4" t="s">
        <v>171</v>
      </c>
      <c r="F6" s="4" t="s">
        <v>172</v>
      </c>
    </row>
    <row r="7" spans="1:6">
      <c r="A7" s="4" t="s">
        <v>162</v>
      </c>
      <c r="B7" s="4" t="s">
        <v>163</v>
      </c>
      <c r="C7" s="4">
        <v>4</v>
      </c>
      <c r="D7" s="4">
        <v>1500</v>
      </c>
    </row>
    <row r="8" spans="1:6">
      <c r="B8" s="4" t="s">
        <v>164</v>
      </c>
      <c r="C8" s="4">
        <v>4</v>
      </c>
      <c r="D8" s="4">
        <v>1500</v>
      </c>
    </row>
    <row r="9" spans="1:6">
      <c r="B9" s="4" t="s">
        <v>165</v>
      </c>
      <c r="C9" s="4">
        <v>2</v>
      </c>
      <c r="D9" s="4">
        <v>1500</v>
      </c>
    </row>
    <row r="10" spans="1:6">
      <c r="B10" s="4" t="s">
        <v>173</v>
      </c>
      <c r="C10" s="4">
        <v>10</v>
      </c>
      <c r="D10" s="4">
        <v>15000</v>
      </c>
    </row>
    <row r="11" spans="1:6">
      <c r="C11" s="170" t="s">
        <v>167</v>
      </c>
      <c r="D11" s="171"/>
    </row>
    <row r="12" spans="1:6">
      <c r="C12" s="4" t="s">
        <v>171</v>
      </c>
      <c r="D12" s="4" t="s">
        <v>172</v>
      </c>
    </row>
    <row r="13" spans="1:6">
      <c r="A13" s="4" t="s">
        <v>168</v>
      </c>
      <c r="B13" s="4" t="s">
        <v>169</v>
      </c>
    </row>
    <row r="14" spans="1:6">
      <c r="B14" s="4" t="s">
        <v>170</v>
      </c>
    </row>
  </sheetData>
  <mergeCells count="6">
    <mergeCell ref="C11:D11"/>
    <mergeCell ref="A1:D1"/>
    <mergeCell ref="C2:D2"/>
    <mergeCell ref="E2:F2"/>
    <mergeCell ref="C5:D5"/>
    <mergeCell ref="E5:F5"/>
  </mergeCells>
  <phoneticPr fontId="1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7050E-470A-0D49-9D08-BE74F0BA6A4E}">
  <dimension ref="A1:H18"/>
  <sheetViews>
    <sheetView topLeftCell="C1" zoomScale="66" workbookViewId="0">
      <selection activeCell="K14" sqref="K14"/>
    </sheetView>
  </sheetViews>
  <sheetFormatPr defaultColWidth="10.84375" defaultRowHeight="34" customHeight="1"/>
  <cols>
    <col min="1" max="1" width="46.15234375" style="1" customWidth="1"/>
    <col min="2" max="2" width="46" style="1" customWidth="1"/>
    <col min="3" max="3" width="46.15234375" style="1" customWidth="1"/>
    <col min="4" max="4" width="46" style="1" customWidth="1"/>
    <col min="5" max="5" width="46.15234375" style="1" customWidth="1"/>
    <col min="6" max="6" width="46" style="1" customWidth="1"/>
    <col min="7" max="7" width="46.15234375" style="1" customWidth="1"/>
    <col min="8" max="8" width="46" style="1" customWidth="1"/>
    <col min="9" max="16384" width="10.84375" style="1"/>
  </cols>
  <sheetData>
    <row r="1" spans="1:8" ht="90" customHeight="1">
      <c r="A1" s="173" t="s">
        <v>0</v>
      </c>
      <c r="B1" s="173"/>
      <c r="C1" s="173" t="s">
        <v>0</v>
      </c>
      <c r="D1" s="173"/>
      <c r="E1" s="173" t="s">
        <v>0</v>
      </c>
      <c r="F1" s="173"/>
      <c r="G1" s="173" t="s">
        <v>0</v>
      </c>
      <c r="H1" s="173"/>
    </row>
    <row r="2" spans="1:8" ht="42" customHeight="1">
      <c r="A2" s="174" t="s">
        <v>95</v>
      </c>
      <c r="B2" s="174"/>
      <c r="C2" s="174" t="s">
        <v>103</v>
      </c>
      <c r="D2" s="174"/>
      <c r="E2" s="174" t="s">
        <v>106</v>
      </c>
      <c r="F2" s="174"/>
      <c r="G2" s="51" t="s">
        <v>116</v>
      </c>
      <c r="H2" s="51"/>
    </row>
    <row r="3" spans="1:8" ht="42" customHeight="1">
      <c r="A3" s="43" t="s">
        <v>87</v>
      </c>
      <c r="B3" s="44" t="s">
        <v>92</v>
      </c>
      <c r="C3" s="43" t="s">
        <v>87</v>
      </c>
      <c r="D3" s="44" t="s">
        <v>101</v>
      </c>
      <c r="E3" s="43" t="s">
        <v>87</v>
      </c>
      <c r="F3" s="44" t="s">
        <v>101</v>
      </c>
      <c r="G3" s="43" t="s">
        <v>87</v>
      </c>
      <c r="H3" s="44" t="s">
        <v>117</v>
      </c>
    </row>
    <row r="4" spans="1:8" ht="42" customHeight="1">
      <c r="A4" s="47" t="s">
        <v>97</v>
      </c>
      <c r="B4" s="46">
        <v>1600</v>
      </c>
      <c r="C4" s="47" t="s">
        <v>97</v>
      </c>
      <c r="D4" s="46">
        <v>1000</v>
      </c>
      <c r="E4" s="47" t="s">
        <v>97</v>
      </c>
      <c r="F4" s="46" t="s">
        <v>108</v>
      </c>
      <c r="G4" s="49" t="s">
        <v>119</v>
      </c>
      <c r="H4" s="46">
        <v>1500</v>
      </c>
    </row>
    <row r="5" spans="1:8" ht="42" customHeight="1">
      <c r="A5" s="47" t="s">
        <v>98</v>
      </c>
      <c r="B5" s="46">
        <v>1750</v>
      </c>
      <c r="C5" s="47" t="s">
        <v>98</v>
      </c>
      <c r="D5" s="46">
        <v>1150</v>
      </c>
      <c r="E5" s="47" t="s">
        <v>98</v>
      </c>
      <c r="F5" s="46" t="s">
        <v>109</v>
      </c>
      <c r="G5" s="49" t="s">
        <v>112</v>
      </c>
      <c r="H5" s="46">
        <v>1500</v>
      </c>
    </row>
    <row r="6" spans="1:8" ht="42" customHeight="1">
      <c r="A6" s="47" t="s">
        <v>99</v>
      </c>
      <c r="B6" s="46">
        <v>1900</v>
      </c>
      <c r="C6" s="47" t="s">
        <v>99</v>
      </c>
      <c r="D6" s="46">
        <v>1250</v>
      </c>
      <c r="E6" s="47" t="s">
        <v>99</v>
      </c>
      <c r="F6" s="46" t="s">
        <v>110</v>
      </c>
      <c r="G6" s="50" t="s">
        <v>113</v>
      </c>
      <c r="H6" s="46">
        <v>1500</v>
      </c>
    </row>
    <row r="7" spans="1:8" ht="42" customHeight="1">
      <c r="A7" s="47" t="s">
        <v>100</v>
      </c>
      <c r="B7" s="46">
        <v>2100</v>
      </c>
      <c r="C7" s="47" t="s">
        <v>100</v>
      </c>
      <c r="D7" s="46">
        <v>1350</v>
      </c>
      <c r="E7" s="47" t="s">
        <v>100</v>
      </c>
      <c r="F7" s="46" t="s">
        <v>111</v>
      </c>
      <c r="G7" s="50" t="s">
        <v>114</v>
      </c>
      <c r="H7" s="46">
        <v>1500</v>
      </c>
    </row>
    <row r="8" spans="1:8" ht="42" customHeight="1">
      <c r="A8" s="175" t="s">
        <v>96</v>
      </c>
      <c r="B8" s="175"/>
      <c r="C8" s="176" t="s">
        <v>104</v>
      </c>
      <c r="D8" s="176"/>
      <c r="E8" s="177"/>
      <c r="F8" s="177"/>
      <c r="G8" s="178" t="s">
        <v>115</v>
      </c>
      <c r="H8" s="178"/>
    </row>
    <row r="9" spans="1:8" ht="42" customHeight="1">
      <c r="A9" s="43" t="s">
        <v>87</v>
      </c>
      <c r="B9" s="44" t="s">
        <v>92</v>
      </c>
      <c r="C9" s="43" t="s">
        <v>87</v>
      </c>
      <c r="D9" s="44" t="s">
        <v>92</v>
      </c>
      <c r="E9" s="52"/>
      <c r="F9" s="53"/>
      <c r="G9" s="43" t="s">
        <v>87</v>
      </c>
      <c r="H9" s="44" t="s">
        <v>118</v>
      </c>
    </row>
    <row r="10" spans="1:8" ht="42" customHeight="1">
      <c r="A10" s="47" t="s">
        <v>93</v>
      </c>
      <c r="B10" s="46">
        <v>1850</v>
      </c>
      <c r="C10" s="47" t="s">
        <v>93</v>
      </c>
      <c r="D10" s="46">
        <v>1150</v>
      </c>
      <c r="E10" s="54"/>
      <c r="F10" s="55"/>
      <c r="G10" s="49" t="s">
        <v>133</v>
      </c>
      <c r="H10" s="46">
        <v>1800</v>
      </c>
    </row>
    <row r="11" spans="1:8" ht="42" customHeight="1">
      <c r="A11" s="47" t="s">
        <v>94</v>
      </c>
      <c r="B11" s="46">
        <v>2000</v>
      </c>
      <c r="C11" s="47" t="s">
        <v>94</v>
      </c>
      <c r="D11" s="46">
        <v>1250</v>
      </c>
      <c r="E11" s="54"/>
      <c r="F11" s="55"/>
      <c r="G11" s="49" t="s">
        <v>132</v>
      </c>
      <c r="H11" s="46">
        <v>1800</v>
      </c>
    </row>
    <row r="12" spans="1:8" ht="42" customHeight="1">
      <c r="A12" s="174" t="s">
        <v>102</v>
      </c>
      <c r="B12" s="174"/>
      <c r="C12" s="174" t="s">
        <v>105</v>
      </c>
      <c r="D12" s="174"/>
      <c r="E12" s="56"/>
      <c r="F12" s="55"/>
      <c r="G12" s="50" t="s">
        <v>134</v>
      </c>
      <c r="H12" s="46">
        <v>1800</v>
      </c>
    </row>
    <row r="13" spans="1:8" ht="42" customHeight="1">
      <c r="A13" s="43" t="s">
        <v>87</v>
      </c>
      <c r="B13" s="44" t="s">
        <v>92</v>
      </c>
      <c r="C13" s="43" t="s">
        <v>87</v>
      </c>
      <c r="D13" s="44" t="s">
        <v>101</v>
      </c>
      <c r="E13" s="56"/>
      <c r="F13" s="55"/>
    </row>
    <row r="14" spans="1:8" ht="42" customHeight="1">
      <c r="A14" s="48" t="s">
        <v>88</v>
      </c>
      <c r="B14" s="45">
        <v>1850</v>
      </c>
      <c r="C14" s="48" t="s">
        <v>88</v>
      </c>
      <c r="D14" s="45">
        <v>1200</v>
      </c>
      <c r="E14" s="177"/>
      <c r="F14" s="177"/>
    </row>
    <row r="15" spans="1:8" s="2" customFormat="1" ht="42" customHeight="1">
      <c r="A15" s="48" t="s">
        <v>107</v>
      </c>
      <c r="B15" s="45">
        <v>1850</v>
      </c>
      <c r="C15" s="48" t="s">
        <v>107</v>
      </c>
      <c r="D15" s="45">
        <v>1200</v>
      </c>
      <c r="E15" s="52"/>
      <c r="F15" s="53"/>
    </row>
    <row r="16" spans="1:8" s="2" customFormat="1" ht="42" customHeight="1">
      <c r="A16" s="48" t="s">
        <v>89</v>
      </c>
      <c r="B16" s="45">
        <v>2000</v>
      </c>
      <c r="C16" s="48" t="s">
        <v>89</v>
      </c>
      <c r="D16" s="45">
        <v>1350</v>
      </c>
      <c r="E16" s="54"/>
      <c r="F16" s="55"/>
    </row>
    <row r="17" spans="1:6" s="2" customFormat="1" ht="42" customHeight="1">
      <c r="A17" s="48" t="s">
        <v>91</v>
      </c>
      <c r="B17" s="45">
        <v>2150</v>
      </c>
      <c r="C17" s="48" t="s">
        <v>91</v>
      </c>
      <c r="D17" s="45">
        <v>1450</v>
      </c>
      <c r="E17" s="54"/>
      <c r="F17" s="55"/>
    </row>
    <row r="18" spans="1:6" s="2" customFormat="1" ht="42" customHeight="1">
      <c r="A18" s="48" t="s">
        <v>90</v>
      </c>
      <c r="B18" s="45">
        <v>2300</v>
      </c>
      <c r="C18" s="48" t="s">
        <v>90</v>
      </c>
      <c r="D18" s="45">
        <v>1550</v>
      </c>
      <c r="E18" s="56"/>
      <c r="F18" s="55"/>
    </row>
  </sheetData>
  <mergeCells count="14">
    <mergeCell ref="E1:F1"/>
    <mergeCell ref="E2:F2"/>
    <mergeCell ref="E8:F8"/>
    <mergeCell ref="E14:F14"/>
    <mergeCell ref="G1:H1"/>
    <mergeCell ref="G8:H8"/>
    <mergeCell ref="A1:B1"/>
    <mergeCell ref="A12:B12"/>
    <mergeCell ref="A2:B2"/>
    <mergeCell ref="A8:B8"/>
    <mergeCell ref="C1:D1"/>
    <mergeCell ref="C2:D2"/>
    <mergeCell ref="C8:D8"/>
    <mergeCell ref="C12:D12"/>
  </mergeCells>
  <phoneticPr fontId="17" type="noConversion"/>
  <pageMargins left="0.25" right="0.25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41C86-E7BB-A444-95DC-2CC4166504C5}">
  <dimension ref="A1:F35"/>
  <sheetViews>
    <sheetView zoomScale="91" workbookViewId="0">
      <selection activeCell="G4" sqref="G1:L1048576"/>
    </sheetView>
  </sheetViews>
  <sheetFormatPr defaultColWidth="11.07421875" defaultRowHeight="21.5"/>
  <cols>
    <col min="1" max="1" width="16.4609375" style="5" customWidth="1"/>
    <col min="2" max="2" width="16.69140625" style="5" customWidth="1"/>
    <col min="3" max="5" width="13" style="5" customWidth="1"/>
    <col min="6" max="6" width="16.84375" style="5" customWidth="1"/>
  </cols>
  <sheetData>
    <row r="1" spans="1:6" s="32" customFormat="1" ht="42" customHeight="1">
      <c r="A1" s="116" t="s">
        <v>20</v>
      </c>
      <c r="B1" s="116"/>
      <c r="C1" s="116"/>
      <c r="D1" s="116"/>
      <c r="E1" s="116"/>
      <c r="F1" s="116"/>
    </row>
    <row r="2" spans="1:6">
      <c r="A2" s="112" t="s">
        <v>54</v>
      </c>
      <c r="B2" s="113"/>
      <c r="C2" s="113"/>
      <c r="D2" s="6"/>
      <c r="E2" s="7" t="s">
        <v>21</v>
      </c>
      <c r="F2" s="20" t="s">
        <v>53</v>
      </c>
    </row>
    <row r="3" spans="1:6">
      <c r="A3" s="113"/>
      <c r="B3" s="113"/>
      <c r="C3" s="113"/>
      <c r="D3" s="6"/>
      <c r="E3" s="7" t="s">
        <v>22</v>
      </c>
      <c r="F3" s="25">
        <v>45009</v>
      </c>
    </row>
    <row r="4" spans="1:6">
      <c r="A4" s="6"/>
      <c r="B4" s="6"/>
      <c r="C4" s="6"/>
      <c r="D4" s="6"/>
      <c r="E4" s="6"/>
      <c r="F4" s="6"/>
    </row>
    <row r="5" spans="1:6">
      <c r="A5" s="114" t="s">
        <v>23</v>
      </c>
      <c r="B5" s="114"/>
      <c r="C5" s="6"/>
      <c r="D5" s="6"/>
      <c r="E5" s="6"/>
      <c r="F5" s="6"/>
    </row>
    <row r="6" spans="1:6">
      <c r="A6" s="8" t="s">
        <v>25</v>
      </c>
      <c r="B6" s="115" t="s">
        <v>148</v>
      </c>
      <c r="C6" s="115"/>
      <c r="D6" s="40" t="s">
        <v>78</v>
      </c>
      <c r="E6" s="6"/>
      <c r="F6" s="6"/>
    </row>
    <row r="7" spans="1:6" ht="20">
      <c r="A7" s="8" t="s">
        <v>27</v>
      </c>
      <c r="B7" s="24">
        <v>45017</v>
      </c>
      <c r="C7" s="31"/>
      <c r="D7" s="117" t="s">
        <v>77</v>
      </c>
      <c r="E7" s="118"/>
      <c r="F7" s="118"/>
    </row>
    <row r="8" spans="1:6">
      <c r="A8" s="104" t="s">
        <v>28</v>
      </c>
      <c r="B8" s="6" t="s">
        <v>29</v>
      </c>
      <c r="C8" s="6"/>
      <c r="D8" s="117"/>
      <c r="E8" s="118"/>
      <c r="F8" s="118"/>
    </row>
    <row r="9" spans="1:6">
      <c r="A9" s="104"/>
      <c r="B9" s="6" t="s">
        <v>30</v>
      </c>
      <c r="C9" s="6"/>
      <c r="D9" s="6" t="s">
        <v>31</v>
      </c>
      <c r="E9" s="6"/>
      <c r="F9" s="6"/>
    </row>
    <row r="10" spans="1:6">
      <c r="A10" s="22"/>
      <c r="B10" s="6"/>
      <c r="C10" s="6"/>
      <c r="D10" s="6" t="s">
        <v>32</v>
      </c>
      <c r="E10" s="6"/>
      <c r="F10" s="6"/>
    </row>
    <row r="11" spans="1:6">
      <c r="A11" s="105" t="s">
        <v>33</v>
      </c>
      <c r="B11" s="107">
        <f>F29</f>
        <v>6400</v>
      </c>
      <c r="C11" s="108"/>
      <c r="D11" s="108"/>
      <c r="E11" s="6"/>
      <c r="F11" s="6"/>
    </row>
    <row r="12" spans="1:6">
      <c r="A12" s="106"/>
      <c r="B12" s="107"/>
      <c r="C12" s="108"/>
      <c r="D12" s="108"/>
      <c r="E12" s="6"/>
      <c r="F12" s="6"/>
    </row>
    <row r="13" spans="1:6">
      <c r="A13" s="6"/>
      <c r="B13" s="6"/>
      <c r="C13" s="6"/>
      <c r="D13" s="6"/>
      <c r="E13" s="6"/>
      <c r="F13" s="6"/>
    </row>
    <row r="14" spans="1:6" ht="20">
      <c r="A14" s="109" t="s">
        <v>34</v>
      </c>
      <c r="B14" s="110"/>
      <c r="C14" s="23" t="s">
        <v>50</v>
      </c>
      <c r="D14" s="23" t="s">
        <v>35</v>
      </c>
      <c r="E14" s="23" t="s">
        <v>51</v>
      </c>
      <c r="F14" s="9" t="s">
        <v>36</v>
      </c>
    </row>
    <row r="15" spans="1:6">
      <c r="A15" s="100" t="s">
        <v>37</v>
      </c>
      <c r="B15" s="101"/>
      <c r="C15" s="10">
        <v>1600</v>
      </c>
      <c r="D15" s="11" t="s">
        <v>38</v>
      </c>
      <c r="E15" s="12">
        <v>4</v>
      </c>
      <c r="F15" s="13">
        <f t="shared" ref="F15:F19" si="0">IF(AND(C15&lt;&gt;"", E15&lt;&gt;""),C15*E15,"")</f>
        <v>6400</v>
      </c>
    </row>
    <row r="16" spans="1:6">
      <c r="A16" s="100" t="s">
        <v>39</v>
      </c>
      <c r="B16" s="101"/>
      <c r="C16" s="10">
        <v>100</v>
      </c>
      <c r="D16" s="11" t="s">
        <v>40</v>
      </c>
      <c r="E16" s="12">
        <v>0</v>
      </c>
      <c r="F16" s="13">
        <f t="shared" si="0"/>
        <v>0</v>
      </c>
    </row>
    <row r="17" spans="1:6">
      <c r="A17" s="100" t="s">
        <v>41</v>
      </c>
      <c r="B17" s="101"/>
      <c r="C17" s="10">
        <v>1200</v>
      </c>
      <c r="D17" s="11" t="s">
        <v>40</v>
      </c>
      <c r="E17" s="12">
        <v>0</v>
      </c>
      <c r="F17" s="13">
        <f t="shared" si="0"/>
        <v>0</v>
      </c>
    </row>
    <row r="18" spans="1:6">
      <c r="A18" s="100"/>
      <c r="B18" s="101"/>
      <c r="C18" s="10"/>
      <c r="D18" s="11"/>
      <c r="E18" s="12"/>
      <c r="F18" s="13" t="str">
        <f t="shared" si="0"/>
        <v/>
      </c>
    </row>
    <row r="19" spans="1:6">
      <c r="A19" s="100"/>
      <c r="B19" s="101"/>
      <c r="C19" s="10"/>
      <c r="D19" s="11"/>
      <c r="E19" s="12"/>
      <c r="F19" s="13" t="str">
        <f t="shared" si="0"/>
        <v/>
      </c>
    </row>
    <row r="20" spans="1:6">
      <c r="A20" s="100" t="s">
        <v>42</v>
      </c>
      <c r="B20" s="101"/>
      <c r="C20" s="10"/>
      <c r="D20" s="10"/>
      <c r="E20" s="12"/>
      <c r="F20" s="13">
        <f>SUM(F15:F19)</f>
        <v>6400</v>
      </c>
    </row>
    <row r="21" spans="1:6">
      <c r="A21" s="102" t="s">
        <v>43</v>
      </c>
      <c r="B21" s="103"/>
      <c r="C21" s="14"/>
      <c r="D21" s="14"/>
      <c r="E21" s="15"/>
      <c r="F21" s="16" t="str">
        <f>IF(AND(C21&lt;&gt;"", E21&lt;&gt;""),C21*E21,"")</f>
        <v/>
      </c>
    </row>
    <row r="22" spans="1:6">
      <c r="A22" s="100" t="s">
        <v>44</v>
      </c>
      <c r="B22" s="101"/>
      <c r="C22" s="10">
        <v>1600</v>
      </c>
      <c r="D22" s="10" t="s">
        <v>45</v>
      </c>
      <c r="E22" s="12">
        <v>0</v>
      </c>
      <c r="F22" s="13">
        <f>IF(AND(C22&lt;&gt;"", E22&lt;&gt;""),C22*E22,"")</f>
        <v>0</v>
      </c>
    </row>
    <row r="23" spans="1:6">
      <c r="A23" s="100"/>
      <c r="B23" s="101"/>
      <c r="C23" s="10"/>
      <c r="D23" s="10"/>
      <c r="E23" s="12"/>
      <c r="F23" s="13"/>
    </row>
    <row r="24" spans="1:6">
      <c r="A24" s="100"/>
      <c r="B24" s="101"/>
      <c r="C24" s="10"/>
      <c r="D24" s="10"/>
      <c r="E24" s="12"/>
      <c r="F24" s="13"/>
    </row>
    <row r="25" spans="1:6">
      <c r="A25" s="100" t="s">
        <v>46</v>
      </c>
      <c r="B25" s="101"/>
      <c r="C25" s="10"/>
      <c r="D25" s="10"/>
      <c r="E25" s="12"/>
      <c r="F25" s="13">
        <f>SUM(F22:F24)*-1</f>
        <v>0</v>
      </c>
    </row>
    <row r="26" spans="1:6">
      <c r="A26" s="100"/>
      <c r="B26" s="101"/>
      <c r="C26" s="10"/>
      <c r="D26" s="10"/>
      <c r="E26" s="12"/>
      <c r="F26" s="13"/>
    </row>
    <row r="27" spans="1:6">
      <c r="A27" s="100"/>
      <c r="B27" s="101"/>
      <c r="C27" s="10"/>
      <c r="D27" s="10"/>
      <c r="E27" s="17" t="s">
        <v>47</v>
      </c>
      <c r="F27" s="18">
        <f>F20+F25</f>
        <v>6400</v>
      </c>
    </row>
    <row r="28" spans="1:6">
      <c r="A28" s="100"/>
      <c r="B28" s="101"/>
      <c r="C28" s="10"/>
      <c r="D28" s="10"/>
      <c r="E28" s="17" t="s">
        <v>48</v>
      </c>
      <c r="F28" s="18">
        <v>0</v>
      </c>
    </row>
    <row r="29" spans="1:6">
      <c r="A29" s="100"/>
      <c r="B29" s="101"/>
      <c r="C29" s="10"/>
      <c r="D29" s="10"/>
      <c r="E29" s="17" t="s">
        <v>33</v>
      </c>
      <c r="F29" s="18">
        <f>F27+F28</f>
        <v>6400</v>
      </c>
    </row>
    <row r="30" spans="1:6">
      <c r="A30" s="19"/>
      <c r="B30" s="6"/>
      <c r="C30" s="20"/>
      <c r="D30" s="20"/>
      <c r="E30" s="20"/>
      <c r="F30" s="21"/>
    </row>
    <row r="31" spans="1:6" ht="20">
      <c r="A31" s="91" t="s">
        <v>49</v>
      </c>
      <c r="B31" s="92"/>
      <c r="C31" s="92"/>
      <c r="D31" s="92"/>
      <c r="E31" s="92"/>
      <c r="F31" s="92"/>
    </row>
    <row r="32" spans="1:6" ht="16.5">
      <c r="A32" s="94"/>
      <c r="B32" s="95"/>
      <c r="C32" s="95"/>
      <c r="D32" s="95"/>
      <c r="E32" s="95"/>
      <c r="F32" s="95"/>
    </row>
    <row r="33" spans="1:6" ht="16.5">
      <c r="A33" s="94"/>
      <c r="B33" s="95"/>
      <c r="C33" s="95"/>
      <c r="D33" s="95"/>
      <c r="E33" s="95"/>
      <c r="F33" s="95"/>
    </row>
    <row r="34" spans="1:6" ht="16.5">
      <c r="A34" s="94"/>
      <c r="B34" s="95"/>
      <c r="C34" s="95"/>
      <c r="D34" s="95"/>
      <c r="E34" s="95"/>
      <c r="F34" s="95"/>
    </row>
    <row r="35" spans="1:6" ht="16.5">
      <c r="A35" s="97"/>
      <c r="B35" s="98"/>
      <c r="C35" s="98"/>
      <c r="D35" s="98"/>
      <c r="E35" s="98"/>
      <c r="F35" s="98"/>
    </row>
  </sheetData>
  <mergeCells count="27">
    <mergeCell ref="A1:F1"/>
    <mergeCell ref="A8:A9"/>
    <mergeCell ref="A11:A12"/>
    <mergeCell ref="A2:C3"/>
    <mergeCell ref="A5:B5"/>
    <mergeCell ref="B6:C6"/>
    <mergeCell ref="D7:F7"/>
    <mergeCell ref="D8:F8"/>
    <mergeCell ref="B11:D12"/>
    <mergeCell ref="A32:F35"/>
    <mergeCell ref="A31:F31"/>
    <mergeCell ref="A21:B21"/>
    <mergeCell ref="A22:B22"/>
    <mergeCell ref="A23:B23"/>
    <mergeCell ref="A24:B24"/>
    <mergeCell ref="A27:B27"/>
    <mergeCell ref="A28:B28"/>
    <mergeCell ref="A29:B29"/>
    <mergeCell ref="A19:B19"/>
    <mergeCell ref="A20:B20"/>
    <mergeCell ref="A25:B25"/>
    <mergeCell ref="A26:B26"/>
    <mergeCell ref="A14:B14"/>
    <mergeCell ref="A15:B15"/>
    <mergeCell ref="A16:B16"/>
    <mergeCell ref="A17:B17"/>
    <mergeCell ref="A18:B18"/>
  </mergeCells>
  <phoneticPr fontId="17" type="noConversion"/>
  <pageMargins left="0.25" right="0.25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5608B-2E26-0F4A-A4B9-8A73E4D237A2}">
  <dimension ref="A1:F35"/>
  <sheetViews>
    <sheetView zoomScale="94" workbookViewId="0">
      <selection activeCell="Q10" sqref="Q10"/>
    </sheetView>
  </sheetViews>
  <sheetFormatPr defaultColWidth="11.07421875" defaultRowHeight="21.5"/>
  <cols>
    <col min="1" max="1" width="16.4609375" style="5" customWidth="1"/>
    <col min="2" max="2" width="16.69140625" style="5" customWidth="1"/>
    <col min="3" max="3" width="14.84375" style="5" customWidth="1"/>
    <col min="4" max="5" width="13" style="5" customWidth="1"/>
    <col min="6" max="6" width="16.84375" style="5" customWidth="1"/>
  </cols>
  <sheetData>
    <row r="1" spans="1:6" ht="42" customHeight="1">
      <c r="A1" s="120" t="s">
        <v>20</v>
      </c>
      <c r="B1" s="121"/>
      <c r="C1" s="121"/>
      <c r="D1" s="121"/>
      <c r="E1" s="121"/>
      <c r="F1" s="121"/>
    </row>
    <row r="2" spans="1:6">
      <c r="A2" s="112" t="s">
        <v>55</v>
      </c>
      <c r="B2" s="113"/>
      <c r="C2" s="113"/>
      <c r="D2" s="6"/>
      <c r="E2" s="7" t="s">
        <v>21</v>
      </c>
      <c r="F2" s="20" t="s">
        <v>53</v>
      </c>
    </row>
    <row r="3" spans="1:6">
      <c r="A3" s="113"/>
      <c r="B3" s="113"/>
      <c r="C3" s="113"/>
      <c r="D3" s="6"/>
      <c r="E3" s="7" t="s">
        <v>22</v>
      </c>
      <c r="F3" s="25">
        <v>45009</v>
      </c>
    </row>
    <row r="4" spans="1:6">
      <c r="A4" s="6"/>
      <c r="B4" s="6"/>
      <c r="C4" s="6"/>
      <c r="D4" s="6"/>
      <c r="E4" s="6"/>
      <c r="F4" s="6"/>
    </row>
    <row r="5" spans="1:6">
      <c r="A5" s="122" t="s">
        <v>23</v>
      </c>
      <c r="B5" s="119"/>
      <c r="C5" s="6"/>
      <c r="D5" s="6" t="s">
        <v>24</v>
      </c>
      <c r="E5" s="6"/>
      <c r="F5" s="6"/>
    </row>
    <row r="6" spans="1:6">
      <c r="A6" s="8" t="s">
        <v>25</v>
      </c>
      <c r="B6" s="115" t="s">
        <v>148</v>
      </c>
      <c r="C6" s="115"/>
      <c r="D6" s="40" t="s">
        <v>78</v>
      </c>
      <c r="E6" s="6"/>
      <c r="F6" s="6"/>
    </row>
    <row r="7" spans="1:6" ht="20">
      <c r="A7" s="8" t="s">
        <v>27</v>
      </c>
      <c r="B7" s="24">
        <v>45017</v>
      </c>
      <c r="C7" s="31"/>
      <c r="D7" s="117" t="s">
        <v>77</v>
      </c>
      <c r="E7" s="118"/>
      <c r="F7" s="118"/>
    </row>
    <row r="8" spans="1:6">
      <c r="A8" s="104" t="s">
        <v>28</v>
      </c>
      <c r="B8" s="6" t="s">
        <v>29</v>
      </c>
      <c r="C8" s="6"/>
      <c r="D8" s="119"/>
      <c r="E8" s="119"/>
      <c r="F8" s="119"/>
    </row>
    <row r="9" spans="1:6">
      <c r="A9" s="104"/>
      <c r="B9" s="6" t="s">
        <v>30</v>
      </c>
      <c r="C9" s="6"/>
      <c r="D9" s="6" t="s">
        <v>31</v>
      </c>
      <c r="E9" s="6"/>
      <c r="F9" s="6"/>
    </row>
    <row r="10" spans="1:6">
      <c r="A10" s="22"/>
      <c r="B10" s="6"/>
      <c r="C10" s="6"/>
      <c r="D10" s="6" t="s">
        <v>32</v>
      </c>
      <c r="E10" s="6"/>
      <c r="F10" s="6"/>
    </row>
    <row r="11" spans="1:6">
      <c r="A11" s="105" t="s">
        <v>33</v>
      </c>
      <c r="B11" s="107">
        <f>F29</f>
        <v>11900</v>
      </c>
      <c r="C11" s="108"/>
      <c r="D11" s="108"/>
      <c r="E11" s="6"/>
      <c r="F11" s="6"/>
    </row>
    <row r="12" spans="1:6">
      <c r="A12" s="106"/>
      <c r="B12" s="107"/>
      <c r="C12" s="108"/>
      <c r="D12" s="108"/>
      <c r="E12" s="6"/>
      <c r="F12" s="6"/>
    </row>
    <row r="13" spans="1:6">
      <c r="A13" s="6"/>
      <c r="B13" s="6"/>
      <c r="C13" s="6"/>
      <c r="D13" s="6"/>
      <c r="E13" s="6"/>
      <c r="F13" s="6"/>
    </row>
    <row r="14" spans="1:6" ht="20">
      <c r="A14" s="109" t="s">
        <v>34</v>
      </c>
      <c r="B14" s="110"/>
      <c r="C14" s="23" t="s">
        <v>50</v>
      </c>
      <c r="D14" s="23" t="s">
        <v>35</v>
      </c>
      <c r="E14" s="23" t="s">
        <v>51</v>
      </c>
      <c r="F14" s="9" t="s">
        <v>36</v>
      </c>
    </row>
    <row r="15" spans="1:6">
      <c r="A15" s="100" t="s">
        <v>37</v>
      </c>
      <c r="B15" s="101"/>
      <c r="C15" s="10">
        <v>1600</v>
      </c>
      <c r="D15" s="11" t="s">
        <v>38</v>
      </c>
      <c r="E15" s="12">
        <v>8</v>
      </c>
      <c r="F15" s="13">
        <f t="shared" ref="F15:F19" si="0">IF(AND(C15&lt;&gt;"", E15&lt;&gt;""),C15*E15,"")</f>
        <v>12800</v>
      </c>
    </row>
    <row r="16" spans="1:6">
      <c r="A16" s="100" t="s">
        <v>39</v>
      </c>
      <c r="B16" s="101"/>
      <c r="C16" s="10">
        <v>100</v>
      </c>
      <c r="D16" s="11" t="s">
        <v>40</v>
      </c>
      <c r="E16" s="12">
        <v>1</v>
      </c>
      <c r="F16" s="13">
        <f t="shared" si="0"/>
        <v>100</v>
      </c>
    </row>
    <row r="17" spans="1:6">
      <c r="A17" s="100" t="s">
        <v>41</v>
      </c>
      <c r="B17" s="101"/>
      <c r="C17" s="10">
        <v>1000</v>
      </c>
      <c r="D17" s="11" t="s">
        <v>40</v>
      </c>
      <c r="E17" s="12">
        <v>0</v>
      </c>
      <c r="F17" s="13">
        <f t="shared" si="0"/>
        <v>0</v>
      </c>
    </row>
    <row r="18" spans="1:6">
      <c r="A18" s="100" t="s">
        <v>120</v>
      </c>
      <c r="B18" s="101"/>
      <c r="C18" s="10">
        <v>1000</v>
      </c>
      <c r="D18" s="11"/>
      <c r="E18" s="12">
        <v>1</v>
      </c>
      <c r="F18" s="13">
        <f t="shared" si="0"/>
        <v>1000</v>
      </c>
    </row>
    <row r="19" spans="1:6">
      <c r="A19" s="100"/>
      <c r="B19" s="101"/>
      <c r="C19" s="10"/>
      <c r="D19" s="11"/>
      <c r="E19" s="12"/>
      <c r="F19" s="13" t="str">
        <f t="shared" si="0"/>
        <v/>
      </c>
    </row>
    <row r="20" spans="1:6">
      <c r="A20" s="100" t="s">
        <v>42</v>
      </c>
      <c r="B20" s="101"/>
      <c r="C20" s="10"/>
      <c r="D20" s="10"/>
      <c r="E20" s="12"/>
      <c r="F20" s="13">
        <f>SUM(F15:F17)-F18</f>
        <v>11900</v>
      </c>
    </row>
    <row r="21" spans="1:6">
      <c r="A21" s="102" t="s">
        <v>43</v>
      </c>
      <c r="B21" s="103"/>
      <c r="C21" s="14"/>
      <c r="D21" s="14"/>
      <c r="E21" s="15"/>
      <c r="F21" s="16" t="str">
        <f>IF(AND(C21&lt;&gt;"", E21&lt;&gt;""),C21*E21,"")</f>
        <v/>
      </c>
    </row>
    <row r="22" spans="1:6">
      <c r="A22" s="100" t="s">
        <v>44</v>
      </c>
      <c r="B22" s="101"/>
      <c r="C22" s="10">
        <v>1600</v>
      </c>
      <c r="D22" s="10" t="s">
        <v>45</v>
      </c>
      <c r="E22" s="12">
        <v>0</v>
      </c>
      <c r="F22" s="13">
        <f>IF(AND(C22&lt;&gt;"", E22&lt;&gt;""),C22*E22,"")</f>
        <v>0</v>
      </c>
    </row>
    <row r="23" spans="1:6">
      <c r="A23" s="100"/>
      <c r="B23" s="101"/>
      <c r="C23" s="10"/>
      <c r="D23" s="10"/>
      <c r="E23" s="12"/>
      <c r="F23" s="13"/>
    </row>
    <row r="24" spans="1:6">
      <c r="A24" s="100"/>
      <c r="B24" s="101"/>
      <c r="C24" s="10"/>
      <c r="D24" s="10"/>
      <c r="E24" s="12"/>
      <c r="F24" s="13"/>
    </row>
    <row r="25" spans="1:6">
      <c r="A25" s="100" t="s">
        <v>46</v>
      </c>
      <c r="B25" s="101"/>
      <c r="C25" s="10"/>
      <c r="D25" s="10"/>
      <c r="E25" s="12"/>
      <c r="F25" s="13">
        <f>SUM(F22:F24)*-1</f>
        <v>0</v>
      </c>
    </row>
    <row r="26" spans="1:6">
      <c r="A26" s="100"/>
      <c r="B26" s="101"/>
      <c r="C26" s="10"/>
      <c r="D26" s="10"/>
      <c r="E26" s="12"/>
      <c r="F26" s="13"/>
    </row>
    <row r="27" spans="1:6">
      <c r="A27" s="100"/>
      <c r="B27" s="101"/>
      <c r="C27" s="10"/>
      <c r="D27" s="10"/>
      <c r="E27" s="17" t="s">
        <v>47</v>
      </c>
      <c r="F27" s="18">
        <f>F20+F25</f>
        <v>11900</v>
      </c>
    </row>
    <row r="28" spans="1:6">
      <c r="A28" s="100"/>
      <c r="B28" s="101"/>
      <c r="C28" s="10"/>
      <c r="D28" s="10"/>
      <c r="E28" s="17" t="s">
        <v>48</v>
      </c>
      <c r="F28" s="18">
        <v>0</v>
      </c>
    </row>
    <row r="29" spans="1:6">
      <c r="A29" s="100"/>
      <c r="B29" s="101"/>
      <c r="C29" s="10"/>
      <c r="D29" s="10"/>
      <c r="E29" s="17" t="s">
        <v>33</v>
      </c>
      <c r="F29" s="18">
        <f>F27+F28</f>
        <v>11900</v>
      </c>
    </row>
    <row r="30" spans="1:6">
      <c r="A30" s="19"/>
      <c r="B30" s="6"/>
      <c r="C30" s="20"/>
      <c r="D30" s="20"/>
      <c r="E30" s="20"/>
      <c r="F30" s="21"/>
    </row>
    <row r="31" spans="1:6" ht="20">
      <c r="A31" s="91" t="s">
        <v>49</v>
      </c>
      <c r="B31" s="92"/>
      <c r="C31" s="92"/>
      <c r="D31" s="92"/>
      <c r="E31" s="92"/>
      <c r="F31" s="93"/>
    </row>
    <row r="32" spans="1:6" ht="16.5">
      <c r="A32" s="94"/>
      <c r="B32" s="95"/>
      <c r="C32" s="95"/>
      <c r="D32" s="95"/>
      <c r="E32" s="95"/>
      <c r="F32" s="96"/>
    </row>
    <row r="33" spans="1:6" ht="16.5">
      <c r="A33" s="94"/>
      <c r="B33" s="95"/>
      <c r="C33" s="95"/>
      <c r="D33" s="95"/>
      <c r="E33" s="95"/>
      <c r="F33" s="96"/>
    </row>
    <row r="34" spans="1:6" ht="16.5">
      <c r="A34" s="94"/>
      <c r="B34" s="95"/>
      <c r="C34" s="95"/>
      <c r="D34" s="95"/>
      <c r="E34" s="95"/>
      <c r="F34" s="96"/>
    </row>
    <row r="35" spans="1:6" ht="16.5">
      <c r="A35" s="97"/>
      <c r="B35" s="98"/>
      <c r="C35" s="98"/>
      <c r="D35" s="98"/>
      <c r="E35" s="98"/>
      <c r="F35" s="99"/>
    </row>
  </sheetData>
  <mergeCells count="27">
    <mergeCell ref="A29:B29"/>
    <mergeCell ref="A31:F31"/>
    <mergeCell ref="A32:F35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8:A9"/>
    <mergeCell ref="D8:F8"/>
    <mergeCell ref="A11:A12"/>
    <mergeCell ref="B11:D12"/>
    <mergeCell ref="A1:F1"/>
    <mergeCell ref="A2:C3"/>
    <mergeCell ref="A5:B5"/>
    <mergeCell ref="B6:C6"/>
    <mergeCell ref="D7:F7"/>
  </mergeCells>
  <phoneticPr fontId="17" type="noConversion"/>
  <pageMargins left="0.25" right="0.25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FEF40-4259-6940-8A57-90AAD32D676F}">
  <dimension ref="A1:F35"/>
  <sheetViews>
    <sheetView topLeftCell="D1" zoomScale="93" zoomScaleNormal="93" workbookViewId="0">
      <selection activeCell="G4" sqref="G1:R1048576"/>
    </sheetView>
  </sheetViews>
  <sheetFormatPr defaultColWidth="11.07421875" defaultRowHeight="21.5"/>
  <cols>
    <col min="1" max="2" width="16.4609375" style="5" customWidth="1"/>
    <col min="3" max="3" width="13" style="5" customWidth="1"/>
    <col min="4" max="4" width="12.69140625" style="5" customWidth="1"/>
    <col min="5" max="6" width="16.4609375" style="5" customWidth="1"/>
  </cols>
  <sheetData>
    <row r="1" spans="1:6" ht="52" customHeight="1">
      <c r="A1" s="120" t="s">
        <v>20</v>
      </c>
      <c r="B1" s="120"/>
      <c r="C1" s="120"/>
      <c r="D1" s="120"/>
      <c r="E1" s="120"/>
      <c r="F1" s="120"/>
    </row>
    <row r="2" spans="1:6">
      <c r="A2" s="135" t="s">
        <v>56</v>
      </c>
      <c r="B2" s="135"/>
      <c r="C2" s="135"/>
      <c r="D2" s="135"/>
      <c r="E2" s="7" t="s">
        <v>21</v>
      </c>
      <c r="F2" s="6">
        <v>1001</v>
      </c>
    </row>
    <row r="3" spans="1:6" ht="20">
      <c r="A3" s="135"/>
      <c r="B3" s="135"/>
      <c r="C3" s="135"/>
      <c r="D3" s="135"/>
      <c r="E3" s="7" t="s">
        <v>22</v>
      </c>
      <c r="F3" s="25">
        <v>45009</v>
      </c>
    </row>
    <row r="4" spans="1:6">
      <c r="A4" s="6"/>
      <c r="B4" s="6"/>
      <c r="C4" s="6"/>
      <c r="D4" s="6"/>
      <c r="E4" s="6"/>
      <c r="F4" s="6"/>
    </row>
    <row r="5" spans="1:6">
      <c r="A5" s="6" t="s">
        <v>23</v>
      </c>
      <c r="B5" s="6"/>
      <c r="C5" s="6"/>
      <c r="D5" s="6"/>
      <c r="E5" s="6"/>
      <c r="F5" s="6"/>
    </row>
    <row r="6" spans="1:6">
      <c r="A6" s="8" t="s">
        <v>25</v>
      </c>
      <c r="B6" s="115" t="s">
        <v>148</v>
      </c>
      <c r="C6" s="115"/>
    </row>
    <row r="7" spans="1:6">
      <c r="A7" s="8" t="s">
        <v>27</v>
      </c>
      <c r="B7" s="24">
        <v>45017</v>
      </c>
      <c r="C7" s="31"/>
      <c r="D7" s="40" t="s">
        <v>78</v>
      </c>
      <c r="E7" s="6"/>
      <c r="F7" s="6"/>
    </row>
    <row r="8" spans="1:6">
      <c r="A8" s="104" t="s">
        <v>28</v>
      </c>
      <c r="B8" s="6" t="s">
        <v>29</v>
      </c>
      <c r="C8" s="6"/>
      <c r="D8" s="36" t="s">
        <v>77</v>
      </c>
      <c r="E8" s="37"/>
      <c r="F8" s="37"/>
    </row>
    <row r="9" spans="1:6">
      <c r="A9" s="104"/>
      <c r="B9" s="6" t="s">
        <v>30</v>
      </c>
      <c r="C9" s="6"/>
      <c r="D9" s="6" t="s">
        <v>31</v>
      </c>
      <c r="E9" s="6"/>
      <c r="F9" s="6"/>
    </row>
    <row r="10" spans="1:6">
      <c r="A10" s="22"/>
      <c r="B10" s="6"/>
      <c r="C10" s="6"/>
      <c r="D10" s="6" t="s">
        <v>32</v>
      </c>
      <c r="E10" s="6"/>
      <c r="F10" s="6"/>
    </row>
    <row r="11" spans="1:6">
      <c r="A11" s="129" t="s">
        <v>33</v>
      </c>
      <c r="B11" s="133">
        <f>F29</f>
        <v>12900</v>
      </c>
      <c r="C11" s="134"/>
      <c r="D11" s="6"/>
      <c r="E11" s="6"/>
      <c r="F11" s="6"/>
    </row>
    <row r="12" spans="1:6">
      <c r="A12" s="130"/>
      <c r="B12" s="133"/>
      <c r="C12" s="134"/>
      <c r="D12" s="6"/>
      <c r="E12" s="6"/>
      <c r="F12" s="6"/>
    </row>
    <row r="13" spans="1:6">
      <c r="A13" s="6"/>
      <c r="B13" s="6"/>
      <c r="C13" s="6"/>
      <c r="D13" s="6"/>
      <c r="E13" s="6"/>
      <c r="F13" s="6"/>
    </row>
    <row r="14" spans="1:6" ht="20">
      <c r="A14" s="131" t="s">
        <v>34</v>
      </c>
      <c r="B14" s="132"/>
      <c r="C14" s="23" t="s">
        <v>50</v>
      </c>
      <c r="D14" s="23" t="s">
        <v>35</v>
      </c>
      <c r="E14" s="23" t="s">
        <v>51</v>
      </c>
      <c r="F14" s="9" t="s">
        <v>36</v>
      </c>
    </row>
    <row r="15" spans="1:6">
      <c r="A15" s="123" t="s">
        <v>37</v>
      </c>
      <c r="B15" s="124"/>
      <c r="C15" s="10">
        <v>1600</v>
      </c>
      <c r="D15" s="11" t="s">
        <v>38</v>
      </c>
      <c r="E15" s="12">
        <v>8</v>
      </c>
      <c r="F15" s="13">
        <f t="shared" ref="F15:F19" si="0">IF(AND(C15&lt;&gt;"", E15&lt;&gt;""),C15*E15,"")</f>
        <v>12800</v>
      </c>
    </row>
    <row r="16" spans="1:6">
      <c r="A16" s="123" t="s">
        <v>39</v>
      </c>
      <c r="B16" s="124"/>
      <c r="C16" s="10">
        <v>100</v>
      </c>
      <c r="D16" s="11" t="s">
        <v>40</v>
      </c>
      <c r="E16" s="12">
        <v>1</v>
      </c>
      <c r="F16" s="13">
        <f t="shared" si="0"/>
        <v>100</v>
      </c>
    </row>
    <row r="17" spans="1:6">
      <c r="A17" s="123" t="s">
        <v>41</v>
      </c>
      <c r="B17" s="124"/>
      <c r="C17" s="10">
        <v>1000</v>
      </c>
      <c r="D17" s="11" t="s">
        <v>40</v>
      </c>
      <c r="E17" s="12">
        <v>0</v>
      </c>
      <c r="F17" s="13">
        <f t="shared" si="0"/>
        <v>0</v>
      </c>
    </row>
    <row r="18" spans="1:6">
      <c r="A18" s="123" t="s">
        <v>85</v>
      </c>
      <c r="B18" s="124"/>
      <c r="C18" s="10">
        <v>1000</v>
      </c>
      <c r="D18" s="11"/>
      <c r="E18" s="12">
        <v>0</v>
      </c>
      <c r="F18" s="13">
        <f t="shared" si="0"/>
        <v>0</v>
      </c>
    </row>
    <row r="19" spans="1:6">
      <c r="A19" s="123"/>
      <c r="B19" s="124"/>
      <c r="C19" s="10"/>
      <c r="D19" s="11"/>
      <c r="E19" s="12"/>
      <c r="F19" s="13" t="str">
        <f t="shared" si="0"/>
        <v/>
      </c>
    </row>
    <row r="20" spans="1:6">
      <c r="A20" s="123" t="s">
        <v>42</v>
      </c>
      <c r="B20" s="124"/>
      <c r="C20" s="10"/>
      <c r="D20" s="10"/>
      <c r="E20" s="12"/>
      <c r="F20" s="13">
        <f>SUM(F15:F19)</f>
        <v>12900</v>
      </c>
    </row>
    <row r="21" spans="1:6">
      <c r="A21" s="125" t="s">
        <v>43</v>
      </c>
      <c r="B21" s="126"/>
      <c r="C21" s="14"/>
      <c r="D21" s="14"/>
      <c r="E21" s="15"/>
      <c r="F21" s="16" t="str">
        <f>IF(AND(C21&lt;&gt;"", E21&lt;&gt;""),C21*E21,"")</f>
        <v/>
      </c>
    </row>
    <row r="22" spans="1:6">
      <c r="A22" s="123" t="s">
        <v>44</v>
      </c>
      <c r="B22" s="124"/>
      <c r="C22" s="10">
        <v>1600</v>
      </c>
      <c r="D22" s="10" t="s">
        <v>45</v>
      </c>
      <c r="E22" s="12">
        <v>0</v>
      </c>
      <c r="F22" s="13">
        <f>IF(AND(C22&lt;&gt;"", E22&lt;&gt;""),C22*E22,"")</f>
        <v>0</v>
      </c>
    </row>
    <row r="23" spans="1:6">
      <c r="A23" s="123"/>
      <c r="B23" s="124"/>
      <c r="C23" s="10"/>
      <c r="D23" s="10"/>
      <c r="E23" s="12"/>
      <c r="F23" s="13"/>
    </row>
    <row r="24" spans="1:6">
      <c r="A24" s="123"/>
      <c r="B24" s="124"/>
      <c r="C24" s="10"/>
      <c r="D24" s="10"/>
      <c r="E24" s="12"/>
      <c r="F24" s="13"/>
    </row>
    <row r="25" spans="1:6">
      <c r="A25" s="123" t="s">
        <v>46</v>
      </c>
      <c r="B25" s="124"/>
      <c r="C25" s="10"/>
      <c r="D25" s="10"/>
      <c r="E25" s="12"/>
      <c r="F25" s="13">
        <f>SUM(F22:F24)*-1</f>
        <v>0</v>
      </c>
    </row>
    <row r="26" spans="1:6">
      <c r="A26" s="123"/>
      <c r="B26" s="124"/>
      <c r="C26" s="10"/>
      <c r="D26" s="10"/>
      <c r="E26" s="12"/>
      <c r="F26" s="13"/>
    </row>
    <row r="27" spans="1:6">
      <c r="A27" s="123"/>
      <c r="B27" s="124"/>
      <c r="C27" s="10"/>
      <c r="D27" s="10"/>
      <c r="E27" s="17" t="s">
        <v>47</v>
      </c>
      <c r="F27" s="18">
        <f>F20+F25</f>
        <v>12900</v>
      </c>
    </row>
    <row r="28" spans="1:6">
      <c r="A28" s="123"/>
      <c r="B28" s="124"/>
      <c r="C28" s="10"/>
      <c r="D28" s="10"/>
      <c r="E28" s="17" t="s">
        <v>48</v>
      </c>
      <c r="F28" s="18">
        <v>0</v>
      </c>
    </row>
    <row r="29" spans="1:6">
      <c r="A29" s="123"/>
      <c r="B29" s="124"/>
      <c r="C29" s="10"/>
      <c r="D29" s="10"/>
      <c r="E29" s="17" t="s">
        <v>33</v>
      </c>
      <c r="F29" s="18">
        <f>F27+F28</f>
        <v>12900</v>
      </c>
    </row>
    <row r="30" spans="1:6">
      <c r="A30" s="19"/>
      <c r="B30" s="6"/>
      <c r="C30" s="20"/>
      <c r="D30" s="20"/>
      <c r="E30" s="20"/>
      <c r="F30" s="21"/>
    </row>
    <row r="31" spans="1:6" ht="20">
      <c r="A31" s="91" t="s">
        <v>49</v>
      </c>
      <c r="B31" s="127"/>
      <c r="C31" s="127"/>
      <c r="D31" s="127"/>
      <c r="E31" s="127"/>
      <c r="F31" s="128"/>
    </row>
    <row r="32" spans="1:6" ht="18" customHeight="1">
      <c r="A32" s="94"/>
      <c r="B32" s="95"/>
      <c r="C32" s="95"/>
      <c r="D32" s="95"/>
      <c r="E32" s="95"/>
      <c r="F32" s="96"/>
    </row>
    <row r="33" spans="1:6" ht="18" customHeight="1">
      <c r="A33" s="94"/>
      <c r="B33" s="95"/>
      <c r="C33" s="95"/>
      <c r="D33" s="95"/>
      <c r="E33" s="95"/>
      <c r="F33" s="96"/>
    </row>
    <row r="34" spans="1:6" ht="18" customHeight="1">
      <c r="A34" s="94"/>
      <c r="B34" s="95"/>
      <c r="C34" s="95"/>
      <c r="D34" s="95"/>
      <c r="E34" s="95"/>
      <c r="F34" s="96"/>
    </row>
    <row r="35" spans="1:6" ht="18" customHeight="1">
      <c r="A35" s="97"/>
      <c r="B35" s="98"/>
      <c r="C35" s="98"/>
      <c r="D35" s="98"/>
      <c r="E35" s="98"/>
      <c r="F35" s="99"/>
    </row>
  </sheetData>
  <mergeCells count="24">
    <mergeCell ref="A19:B19"/>
    <mergeCell ref="A1:F1"/>
    <mergeCell ref="A8:A9"/>
    <mergeCell ref="A11:A12"/>
    <mergeCell ref="A14:B14"/>
    <mergeCell ref="A15:B15"/>
    <mergeCell ref="A16:B16"/>
    <mergeCell ref="A17:B17"/>
    <mergeCell ref="A18:B18"/>
    <mergeCell ref="B11:C12"/>
    <mergeCell ref="B6:C6"/>
    <mergeCell ref="A2:D3"/>
    <mergeCell ref="A32:F35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1:F31"/>
  </mergeCells>
  <phoneticPr fontId="17" type="noConversion"/>
  <pageMargins left="0.25" right="0.25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CC9E4-B705-304F-A565-D0CE4B564B71}">
  <dimension ref="A1:F35"/>
  <sheetViews>
    <sheetView zoomScale="75" workbookViewId="0">
      <selection activeCell="G4" sqref="G1:M1048576"/>
    </sheetView>
  </sheetViews>
  <sheetFormatPr defaultColWidth="11.07421875" defaultRowHeight="21.5"/>
  <cols>
    <col min="1" max="2" width="16.4609375" style="5" customWidth="1"/>
    <col min="3" max="3" width="13" style="5" customWidth="1"/>
    <col min="4" max="4" width="12.69140625" style="5" customWidth="1"/>
    <col min="5" max="6" width="16.4609375" style="5" customWidth="1"/>
  </cols>
  <sheetData>
    <row r="1" spans="1:6" ht="52" customHeight="1">
      <c r="A1" s="120" t="s">
        <v>20</v>
      </c>
      <c r="B1" s="121"/>
      <c r="C1" s="121"/>
      <c r="D1" s="121"/>
      <c r="E1" s="121"/>
      <c r="F1" s="121"/>
    </row>
    <row r="2" spans="1:6">
      <c r="A2" s="135" t="s">
        <v>57</v>
      </c>
      <c r="B2" s="135"/>
      <c r="C2" s="135"/>
      <c r="D2" s="135"/>
      <c r="E2" s="7" t="s">
        <v>21</v>
      </c>
      <c r="F2" s="6">
        <v>1001</v>
      </c>
    </row>
    <row r="3" spans="1:6" ht="20">
      <c r="A3" s="135"/>
      <c r="B3" s="135"/>
      <c r="C3" s="135"/>
      <c r="D3" s="135"/>
      <c r="E3" s="7" t="s">
        <v>22</v>
      </c>
      <c r="F3" s="25">
        <v>45009</v>
      </c>
    </row>
    <row r="4" spans="1:6">
      <c r="A4" s="6"/>
      <c r="B4" s="6"/>
      <c r="C4" s="6"/>
      <c r="D4" s="6"/>
      <c r="E4" s="6"/>
      <c r="F4" s="6"/>
    </row>
    <row r="5" spans="1:6">
      <c r="A5" s="6" t="s">
        <v>23</v>
      </c>
      <c r="B5" s="6"/>
      <c r="C5" s="6"/>
      <c r="D5" s="6" t="s">
        <v>24</v>
      </c>
      <c r="E5" s="6"/>
      <c r="F5" s="6"/>
    </row>
    <row r="6" spans="1:6">
      <c r="A6" s="8" t="s">
        <v>25</v>
      </c>
      <c r="B6" s="115" t="s">
        <v>148</v>
      </c>
      <c r="C6" s="115"/>
      <c r="D6" s="6"/>
      <c r="E6" s="6"/>
      <c r="F6" s="6"/>
    </row>
    <row r="7" spans="1:6">
      <c r="A7" s="8" t="s">
        <v>27</v>
      </c>
      <c r="B7" s="24">
        <v>45017</v>
      </c>
      <c r="C7" s="31"/>
      <c r="D7" s="40" t="s">
        <v>78</v>
      </c>
      <c r="E7" s="6"/>
      <c r="F7" s="38"/>
    </row>
    <row r="8" spans="1:6">
      <c r="A8" s="104" t="s">
        <v>28</v>
      </c>
      <c r="B8" s="6" t="s">
        <v>29</v>
      </c>
      <c r="C8" s="6"/>
      <c r="D8" s="36" t="s">
        <v>77</v>
      </c>
      <c r="E8" s="37"/>
      <c r="F8" s="38"/>
    </row>
    <row r="9" spans="1:6">
      <c r="A9" s="104"/>
      <c r="B9" s="6" t="s">
        <v>30</v>
      </c>
      <c r="C9" s="6"/>
      <c r="D9" s="6" t="s">
        <v>31</v>
      </c>
      <c r="E9" s="6"/>
      <c r="F9" s="6"/>
    </row>
    <row r="10" spans="1:6">
      <c r="A10" s="22"/>
      <c r="B10" s="6"/>
      <c r="C10" s="6"/>
      <c r="D10" s="6" t="s">
        <v>32</v>
      </c>
      <c r="E10" s="6"/>
      <c r="F10" s="6"/>
    </row>
    <row r="11" spans="1:6">
      <c r="A11" s="105" t="s">
        <v>33</v>
      </c>
      <c r="B11" s="133">
        <f>F29</f>
        <v>12800</v>
      </c>
      <c r="C11" s="134"/>
      <c r="D11" s="6"/>
      <c r="E11" s="6"/>
      <c r="F11" s="6"/>
    </row>
    <row r="12" spans="1:6">
      <c r="A12" s="106"/>
      <c r="B12" s="133"/>
      <c r="C12" s="134"/>
      <c r="D12" s="6"/>
      <c r="E12" s="6"/>
      <c r="F12" s="6"/>
    </row>
    <row r="13" spans="1:6">
      <c r="A13" s="6"/>
      <c r="B13" s="6"/>
      <c r="C13" s="6"/>
      <c r="D13" s="6"/>
      <c r="E13" s="6"/>
      <c r="F13" s="6"/>
    </row>
    <row r="14" spans="1:6" ht="20">
      <c r="A14" s="109" t="s">
        <v>34</v>
      </c>
      <c r="B14" s="110"/>
      <c r="C14" s="23" t="s">
        <v>50</v>
      </c>
      <c r="D14" s="23" t="s">
        <v>35</v>
      </c>
      <c r="E14" s="23" t="s">
        <v>51</v>
      </c>
      <c r="F14" s="9" t="s">
        <v>36</v>
      </c>
    </row>
    <row r="15" spans="1:6">
      <c r="A15" s="100" t="s">
        <v>37</v>
      </c>
      <c r="B15" s="101"/>
      <c r="C15" s="10">
        <v>1600</v>
      </c>
      <c r="D15" s="11" t="s">
        <v>38</v>
      </c>
      <c r="E15" s="12">
        <v>8</v>
      </c>
      <c r="F15" s="13">
        <f t="shared" ref="F15:F19" si="0">IF(AND(C15&lt;&gt;"", E15&lt;&gt;""),C15*E15,"")</f>
        <v>12800</v>
      </c>
    </row>
    <row r="16" spans="1:6">
      <c r="A16" s="100" t="s">
        <v>39</v>
      </c>
      <c r="B16" s="101"/>
      <c r="C16" s="10">
        <v>100</v>
      </c>
      <c r="D16" s="11" t="s">
        <v>40</v>
      </c>
      <c r="E16" s="12">
        <v>0</v>
      </c>
      <c r="F16" s="13">
        <f t="shared" si="0"/>
        <v>0</v>
      </c>
    </row>
    <row r="17" spans="1:6">
      <c r="A17" s="100" t="s">
        <v>41</v>
      </c>
      <c r="B17" s="101"/>
      <c r="C17" s="10">
        <v>1000</v>
      </c>
      <c r="D17" s="11" t="s">
        <v>40</v>
      </c>
      <c r="E17" s="12">
        <v>0</v>
      </c>
      <c r="F17" s="13">
        <f t="shared" si="0"/>
        <v>0</v>
      </c>
    </row>
    <row r="18" spans="1:6">
      <c r="A18" s="100"/>
      <c r="B18" s="101"/>
      <c r="C18" s="10"/>
      <c r="D18" s="11"/>
      <c r="E18" s="12"/>
      <c r="F18" s="13" t="str">
        <f t="shared" si="0"/>
        <v/>
      </c>
    </row>
    <row r="19" spans="1:6">
      <c r="A19" s="100"/>
      <c r="B19" s="101"/>
      <c r="C19" s="10"/>
      <c r="D19" s="11"/>
      <c r="E19" s="12"/>
      <c r="F19" s="13" t="str">
        <f t="shared" si="0"/>
        <v/>
      </c>
    </row>
    <row r="20" spans="1:6">
      <c r="A20" s="100" t="s">
        <v>42</v>
      </c>
      <c r="B20" s="101"/>
      <c r="C20" s="10"/>
      <c r="D20" s="10"/>
      <c r="E20" s="12"/>
      <c r="F20" s="13">
        <f>SUM(F15:F19)</f>
        <v>12800</v>
      </c>
    </row>
    <row r="21" spans="1:6">
      <c r="A21" s="102" t="s">
        <v>43</v>
      </c>
      <c r="B21" s="103"/>
      <c r="C21" s="14"/>
      <c r="D21" s="14"/>
      <c r="E21" s="15"/>
      <c r="F21" s="16" t="str">
        <f>IF(AND(C21&lt;&gt;"", E21&lt;&gt;""),C21*E21,"")</f>
        <v/>
      </c>
    </row>
    <row r="22" spans="1:6">
      <c r="A22" s="100" t="s">
        <v>44</v>
      </c>
      <c r="B22" s="101"/>
      <c r="C22" s="10">
        <v>1600</v>
      </c>
      <c r="D22" s="10" t="s">
        <v>45</v>
      </c>
      <c r="E22" s="12">
        <v>0</v>
      </c>
      <c r="F22" s="13">
        <f>IF(AND(C22&lt;&gt;"", E22&lt;&gt;""),C22*E22,"")</f>
        <v>0</v>
      </c>
    </row>
    <row r="23" spans="1:6">
      <c r="A23" s="100"/>
      <c r="B23" s="101"/>
      <c r="C23" s="10"/>
      <c r="D23" s="10"/>
      <c r="E23" s="12"/>
      <c r="F23" s="13"/>
    </row>
    <row r="24" spans="1:6">
      <c r="A24" s="100"/>
      <c r="B24" s="101"/>
      <c r="C24" s="10"/>
      <c r="D24" s="10"/>
      <c r="E24" s="12"/>
      <c r="F24" s="13"/>
    </row>
    <row r="25" spans="1:6">
      <c r="A25" s="100" t="s">
        <v>46</v>
      </c>
      <c r="B25" s="101"/>
      <c r="C25" s="10"/>
      <c r="D25" s="10"/>
      <c r="E25" s="12"/>
      <c r="F25" s="13">
        <f>SUM(F22:F24)*-1</f>
        <v>0</v>
      </c>
    </row>
    <row r="26" spans="1:6">
      <c r="A26" s="100"/>
      <c r="B26" s="101"/>
      <c r="C26" s="10"/>
      <c r="D26" s="10"/>
      <c r="E26" s="12"/>
      <c r="F26" s="13"/>
    </row>
    <row r="27" spans="1:6">
      <c r="A27" s="100"/>
      <c r="B27" s="101"/>
      <c r="C27" s="10"/>
      <c r="D27" s="10"/>
      <c r="E27" s="17" t="s">
        <v>47</v>
      </c>
      <c r="F27" s="18">
        <f>F20+F25</f>
        <v>12800</v>
      </c>
    </row>
    <row r="28" spans="1:6">
      <c r="A28" s="100"/>
      <c r="B28" s="101"/>
      <c r="C28" s="10"/>
      <c r="D28" s="10"/>
      <c r="E28" s="17" t="s">
        <v>48</v>
      </c>
      <c r="F28" s="18">
        <v>0</v>
      </c>
    </row>
    <row r="29" spans="1:6">
      <c r="A29" s="100"/>
      <c r="B29" s="101"/>
      <c r="C29" s="10"/>
      <c r="D29" s="10"/>
      <c r="E29" s="17" t="s">
        <v>33</v>
      </c>
      <c r="F29" s="18">
        <f>F27+F28</f>
        <v>12800</v>
      </c>
    </row>
    <row r="30" spans="1:6">
      <c r="A30" s="19"/>
      <c r="B30" s="6"/>
      <c r="C30" s="20"/>
      <c r="D30" s="20"/>
      <c r="E30" s="20"/>
      <c r="F30" s="21"/>
    </row>
    <row r="31" spans="1:6" ht="20">
      <c r="A31" s="91" t="s">
        <v>49</v>
      </c>
      <c r="B31" s="92"/>
      <c r="C31" s="92"/>
      <c r="D31" s="92"/>
      <c r="E31" s="92"/>
      <c r="F31" s="93"/>
    </row>
    <row r="32" spans="1:6" ht="16.5">
      <c r="A32" s="94"/>
      <c r="B32" s="95"/>
      <c r="C32" s="95"/>
      <c r="D32" s="95"/>
      <c r="E32" s="95"/>
      <c r="F32" s="96"/>
    </row>
    <row r="33" spans="1:6" ht="16.5">
      <c r="A33" s="94"/>
      <c r="B33" s="95"/>
      <c r="C33" s="95"/>
      <c r="D33" s="95"/>
      <c r="E33" s="95"/>
      <c r="F33" s="96"/>
    </row>
    <row r="34" spans="1:6" ht="16.5">
      <c r="A34" s="94"/>
      <c r="B34" s="95"/>
      <c r="C34" s="95"/>
      <c r="D34" s="95"/>
      <c r="E34" s="95"/>
      <c r="F34" s="96"/>
    </row>
    <row r="35" spans="1:6" ht="16.5">
      <c r="A35" s="97"/>
      <c r="B35" s="98"/>
      <c r="C35" s="98"/>
      <c r="D35" s="98"/>
      <c r="E35" s="98"/>
      <c r="F35" s="99"/>
    </row>
  </sheetData>
  <mergeCells count="24">
    <mergeCell ref="A1:F1"/>
    <mergeCell ref="A2:D3"/>
    <mergeCell ref="A20:B20"/>
    <mergeCell ref="A21:B21"/>
    <mergeCell ref="A22:B22"/>
    <mergeCell ref="A14:B14"/>
    <mergeCell ref="A15:B15"/>
    <mergeCell ref="A16:B16"/>
    <mergeCell ref="A17:B17"/>
    <mergeCell ref="A29:B29"/>
    <mergeCell ref="A31:F31"/>
    <mergeCell ref="A32:F35"/>
    <mergeCell ref="A28:B28"/>
    <mergeCell ref="B6:C6"/>
    <mergeCell ref="A8:A9"/>
    <mergeCell ref="A11:A12"/>
    <mergeCell ref="B11:C12"/>
    <mergeCell ref="A23:B23"/>
    <mergeCell ref="A24:B24"/>
    <mergeCell ref="A25:B25"/>
    <mergeCell ref="A26:B26"/>
    <mergeCell ref="A27:B27"/>
    <mergeCell ref="A18:B18"/>
    <mergeCell ref="A19:B19"/>
  </mergeCells>
  <phoneticPr fontId="17" type="noConversion"/>
  <pageMargins left="0.25" right="0.25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B5F38-80C0-C74C-B24C-ABF596ADEB28}">
  <dimension ref="A1:F35"/>
  <sheetViews>
    <sheetView zoomScale="75" workbookViewId="0">
      <selection activeCell="E16" sqref="E16"/>
    </sheetView>
  </sheetViews>
  <sheetFormatPr defaultColWidth="11.07421875" defaultRowHeight="21.5"/>
  <cols>
    <col min="1" max="2" width="16.4609375" style="5" customWidth="1"/>
    <col min="3" max="3" width="13" style="5" customWidth="1"/>
    <col min="4" max="4" width="12.69140625" style="5" customWidth="1"/>
    <col min="5" max="6" width="16.4609375" style="5" customWidth="1"/>
  </cols>
  <sheetData>
    <row r="1" spans="1:6" ht="52" customHeight="1">
      <c r="A1" s="120" t="s">
        <v>20</v>
      </c>
      <c r="B1" s="121"/>
      <c r="C1" s="121"/>
      <c r="D1" s="121"/>
      <c r="E1" s="121"/>
      <c r="F1" s="121"/>
    </row>
    <row r="2" spans="1:6">
      <c r="A2" s="135" t="s">
        <v>121</v>
      </c>
      <c r="B2" s="135"/>
      <c r="C2" s="135"/>
      <c r="D2" s="135"/>
      <c r="E2" s="7" t="s">
        <v>21</v>
      </c>
      <c r="F2" s="6">
        <v>1001</v>
      </c>
    </row>
    <row r="3" spans="1:6" ht="20">
      <c r="A3" s="135"/>
      <c r="B3" s="135"/>
      <c r="C3" s="135"/>
      <c r="D3" s="135"/>
      <c r="E3" s="7" t="s">
        <v>22</v>
      </c>
      <c r="F3" s="25">
        <v>45009</v>
      </c>
    </row>
    <row r="4" spans="1:6">
      <c r="A4" s="6"/>
      <c r="B4" s="6"/>
      <c r="C4" s="6"/>
      <c r="D4" s="6"/>
      <c r="E4" s="6"/>
      <c r="F4" s="6"/>
    </row>
    <row r="5" spans="1:6">
      <c r="A5" s="6" t="s">
        <v>23</v>
      </c>
      <c r="B5" s="6"/>
      <c r="C5" s="6"/>
      <c r="D5" s="6"/>
      <c r="E5" s="6"/>
      <c r="F5" s="6"/>
    </row>
    <row r="6" spans="1:6">
      <c r="A6" s="8" t="s">
        <v>25</v>
      </c>
      <c r="B6" s="115" t="s">
        <v>148</v>
      </c>
      <c r="C6" s="115"/>
      <c r="D6" s="6"/>
      <c r="E6" s="6"/>
      <c r="F6" s="6"/>
    </row>
    <row r="7" spans="1:6">
      <c r="A7" s="8" t="s">
        <v>27</v>
      </c>
      <c r="B7" s="24">
        <v>45017</v>
      </c>
      <c r="C7" s="31"/>
      <c r="D7" s="40" t="s">
        <v>78</v>
      </c>
      <c r="E7" s="38"/>
      <c r="F7" s="38"/>
    </row>
    <row r="8" spans="1:6">
      <c r="A8" s="104" t="s">
        <v>28</v>
      </c>
      <c r="B8" s="6" t="s">
        <v>29</v>
      </c>
      <c r="C8" s="6"/>
      <c r="D8" s="36" t="s">
        <v>77</v>
      </c>
      <c r="E8" s="38"/>
      <c r="F8" s="38"/>
    </row>
    <row r="9" spans="1:6">
      <c r="A9" s="104"/>
      <c r="B9" s="6" t="s">
        <v>30</v>
      </c>
      <c r="C9" s="6"/>
      <c r="D9" s="6" t="s">
        <v>31</v>
      </c>
      <c r="E9" s="6"/>
      <c r="F9" s="6"/>
    </row>
    <row r="10" spans="1:6">
      <c r="A10" s="22"/>
      <c r="B10" s="6"/>
      <c r="C10" s="6"/>
      <c r="D10" s="6" t="s">
        <v>32</v>
      </c>
      <c r="E10" s="6"/>
      <c r="F10" s="6"/>
    </row>
    <row r="11" spans="1:6">
      <c r="A11" s="105" t="s">
        <v>33</v>
      </c>
      <c r="B11" s="133">
        <f>F29</f>
        <v>12800</v>
      </c>
      <c r="C11" s="134"/>
      <c r="D11" s="6"/>
      <c r="E11" s="6"/>
      <c r="F11" s="6"/>
    </row>
    <row r="12" spans="1:6">
      <c r="A12" s="106"/>
      <c r="B12" s="133"/>
      <c r="C12" s="134"/>
      <c r="D12" s="6"/>
      <c r="E12" s="6"/>
      <c r="F12" s="6"/>
    </row>
    <row r="13" spans="1:6">
      <c r="A13" s="6"/>
      <c r="B13" s="6"/>
      <c r="C13" s="6"/>
      <c r="D13" s="6"/>
      <c r="E13" s="6"/>
      <c r="F13" s="6"/>
    </row>
    <row r="14" spans="1:6" ht="20">
      <c r="A14" s="109" t="s">
        <v>34</v>
      </c>
      <c r="B14" s="110"/>
      <c r="C14" s="23" t="s">
        <v>50</v>
      </c>
      <c r="D14" s="23" t="s">
        <v>35</v>
      </c>
      <c r="E14" s="23" t="s">
        <v>51</v>
      </c>
      <c r="F14" s="9" t="s">
        <v>36</v>
      </c>
    </row>
    <row r="15" spans="1:6">
      <c r="A15" s="100" t="s">
        <v>37</v>
      </c>
      <c r="B15" s="101"/>
      <c r="C15" s="10">
        <v>1600</v>
      </c>
      <c r="D15" s="11" t="s">
        <v>38</v>
      </c>
      <c r="E15" s="12">
        <v>8</v>
      </c>
      <c r="F15" s="13">
        <f t="shared" ref="F15:F19" si="0">IF(AND(C15&lt;&gt;"", E15&lt;&gt;""),C15*E15,"")</f>
        <v>12800</v>
      </c>
    </row>
    <row r="16" spans="1:6">
      <c r="A16" s="100" t="s">
        <v>39</v>
      </c>
      <c r="B16" s="101"/>
      <c r="C16" s="10">
        <v>100</v>
      </c>
      <c r="D16" s="11" t="s">
        <v>40</v>
      </c>
      <c r="E16" s="12">
        <v>0</v>
      </c>
      <c r="F16" s="13">
        <f t="shared" si="0"/>
        <v>0</v>
      </c>
    </row>
    <row r="17" spans="1:6">
      <c r="A17" s="100" t="s">
        <v>41</v>
      </c>
      <c r="B17" s="101"/>
      <c r="C17" s="10">
        <v>1000</v>
      </c>
      <c r="D17" s="11" t="s">
        <v>40</v>
      </c>
      <c r="E17" s="12">
        <v>0</v>
      </c>
      <c r="F17" s="13">
        <f t="shared" si="0"/>
        <v>0</v>
      </c>
    </row>
    <row r="18" spans="1:6">
      <c r="A18" s="100"/>
      <c r="B18" s="101"/>
      <c r="C18" s="10"/>
      <c r="D18" s="11"/>
      <c r="E18" s="12"/>
      <c r="F18" s="13" t="str">
        <f t="shared" si="0"/>
        <v/>
      </c>
    </row>
    <row r="19" spans="1:6">
      <c r="A19" s="100"/>
      <c r="B19" s="101"/>
      <c r="C19" s="10"/>
      <c r="D19" s="11"/>
      <c r="E19" s="12"/>
      <c r="F19" s="13" t="str">
        <f t="shared" si="0"/>
        <v/>
      </c>
    </row>
    <row r="20" spans="1:6">
      <c r="A20" s="100" t="s">
        <v>42</v>
      </c>
      <c r="B20" s="101"/>
      <c r="C20" s="10"/>
      <c r="D20" s="10"/>
      <c r="E20" s="12"/>
      <c r="F20" s="13">
        <f>SUM(F15:F19)</f>
        <v>12800</v>
      </c>
    </row>
    <row r="21" spans="1:6">
      <c r="A21" s="102" t="s">
        <v>43</v>
      </c>
      <c r="B21" s="103"/>
      <c r="C21" s="14"/>
      <c r="D21" s="14"/>
      <c r="E21" s="15"/>
      <c r="F21" s="16" t="str">
        <f>IF(AND(C21&lt;&gt;"", E21&lt;&gt;""),C21*E21,"")</f>
        <v/>
      </c>
    </row>
    <row r="22" spans="1:6">
      <c r="A22" s="100" t="s">
        <v>44</v>
      </c>
      <c r="B22" s="101"/>
      <c r="C22" s="10">
        <v>1600</v>
      </c>
      <c r="D22" s="10" t="s">
        <v>45</v>
      </c>
      <c r="E22" s="12">
        <v>0</v>
      </c>
      <c r="F22" s="13">
        <f>IF(AND(C22&lt;&gt;"", E22&lt;&gt;""),C22*E22,"")</f>
        <v>0</v>
      </c>
    </row>
    <row r="23" spans="1:6">
      <c r="A23" s="100"/>
      <c r="B23" s="101"/>
      <c r="C23" s="10"/>
      <c r="D23" s="10"/>
      <c r="E23" s="12"/>
      <c r="F23" s="13"/>
    </row>
    <row r="24" spans="1:6">
      <c r="A24" s="100"/>
      <c r="B24" s="101"/>
      <c r="C24" s="10"/>
      <c r="D24" s="10"/>
      <c r="E24" s="12"/>
      <c r="F24" s="13"/>
    </row>
    <row r="25" spans="1:6">
      <c r="A25" s="100" t="s">
        <v>46</v>
      </c>
      <c r="B25" s="101"/>
      <c r="C25" s="10"/>
      <c r="D25" s="10"/>
      <c r="E25" s="12"/>
      <c r="F25" s="13">
        <f>SUM(F22:F24)*-1</f>
        <v>0</v>
      </c>
    </row>
    <row r="26" spans="1:6">
      <c r="A26" s="100"/>
      <c r="B26" s="101"/>
      <c r="C26" s="10"/>
      <c r="D26" s="10"/>
      <c r="E26" s="12"/>
      <c r="F26" s="13"/>
    </row>
    <row r="27" spans="1:6">
      <c r="A27" s="100"/>
      <c r="B27" s="101"/>
      <c r="C27" s="10"/>
      <c r="D27" s="10"/>
      <c r="E27" s="17" t="s">
        <v>47</v>
      </c>
      <c r="F27" s="18">
        <f>F20+F25</f>
        <v>12800</v>
      </c>
    </row>
    <row r="28" spans="1:6">
      <c r="A28" s="100"/>
      <c r="B28" s="101"/>
      <c r="C28" s="10"/>
      <c r="D28" s="10"/>
      <c r="E28" s="17" t="s">
        <v>48</v>
      </c>
      <c r="F28" s="18">
        <v>0</v>
      </c>
    </row>
    <row r="29" spans="1:6">
      <c r="A29" s="100"/>
      <c r="B29" s="101"/>
      <c r="C29" s="10"/>
      <c r="D29" s="10"/>
      <c r="E29" s="17" t="s">
        <v>33</v>
      </c>
      <c r="F29" s="18">
        <f>F27+F28</f>
        <v>12800</v>
      </c>
    </row>
    <row r="30" spans="1:6">
      <c r="A30" s="19"/>
      <c r="B30" s="6"/>
      <c r="C30" s="20"/>
      <c r="D30" s="20"/>
      <c r="E30" s="20"/>
      <c r="F30" s="21"/>
    </row>
    <row r="31" spans="1:6" ht="20">
      <c r="A31" s="91" t="s">
        <v>49</v>
      </c>
      <c r="B31" s="92"/>
      <c r="C31" s="92"/>
      <c r="D31" s="92"/>
      <c r="E31" s="92"/>
      <c r="F31" s="93"/>
    </row>
    <row r="32" spans="1:6" ht="16.5">
      <c r="A32" s="94"/>
      <c r="B32" s="95"/>
      <c r="C32" s="95"/>
      <c r="D32" s="95"/>
      <c r="E32" s="95"/>
      <c r="F32" s="96"/>
    </row>
    <row r="33" spans="1:6" ht="16.5">
      <c r="A33" s="94"/>
      <c r="B33" s="95"/>
      <c r="C33" s="95"/>
      <c r="D33" s="95"/>
      <c r="E33" s="95"/>
      <c r="F33" s="96"/>
    </row>
    <row r="34" spans="1:6" ht="16.5">
      <c r="A34" s="94"/>
      <c r="B34" s="95"/>
      <c r="C34" s="95"/>
      <c r="D34" s="95"/>
      <c r="E34" s="95"/>
      <c r="F34" s="96"/>
    </row>
    <row r="35" spans="1:6" ht="16.5">
      <c r="A35" s="97"/>
      <c r="B35" s="98"/>
      <c r="C35" s="98"/>
      <c r="D35" s="98"/>
      <c r="E35" s="98"/>
      <c r="F35" s="99"/>
    </row>
  </sheetData>
  <mergeCells count="24">
    <mergeCell ref="A1:F1"/>
    <mergeCell ref="A2:D3"/>
    <mergeCell ref="B6:C6"/>
    <mergeCell ref="A8:A9"/>
    <mergeCell ref="A11:A12"/>
    <mergeCell ref="B11:C12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9:B29"/>
    <mergeCell ref="A31:F31"/>
    <mergeCell ref="A32:F35"/>
    <mergeCell ref="A24:B24"/>
    <mergeCell ref="A25:B25"/>
    <mergeCell ref="A26:B26"/>
    <mergeCell ref="A27:B27"/>
    <mergeCell ref="A28:B28"/>
  </mergeCells>
  <phoneticPr fontId="17" type="noConversion"/>
  <pageMargins left="0.25" right="0.25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F22B9-351D-A84C-9082-8413AC35E175}">
  <dimension ref="A1:F36"/>
  <sheetViews>
    <sheetView topLeftCell="A3" workbookViewId="0">
      <selection activeCell="K20" sqref="K20"/>
    </sheetView>
  </sheetViews>
  <sheetFormatPr defaultColWidth="11.07421875" defaultRowHeight="33" customHeight="1"/>
  <cols>
    <col min="1" max="2" width="16.4609375" style="5" customWidth="1"/>
    <col min="3" max="3" width="13" style="5" customWidth="1"/>
    <col min="4" max="4" width="12.69140625" style="5" customWidth="1"/>
    <col min="5" max="6" width="16.4609375" style="5" customWidth="1"/>
  </cols>
  <sheetData>
    <row r="1" spans="1:6" ht="52" customHeight="1">
      <c r="A1" s="120" t="s">
        <v>20</v>
      </c>
      <c r="B1" s="121"/>
      <c r="C1" s="121"/>
      <c r="D1" s="121"/>
      <c r="E1" s="121"/>
      <c r="F1" s="121"/>
    </row>
    <row r="2" spans="1:6" ht="21.5">
      <c r="A2" s="135" t="s">
        <v>58</v>
      </c>
      <c r="B2" s="135"/>
      <c r="C2" s="135"/>
      <c r="D2" s="135"/>
      <c r="E2" s="7" t="s">
        <v>21</v>
      </c>
      <c r="F2" s="6">
        <v>1001</v>
      </c>
    </row>
    <row r="3" spans="1:6" ht="20">
      <c r="A3" s="135"/>
      <c r="B3" s="135"/>
      <c r="C3" s="135"/>
      <c r="D3" s="135"/>
      <c r="E3" s="7" t="s">
        <v>22</v>
      </c>
      <c r="F3" s="25">
        <v>45009</v>
      </c>
    </row>
    <row r="4" spans="1:6" ht="21.5">
      <c r="A4" s="6"/>
      <c r="B4" s="6"/>
      <c r="C4" s="6"/>
      <c r="D4" s="6"/>
      <c r="E4" s="6"/>
      <c r="F4" s="6"/>
    </row>
    <row r="5" spans="1:6" ht="21.5">
      <c r="A5" s="6" t="s">
        <v>23</v>
      </c>
      <c r="B5" s="6"/>
      <c r="C5" s="6"/>
      <c r="D5" s="6"/>
      <c r="E5" s="6"/>
      <c r="F5" s="6"/>
    </row>
    <row r="6" spans="1:6" ht="21.5">
      <c r="A6" s="8" t="s">
        <v>25</v>
      </c>
      <c r="B6" s="115" t="s">
        <v>148</v>
      </c>
      <c r="C6" s="115"/>
      <c r="D6" s="6"/>
      <c r="E6" s="6"/>
      <c r="F6" s="6"/>
    </row>
    <row r="7" spans="1:6" ht="21.5">
      <c r="A7" s="8" t="s">
        <v>27</v>
      </c>
      <c r="B7" s="24">
        <v>45017</v>
      </c>
      <c r="C7" s="31"/>
      <c r="D7" s="40" t="s">
        <v>78</v>
      </c>
      <c r="E7" s="38"/>
      <c r="F7" s="38"/>
    </row>
    <row r="8" spans="1:6" ht="21.5">
      <c r="A8" s="104" t="s">
        <v>28</v>
      </c>
      <c r="B8" s="6" t="s">
        <v>29</v>
      </c>
      <c r="C8" s="6"/>
      <c r="D8" s="36" t="s">
        <v>77</v>
      </c>
      <c r="E8" s="38"/>
      <c r="F8" s="38"/>
    </row>
    <row r="9" spans="1:6" ht="21.5">
      <c r="A9" s="104"/>
      <c r="B9" s="6" t="s">
        <v>30</v>
      </c>
      <c r="C9" s="6"/>
      <c r="D9" s="6" t="s">
        <v>31</v>
      </c>
      <c r="E9" s="6"/>
      <c r="F9" s="6"/>
    </row>
    <row r="10" spans="1:6" ht="21.5">
      <c r="A10" s="22"/>
      <c r="B10" s="6"/>
      <c r="C10" s="6"/>
      <c r="D10" s="6" t="s">
        <v>32</v>
      </c>
      <c r="E10" s="6"/>
      <c r="F10" s="6"/>
    </row>
    <row r="11" spans="1:6" ht="21.5">
      <c r="A11" s="105" t="s">
        <v>33</v>
      </c>
      <c r="B11" s="133">
        <f>F30</f>
        <v>11100</v>
      </c>
      <c r="C11" s="134"/>
      <c r="D11" s="6"/>
      <c r="E11" s="6"/>
      <c r="F11" s="6"/>
    </row>
    <row r="12" spans="1:6" ht="21.5">
      <c r="A12" s="106"/>
      <c r="B12" s="133"/>
      <c r="C12" s="134"/>
      <c r="D12" s="6"/>
      <c r="E12" s="6"/>
      <c r="F12" s="6"/>
    </row>
    <row r="13" spans="1:6" ht="21.5">
      <c r="A13" s="6"/>
      <c r="B13" s="6"/>
      <c r="C13" s="6"/>
      <c r="D13" s="6"/>
      <c r="E13" s="6"/>
      <c r="F13" s="6"/>
    </row>
    <row r="14" spans="1:6" ht="20">
      <c r="A14" s="109" t="s">
        <v>34</v>
      </c>
      <c r="B14" s="110"/>
      <c r="C14" s="23" t="s">
        <v>50</v>
      </c>
      <c r="D14" s="23" t="s">
        <v>35</v>
      </c>
      <c r="E14" s="23" t="s">
        <v>51</v>
      </c>
      <c r="F14" s="9" t="s">
        <v>36</v>
      </c>
    </row>
    <row r="15" spans="1:6" ht="21.5">
      <c r="A15" s="136" t="s">
        <v>122</v>
      </c>
      <c r="B15" s="101"/>
      <c r="C15" s="10">
        <v>1000</v>
      </c>
      <c r="D15" s="11" t="s">
        <v>38</v>
      </c>
      <c r="E15" s="12">
        <v>4</v>
      </c>
      <c r="F15" s="13">
        <f t="shared" ref="F15:F20" si="0">IF(AND(C15&lt;&gt;"", E15&lt;&gt;""),C15*E15,"")</f>
        <v>4000</v>
      </c>
    </row>
    <row r="16" spans="1:6" ht="21.5">
      <c r="A16" s="137" t="s">
        <v>123</v>
      </c>
      <c r="B16" s="138"/>
      <c r="C16" s="10">
        <v>1500</v>
      </c>
      <c r="D16" s="11" t="s">
        <v>38</v>
      </c>
      <c r="E16" s="12">
        <v>4</v>
      </c>
      <c r="F16" s="13">
        <f t="shared" ref="F16" si="1">IF(AND(C16&lt;&gt;"", E16&lt;&gt;""),C16*E16,"")</f>
        <v>6000</v>
      </c>
    </row>
    <row r="17" spans="1:6" ht="21.5">
      <c r="A17" s="100" t="s">
        <v>39</v>
      </c>
      <c r="B17" s="101"/>
      <c r="C17" s="10">
        <v>100</v>
      </c>
      <c r="D17" s="11" t="s">
        <v>40</v>
      </c>
      <c r="E17" s="12">
        <v>1</v>
      </c>
      <c r="F17" s="13">
        <f t="shared" si="0"/>
        <v>100</v>
      </c>
    </row>
    <row r="18" spans="1:6" ht="21.5">
      <c r="A18" s="100" t="s">
        <v>41</v>
      </c>
      <c r="B18" s="101"/>
      <c r="C18" s="10">
        <v>1000</v>
      </c>
      <c r="D18" s="11" t="s">
        <v>40</v>
      </c>
      <c r="E18" s="12">
        <v>0</v>
      </c>
      <c r="F18" s="13">
        <f t="shared" si="0"/>
        <v>0</v>
      </c>
    </row>
    <row r="19" spans="1:6" ht="21.5">
      <c r="A19" s="100" t="s">
        <v>124</v>
      </c>
      <c r="B19" s="101"/>
      <c r="C19" s="10">
        <v>500</v>
      </c>
      <c r="D19" s="11"/>
      <c r="E19" s="12">
        <v>2</v>
      </c>
      <c r="F19" s="13">
        <f t="shared" si="0"/>
        <v>1000</v>
      </c>
    </row>
    <row r="20" spans="1:6" ht="21.5">
      <c r="A20" s="100"/>
      <c r="B20" s="101"/>
      <c r="C20" s="10"/>
      <c r="D20" s="11"/>
      <c r="E20" s="12"/>
      <c r="F20" s="13" t="str">
        <f t="shared" si="0"/>
        <v/>
      </c>
    </row>
    <row r="21" spans="1:6" ht="21.5">
      <c r="A21" s="100" t="s">
        <v>42</v>
      </c>
      <c r="B21" s="101"/>
      <c r="C21" s="10"/>
      <c r="D21" s="10"/>
      <c r="E21" s="12"/>
      <c r="F21" s="13">
        <f>F15++F16+F17+F18+F19</f>
        <v>11100</v>
      </c>
    </row>
    <row r="22" spans="1:6" ht="21.5">
      <c r="A22" s="102" t="s">
        <v>43</v>
      </c>
      <c r="B22" s="103"/>
      <c r="C22" s="14"/>
      <c r="D22" s="14"/>
      <c r="E22" s="15"/>
      <c r="F22" s="16" t="str">
        <f>IF(AND(C22&lt;&gt;"", E22&lt;&gt;""),C22*E22,"")</f>
        <v/>
      </c>
    </row>
    <row r="23" spans="1:6" ht="21.5">
      <c r="A23" s="100" t="s">
        <v>44</v>
      </c>
      <c r="B23" s="101"/>
      <c r="C23" s="10">
        <v>1000</v>
      </c>
      <c r="D23" s="10" t="s">
        <v>45</v>
      </c>
      <c r="E23" s="12">
        <v>0</v>
      </c>
      <c r="F23" s="13">
        <f>IF(AND(C23&lt;&gt;"", E23&lt;&gt;""),C23*E23,"")</f>
        <v>0</v>
      </c>
    </row>
    <row r="24" spans="1:6" ht="21.5">
      <c r="A24" s="100"/>
      <c r="B24" s="101"/>
      <c r="C24" s="10"/>
      <c r="D24" s="10"/>
      <c r="E24" s="12"/>
      <c r="F24" s="13"/>
    </row>
    <row r="25" spans="1:6" ht="21.5">
      <c r="A25" s="100"/>
      <c r="B25" s="101"/>
      <c r="C25" s="10"/>
      <c r="D25" s="10"/>
      <c r="E25" s="12"/>
      <c r="F25" s="13"/>
    </row>
    <row r="26" spans="1:6" ht="21.5">
      <c r="A26" s="100" t="s">
        <v>46</v>
      </c>
      <c r="B26" s="101"/>
      <c r="C26" s="10"/>
      <c r="D26" s="10"/>
      <c r="E26" s="12"/>
      <c r="F26" s="13">
        <f>SUM(F23:F25)*-1</f>
        <v>0</v>
      </c>
    </row>
    <row r="27" spans="1:6" ht="21.5">
      <c r="A27" s="100"/>
      <c r="B27" s="101"/>
      <c r="C27" s="10"/>
      <c r="D27" s="10"/>
      <c r="E27" s="12"/>
      <c r="F27" s="13"/>
    </row>
    <row r="28" spans="1:6" ht="21.5">
      <c r="A28" s="100"/>
      <c r="B28" s="101"/>
      <c r="C28" s="10"/>
      <c r="D28" s="10"/>
      <c r="E28" s="17" t="s">
        <v>47</v>
      </c>
      <c r="F28" s="18"/>
    </row>
    <row r="29" spans="1:6" ht="21.5">
      <c r="A29" s="100"/>
      <c r="B29" s="101"/>
      <c r="C29" s="10"/>
      <c r="D29" s="10"/>
      <c r="E29" s="17" t="s">
        <v>48</v>
      </c>
      <c r="F29" s="18">
        <v>0</v>
      </c>
    </row>
    <row r="30" spans="1:6" ht="21.5">
      <c r="A30" s="100"/>
      <c r="B30" s="101"/>
      <c r="C30" s="10"/>
      <c r="D30" s="10"/>
      <c r="E30" s="17" t="s">
        <v>33</v>
      </c>
      <c r="F30" s="18">
        <f>F21-F23</f>
        <v>11100</v>
      </c>
    </row>
    <row r="31" spans="1:6" ht="21.5">
      <c r="A31" s="19"/>
      <c r="B31" s="6"/>
      <c r="C31" s="20"/>
      <c r="D31" s="20"/>
      <c r="E31" s="20"/>
      <c r="F31" s="21"/>
    </row>
    <row r="32" spans="1:6" ht="20">
      <c r="A32" s="91" t="s">
        <v>49</v>
      </c>
      <c r="B32" s="92"/>
      <c r="C32" s="92"/>
      <c r="D32" s="92"/>
      <c r="E32" s="92"/>
      <c r="F32" s="93"/>
    </row>
    <row r="33" spans="1:6" ht="18" customHeight="1">
      <c r="A33" s="139"/>
      <c r="B33" s="95"/>
      <c r="C33" s="95"/>
      <c r="D33" s="95"/>
      <c r="E33" s="95"/>
      <c r="F33" s="96"/>
    </row>
    <row r="34" spans="1:6" ht="18" customHeight="1">
      <c r="A34" s="94"/>
      <c r="B34" s="95"/>
      <c r="C34" s="95"/>
      <c r="D34" s="95"/>
      <c r="E34" s="95"/>
      <c r="F34" s="96"/>
    </row>
    <row r="35" spans="1:6" ht="18" customHeight="1">
      <c r="A35" s="94"/>
      <c r="B35" s="95"/>
      <c r="C35" s="95"/>
      <c r="D35" s="95"/>
      <c r="E35" s="95"/>
      <c r="F35" s="96"/>
    </row>
    <row r="36" spans="1:6" ht="18" customHeight="1">
      <c r="A36" s="97"/>
      <c r="B36" s="98"/>
      <c r="C36" s="98"/>
      <c r="D36" s="98"/>
      <c r="E36" s="98"/>
      <c r="F36" s="99"/>
    </row>
  </sheetData>
  <mergeCells count="25">
    <mergeCell ref="A33:F36"/>
    <mergeCell ref="A27:B27"/>
    <mergeCell ref="A28:B28"/>
    <mergeCell ref="A29:B29"/>
    <mergeCell ref="A30:B30"/>
    <mergeCell ref="A32:F32"/>
    <mergeCell ref="A22:B22"/>
    <mergeCell ref="A23:B23"/>
    <mergeCell ref="A24:B24"/>
    <mergeCell ref="A25:B25"/>
    <mergeCell ref="A26:B26"/>
    <mergeCell ref="A19:B19"/>
    <mergeCell ref="A20:B20"/>
    <mergeCell ref="A21:B21"/>
    <mergeCell ref="A11:A12"/>
    <mergeCell ref="B11:C12"/>
    <mergeCell ref="A14:B14"/>
    <mergeCell ref="A15:B15"/>
    <mergeCell ref="A17:B17"/>
    <mergeCell ref="A16:B16"/>
    <mergeCell ref="A1:F1"/>
    <mergeCell ref="A2:D3"/>
    <mergeCell ref="B6:C6"/>
    <mergeCell ref="A8:A9"/>
    <mergeCell ref="A18:B18"/>
  </mergeCells>
  <phoneticPr fontId="17" type="noConversion"/>
  <pageMargins left="0.25" right="0.25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05EA7-EAFE-1045-8513-011A11521681}">
  <dimension ref="A1:G35"/>
  <sheetViews>
    <sheetView zoomScale="67" workbookViewId="0">
      <selection activeCell="H4" sqref="H1:AD1048576"/>
    </sheetView>
  </sheetViews>
  <sheetFormatPr defaultColWidth="11.07421875" defaultRowHeight="16.5"/>
  <cols>
    <col min="2" max="2" width="17" customWidth="1"/>
    <col min="3" max="3" width="18.3046875" customWidth="1"/>
    <col min="4" max="4" width="14.15234375" customWidth="1"/>
    <col min="6" max="6" width="17.3046875" customWidth="1"/>
  </cols>
  <sheetData>
    <row r="1" spans="1:7" ht="56" customHeight="1">
      <c r="A1" s="120" t="s">
        <v>20</v>
      </c>
      <c r="B1" s="121"/>
      <c r="C1" s="121"/>
      <c r="D1" s="121"/>
      <c r="E1" s="121"/>
      <c r="F1" s="121"/>
      <c r="G1" s="66" t="s">
        <v>20</v>
      </c>
    </row>
    <row r="2" spans="1:7" ht="21.5">
      <c r="A2" s="140" t="s">
        <v>125</v>
      </c>
      <c r="B2" s="135"/>
      <c r="C2" s="135"/>
      <c r="D2" s="135"/>
      <c r="E2" s="7" t="s">
        <v>21</v>
      </c>
      <c r="F2" s="6">
        <v>1001</v>
      </c>
      <c r="G2" s="135" t="s">
        <v>126</v>
      </c>
    </row>
    <row r="3" spans="1:7" ht="20">
      <c r="A3" s="135"/>
      <c r="B3" s="135"/>
      <c r="C3" s="135"/>
      <c r="D3" s="135"/>
      <c r="E3" s="7" t="s">
        <v>22</v>
      </c>
      <c r="F3" s="25">
        <v>45009</v>
      </c>
      <c r="G3" s="135"/>
    </row>
    <row r="4" spans="1:7" ht="21.5">
      <c r="A4" s="6"/>
      <c r="B4" s="6"/>
      <c r="C4" s="6"/>
      <c r="D4" s="6"/>
      <c r="E4" s="6"/>
      <c r="F4" s="6"/>
      <c r="G4" s="6"/>
    </row>
    <row r="5" spans="1:7" ht="21.5">
      <c r="A5" s="6" t="s">
        <v>23</v>
      </c>
      <c r="B5" s="6"/>
      <c r="C5" s="6"/>
      <c r="D5" s="6"/>
      <c r="E5" s="6"/>
      <c r="F5" s="6"/>
      <c r="G5" s="6" t="s">
        <v>23</v>
      </c>
    </row>
    <row r="6" spans="1:7" ht="21.5">
      <c r="A6" s="8" t="s">
        <v>25</v>
      </c>
      <c r="B6" s="115" t="s">
        <v>148</v>
      </c>
      <c r="C6" s="115"/>
      <c r="D6" s="6"/>
      <c r="E6" s="6"/>
      <c r="F6" s="6"/>
      <c r="G6" s="8" t="s">
        <v>25</v>
      </c>
    </row>
    <row r="7" spans="1:7" ht="20">
      <c r="A7" s="8" t="s">
        <v>27</v>
      </c>
      <c r="B7" s="24">
        <v>45017</v>
      </c>
      <c r="C7" s="31"/>
      <c r="D7" s="31"/>
      <c r="E7" s="38"/>
      <c r="F7" s="38"/>
      <c r="G7" s="8" t="s">
        <v>27</v>
      </c>
    </row>
    <row r="8" spans="1:7" ht="21.5">
      <c r="A8" s="104" t="s">
        <v>28</v>
      </c>
      <c r="B8" s="6" t="s">
        <v>29</v>
      </c>
      <c r="C8" s="6"/>
      <c r="D8" s="38"/>
      <c r="E8" s="38"/>
      <c r="F8" s="38"/>
      <c r="G8" s="104" t="s">
        <v>28</v>
      </c>
    </row>
    <row r="9" spans="1:7" ht="21.5">
      <c r="A9" s="104"/>
      <c r="B9" s="6" t="s">
        <v>30</v>
      </c>
      <c r="C9" s="6"/>
      <c r="D9" s="6" t="s">
        <v>31</v>
      </c>
      <c r="E9" s="6"/>
      <c r="F9" s="6"/>
      <c r="G9" s="104"/>
    </row>
    <row r="10" spans="1:7" ht="21.5">
      <c r="A10" s="22"/>
      <c r="B10" s="6"/>
      <c r="C10" s="6"/>
      <c r="D10" s="6" t="s">
        <v>32</v>
      </c>
      <c r="E10" s="6"/>
      <c r="F10" s="6"/>
      <c r="G10" s="22"/>
    </row>
    <row r="11" spans="1:7" ht="21.5">
      <c r="A11" s="105" t="s">
        <v>33</v>
      </c>
      <c r="B11" s="133">
        <f>F29</f>
        <v>6500</v>
      </c>
      <c r="C11" s="134"/>
      <c r="D11" s="6"/>
      <c r="E11" s="6"/>
      <c r="F11" s="6"/>
      <c r="G11" s="105" t="s">
        <v>33</v>
      </c>
    </row>
    <row r="12" spans="1:7" ht="21.5">
      <c r="A12" s="106"/>
      <c r="B12" s="133"/>
      <c r="C12" s="134"/>
      <c r="D12" s="6"/>
      <c r="E12" s="6"/>
      <c r="F12" s="6"/>
      <c r="G12" s="106"/>
    </row>
    <row r="13" spans="1:7" ht="21.5">
      <c r="A13" s="6"/>
      <c r="B13" s="6"/>
      <c r="C13" s="6"/>
      <c r="D13" s="6"/>
      <c r="E13" s="6"/>
      <c r="F13" s="6"/>
      <c r="G13" s="6"/>
    </row>
    <row r="14" spans="1:7" ht="20">
      <c r="A14" s="109" t="s">
        <v>34</v>
      </c>
      <c r="B14" s="110"/>
      <c r="C14" s="23" t="s">
        <v>50</v>
      </c>
      <c r="D14" s="23" t="s">
        <v>35</v>
      </c>
      <c r="E14" s="23" t="s">
        <v>51</v>
      </c>
      <c r="F14" s="9" t="s">
        <v>36</v>
      </c>
      <c r="G14" s="62" t="s">
        <v>34</v>
      </c>
    </row>
    <row r="15" spans="1:7" ht="21.5">
      <c r="A15" s="100" t="s">
        <v>37</v>
      </c>
      <c r="B15" s="101"/>
      <c r="C15" s="10">
        <v>1600</v>
      </c>
      <c r="D15" s="11" t="s">
        <v>38</v>
      </c>
      <c r="E15" s="12">
        <v>4</v>
      </c>
      <c r="F15" s="13">
        <f t="shared" ref="F15:F19" si="0">IF(AND(C15&lt;&gt;"", E15&lt;&gt;""),C15*E15,"")</f>
        <v>6400</v>
      </c>
      <c r="G15" s="63" t="s">
        <v>37</v>
      </c>
    </row>
    <row r="16" spans="1:7" ht="21.5">
      <c r="A16" s="100" t="s">
        <v>39</v>
      </c>
      <c r="B16" s="101"/>
      <c r="C16" s="10">
        <v>100</v>
      </c>
      <c r="D16" s="11" t="s">
        <v>40</v>
      </c>
      <c r="E16" s="12">
        <v>1</v>
      </c>
      <c r="F16" s="13">
        <f t="shared" si="0"/>
        <v>100</v>
      </c>
      <c r="G16" s="63" t="s">
        <v>39</v>
      </c>
    </row>
    <row r="17" spans="1:7" ht="21.5">
      <c r="A17" s="100" t="s">
        <v>41</v>
      </c>
      <c r="B17" s="101"/>
      <c r="C17" s="10">
        <v>1000</v>
      </c>
      <c r="D17" s="11" t="s">
        <v>40</v>
      </c>
      <c r="E17" s="12">
        <v>0</v>
      </c>
      <c r="F17" s="13">
        <f t="shared" si="0"/>
        <v>0</v>
      </c>
      <c r="G17" s="63" t="s">
        <v>41</v>
      </c>
    </row>
    <row r="18" spans="1:7" ht="21.5">
      <c r="A18" s="100" t="s">
        <v>120</v>
      </c>
      <c r="B18" s="101"/>
      <c r="C18" s="10">
        <v>1000</v>
      </c>
      <c r="D18" s="11"/>
      <c r="E18" s="12">
        <v>0</v>
      </c>
      <c r="F18" s="13">
        <f t="shared" si="0"/>
        <v>0</v>
      </c>
      <c r="G18" s="63" t="s">
        <v>120</v>
      </c>
    </row>
    <row r="19" spans="1:7" ht="21.5">
      <c r="A19" s="100"/>
      <c r="B19" s="101"/>
      <c r="C19" s="10"/>
      <c r="D19" s="11"/>
      <c r="E19" s="12"/>
      <c r="F19" s="13" t="str">
        <f t="shared" si="0"/>
        <v/>
      </c>
      <c r="G19" s="63"/>
    </row>
    <row r="20" spans="1:7" ht="21.5">
      <c r="A20" s="100" t="s">
        <v>42</v>
      </c>
      <c r="B20" s="101"/>
      <c r="C20" s="10"/>
      <c r="D20" s="10"/>
      <c r="E20" s="12"/>
      <c r="F20" s="13">
        <f>SUM(F15:F17)-F18</f>
        <v>6500</v>
      </c>
      <c r="G20" s="63" t="s">
        <v>42</v>
      </c>
    </row>
    <row r="21" spans="1:7" ht="21.5">
      <c r="A21" s="102" t="s">
        <v>43</v>
      </c>
      <c r="B21" s="103"/>
      <c r="C21" s="14"/>
      <c r="D21" s="14"/>
      <c r="E21" s="15"/>
      <c r="F21" s="16" t="str">
        <f>IF(AND(C21&lt;&gt;"", E21&lt;&gt;""),C21*E21,"")</f>
        <v/>
      </c>
      <c r="G21" s="64" t="s">
        <v>43</v>
      </c>
    </row>
    <row r="22" spans="1:7" ht="21.5">
      <c r="A22" s="100" t="s">
        <v>44</v>
      </c>
      <c r="B22" s="101"/>
      <c r="C22" s="10">
        <v>1600</v>
      </c>
      <c r="D22" s="10" t="s">
        <v>45</v>
      </c>
      <c r="E22" s="12">
        <v>0</v>
      </c>
      <c r="F22" s="13">
        <f>IF(AND(C22&lt;&gt;"", E22&lt;&gt;""),C22*E22,"")</f>
        <v>0</v>
      </c>
      <c r="G22" s="63" t="s">
        <v>44</v>
      </c>
    </row>
    <row r="23" spans="1:7" ht="21.5">
      <c r="A23" s="100"/>
      <c r="B23" s="101"/>
      <c r="C23" s="10"/>
      <c r="D23" s="10"/>
      <c r="E23" s="12"/>
      <c r="F23" s="13"/>
      <c r="G23" s="63"/>
    </row>
    <row r="24" spans="1:7" ht="21.5">
      <c r="A24" s="100"/>
      <c r="B24" s="101"/>
      <c r="C24" s="10"/>
      <c r="D24" s="10"/>
      <c r="E24" s="12"/>
      <c r="F24" s="13"/>
      <c r="G24" s="63"/>
    </row>
    <row r="25" spans="1:7" ht="21.5">
      <c r="A25" s="100" t="s">
        <v>46</v>
      </c>
      <c r="B25" s="101"/>
      <c r="C25" s="10"/>
      <c r="D25" s="10"/>
      <c r="E25" s="12"/>
      <c r="F25" s="13">
        <f>SUM(F22:F24)*-1</f>
        <v>0</v>
      </c>
      <c r="G25" s="63" t="s">
        <v>46</v>
      </c>
    </row>
    <row r="26" spans="1:7" ht="21.5">
      <c r="A26" s="100"/>
      <c r="B26" s="101"/>
      <c r="C26" s="10"/>
      <c r="D26" s="10"/>
      <c r="E26" s="12"/>
      <c r="F26" s="13"/>
      <c r="G26" s="63"/>
    </row>
    <row r="27" spans="1:7" ht="21.5">
      <c r="A27" s="100"/>
      <c r="B27" s="101"/>
      <c r="C27" s="10"/>
      <c r="D27" s="10"/>
      <c r="E27" s="17" t="s">
        <v>47</v>
      </c>
      <c r="F27" s="18">
        <f>F20+F25</f>
        <v>6500</v>
      </c>
      <c r="G27" s="63"/>
    </row>
    <row r="28" spans="1:7" ht="21.5">
      <c r="A28" s="100"/>
      <c r="B28" s="101"/>
      <c r="C28" s="10"/>
      <c r="D28" s="10"/>
      <c r="E28" s="17" t="s">
        <v>48</v>
      </c>
      <c r="F28" s="18">
        <v>0</v>
      </c>
      <c r="G28" s="63"/>
    </row>
    <row r="29" spans="1:7" ht="21.5">
      <c r="A29" s="100"/>
      <c r="B29" s="101"/>
      <c r="C29" s="10"/>
      <c r="D29" s="10"/>
      <c r="E29" s="17" t="s">
        <v>33</v>
      </c>
      <c r="F29" s="18">
        <f>F27+F28</f>
        <v>6500</v>
      </c>
      <c r="G29" s="63"/>
    </row>
    <row r="30" spans="1:7" ht="21.5">
      <c r="A30" s="19"/>
      <c r="B30" s="6"/>
      <c r="C30" s="20"/>
      <c r="D30" s="20"/>
      <c r="E30" s="20"/>
      <c r="F30" s="21"/>
      <c r="G30" s="19"/>
    </row>
    <row r="31" spans="1:7" ht="20">
      <c r="A31" s="91" t="s">
        <v>49</v>
      </c>
      <c r="B31" s="92"/>
      <c r="C31" s="92"/>
      <c r="D31" s="92"/>
      <c r="E31" s="92"/>
      <c r="F31" s="93"/>
      <c r="G31" s="65" t="s">
        <v>49</v>
      </c>
    </row>
    <row r="32" spans="1:7">
      <c r="A32" s="94"/>
      <c r="B32" s="95"/>
      <c r="C32" s="95"/>
      <c r="D32" s="95"/>
      <c r="E32" s="95"/>
      <c r="F32" s="96"/>
      <c r="G32" s="94"/>
    </row>
    <row r="33" spans="1:7">
      <c r="A33" s="94"/>
      <c r="B33" s="95"/>
      <c r="C33" s="95"/>
      <c r="D33" s="95"/>
      <c r="E33" s="95"/>
      <c r="F33" s="96"/>
      <c r="G33" s="94"/>
    </row>
    <row r="34" spans="1:7">
      <c r="A34" s="94"/>
      <c r="B34" s="95"/>
      <c r="C34" s="95"/>
      <c r="D34" s="95"/>
      <c r="E34" s="95"/>
      <c r="F34" s="96"/>
      <c r="G34" s="94"/>
    </row>
    <row r="35" spans="1:7">
      <c r="A35" s="97"/>
      <c r="B35" s="98"/>
      <c r="C35" s="98"/>
      <c r="D35" s="98"/>
      <c r="E35" s="98"/>
      <c r="F35" s="99"/>
      <c r="G35" s="97"/>
    </row>
  </sheetData>
  <mergeCells count="28">
    <mergeCell ref="A32:F35"/>
    <mergeCell ref="A24:B24"/>
    <mergeCell ref="A25:B25"/>
    <mergeCell ref="A26:B26"/>
    <mergeCell ref="A27:B27"/>
    <mergeCell ref="A28:B28"/>
    <mergeCell ref="A29:B29"/>
    <mergeCell ref="A18:B18"/>
    <mergeCell ref="A20:B20"/>
    <mergeCell ref="A21:B21"/>
    <mergeCell ref="A22:B22"/>
    <mergeCell ref="A31:F31"/>
    <mergeCell ref="G2:G3"/>
    <mergeCell ref="G8:G9"/>
    <mergeCell ref="G11:G12"/>
    <mergeCell ref="G32:G35"/>
    <mergeCell ref="A1:F1"/>
    <mergeCell ref="A2:D3"/>
    <mergeCell ref="B6:C6"/>
    <mergeCell ref="A8:A9"/>
    <mergeCell ref="A11:A12"/>
    <mergeCell ref="B11:C12"/>
    <mergeCell ref="A19:B19"/>
    <mergeCell ref="A23:B23"/>
    <mergeCell ref="A14:B14"/>
    <mergeCell ref="A15:B15"/>
    <mergeCell ref="A16:B16"/>
    <mergeCell ref="A17:B17"/>
  </mergeCells>
  <phoneticPr fontId="17" type="noConversion"/>
  <pageMargins left="0.25" right="0.25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E832A-CA57-A94E-9A16-EF6B15F73C33}">
  <dimension ref="A1:F35"/>
  <sheetViews>
    <sheetView zoomScale="86" workbookViewId="0">
      <selection activeCell="E16" sqref="E16"/>
    </sheetView>
  </sheetViews>
  <sheetFormatPr defaultColWidth="10.84375" defaultRowHeight="16.5"/>
  <cols>
    <col min="1" max="1" width="11.07421875" customWidth="1"/>
    <col min="2" max="2" width="17" customWidth="1"/>
    <col min="3" max="3" width="18.3046875" customWidth="1"/>
    <col min="4" max="4" width="14.15234375" customWidth="1"/>
    <col min="5" max="5" width="11.07421875"/>
    <col min="6" max="6" width="17.3046875" customWidth="1"/>
    <col min="7" max="16384" width="10.84375" style="42"/>
  </cols>
  <sheetData>
    <row r="1" spans="1:6" ht="37" customHeight="1">
      <c r="A1" s="120" t="s">
        <v>20</v>
      </c>
      <c r="B1" s="121"/>
      <c r="C1" s="121"/>
      <c r="D1" s="121"/>
      <c r="E1" s="121"/>
      <c r="F1" s="121"/>
    </row>
    <row r="2" spans="1:6" ht="21.5">
      <c r="A2" s="140" t="s">
        <v>127</v>
      </c>
      <c r="B2" s="135"/>
      <c r="C2" s="135"/>
      <c r="D2" s="135"/>
      <c r="E2" s="7" t="s">
        <v>21</v>
      </c>
      <c r="F2" s="6">
        <v>1001</v>
      </c>
    </row>
    <row r="3" spans="1:6" ht="20">
      <c r="A3" s="135"/>
      <c r="B3" s="135"/>
      <c r="C3" s="135"/>
      <c r="D3" s="135"/>
      <c r="E3" s="7" t="s">
        <v>22</v>
      </c>
      <c r="F3" s="25">
        <v>45009</v>
      </c>
    </row>
    <row r="4" spans="1:6" ht="21.5">
      <c r="A4" s="6"/>
      <c r="B4" s="6"/>
      <c r="C4" s="6"/>
      <c r="D4" s="6"/>
      <c r="E4" s="6"/>
      <c r="F4" s="6"/>
    </row>
    <row r="5" spans="1:6" ht="24" customHeight="1">
      <c r="A5" s="6" t="s">
        <v>23</v>
      </c>
      <c r="B5" s="6"/>
      <c r="C5" s="6"/>
      <c r="D5" s="6"/>
      <c r="E5" s="6"/>
      <c r="F5" s="6"/>
    </row>
    <row r="6" spans="1:6" ht="24" customHeight="1">
      <c r="A6" s="8" t="s">
        <v>25</v>
      </c>
      <c r="B6" s="115" t="s">
        <v>148</v>
      </c>
      <c r="C6" s="115"/>
      <c r="D6" s="6"/>
      <c r="E6" s="6"/>
      <c r="F6" s="6"/>
    </row>
    <row r="7" spans="1:6" ht="24" customHeight="1">
      <c r="A7" s="8" t="s">
        <v>27</v>
      </c>
      <c r="B7" s="24">
        <v>45017</v>
      </c>
      <c r="C7" s="31"/>
      <c r="D7" s="31"/>
      <c r="E7" s="38"/>
      <c r="F7" s="38"/>
    </row>
    <row r="8" spans="1:6" ht="24" customHeight="1">
      <c r="A8" s="104" t="s">
        <v>28</v>
      </c>
      <c r="B8" s="6" t="s">
        <v>29</v>
      </c>
      <c r="C8" s="6"/>
      <c r="D8" s="38"/>
      <c r="E8" s="38"/>
      <c r="F8" s="38"/>
    </row>
    <row r="9" spans="1:6" ht="24" customHeight="1">
      <c r="A9" s="104"/>
      <c r="B9" s="6" t="s">
        <v>30</v>
      </c>
      <c r="C9" s="6"/>
      <c r="D9" s="6" t="s">
        <v>31</v>
      </c>
      <c r="E9" s="6"/>
      <c r="F9" s="6"/>
    </row>
    <row r="10" spans="1:6" ht="24" customHeight="1">
      <c r="A10" s="22"/>
      <c r="B10" s="6"/>
      <c r="C10" s="6"/>
      <c r="D10" s="6" t="s">
        <v>32</v>
      </c>
      <c r="E10" s="6"/>
      <c r="F10" s="6"/>
    </row>
    <row r="11" spans="1:6" ht="21.5">
      <c r="A11" s="105" t="s">
        <v>33</v>
      </c>
      <c r="B11" s="133">
        <f>F29</f>
        <v>5500</v>
      </c>
      <c r="C11" s="134"/>
      <c r="D11" s="6"/>
      <c r="E11" s="6"/>
      <c r="F11" s="6"/>
    </row>
    <row r="12" spans="1:6" ht="21.5">
      <c r="A12" s="106"/>
      <c r="B12" s="133"/>
      <c r="C12" s="134"/>
      <c r="D12" s="6"/>
      <c r="E12" s="6"/>
      <c r="F12" s="6"/>
    </row>
    <row r="13" spans="1:6" ht="21.5">
      <c r="A13" s="6"/>
      <c r="B13" s="6"/>
      <c r="C13" s="6"/>
      <c r="D13" s="6"/>
      <c r="E13" s="6"/>
      <c r="F13" s="6"/>
    </row>
    <row r="14" spans="1:6" ht="20">
      <c r="A14" s="109" t="s">
        <v>34</v>
      </c>
      <c r="B14" s="110"/>
      <c r="C14" s="23" t="s">
        <v>50</v>
      </c>
      <c r="D14" s="23" t="s">
        <v>35</v>
      </c>
      <c r="E14" s="23" t="s">
        <v>51</v>
      </c>
      <c r="F14" s="9" t="s">
        <v>36</v>
      </c>
    </row>
    <row r="15" spans="1:6" ht="21.5">
      <c r="A15" s="100" t="s">
        <v>37</v>
      </c>
      <c r="B15" s="101"/>
      <c r="C15" s="10">
        <v>1600</v>
      </c>
      <c r="D15" s="11" t="s">
        <v>38</v>
      </c>
      <c r="E15" s="12">
        <v>4</v>
      </c>
      <c r="F15" s="13">
        <f t="shared" ref="F15:F19" si="0">IF(AND(C15&lt;&gt;"", E15&lt;&gt;""),C15*E15,"")</f>
        <v>6400</v>
      </c>
    </row>
    <row r="16" spans="1:6" ht="21.5">
      <c r="A16" s="100" t="s">
        <v>39</v>
      </c>
      <c r="B16" s="101"/>
      <c r="C16" s="10">
        <v>100</v>
      </c>
      <c r="D16" s="11" t="s">
        <v>40</v>
      </c>
      <c r="E16" s="12">
        <v>1</v>
      </c>
      <c r="F16" s="13">
        <f t="shared" si="0"/>
        <v>100</v>
      </c>
    </row>
    <row r="17" spans="1:6" ht="21.5">
      <c r="A17" s="100" t="s">
        <v>41</v>
      </c>
      <c r="B17" s="101"/>
      <c r="C17" s="10">
        <v>1000</v>
      </c>
      <c r="D17" s="11" t="s">
        <v>40</v>
      </c>
      <c r="E17" s="12">
        <v>0</v>
      </c>
      <c r="F17" s="13">
        <f t="shared" si="0"/>
        <v>0</v>
      </c>
    </row>
    <row r="18" spans="1:6" ht="21.5">
      <c r="A18" s="100" t="s">
        <v>120</v>
      </c>
      <c r="B18" s="101"/>
      <c r="C18" s="10">
        <v>1000</v>
      </c>
      <c r="D18" s="11"/>
      <c r="E18" s="12">
        <v>1</v>
      </c>
      <c r="F18" s="13">
        <f t="shared" si="0"/>
        <v>1000</v>
      </c>
    </row>
    <row r="19" spans="1:6" ht="21.5">
      <c r="A19" s="100"/>
      <c r="B19" s="101"/>
      <c r="C19" s="10"/>
      <c r="D19" s="11"/>
      <c r="E19" s="12"/>
      <c r="F19" s="13" t="str">
        <f t="shared" si="0"/>
        <v/>
      </c>
    </row>
    <row r="20" spans="1:6" ht="21.5">
      <c r="A20" s="100" t="s">
        <v>42</v>
      </c>
      <c r="B20" s="101"/>
      <c r="C20" s="10"/>
      <c r="D20" s="10"/>
      <c r="E20" s="12"/>
      <c r="F20" s="13">
        <f>SUM(F15:F17)-F18</f>
        <v>5500</v>
      </c>
    </row>
    <row r="21" spans="1:6" ht="21.5">
      <c r="A21" s="102" t="s">
        <v>43</v>
      </c>
      <c r="B21" s="103"/>
      <c r="C21" s="14"/>
      <c r="D21" s="14"/>
      <c r="E21" s="15"/>
      <c r="F21" s="16" t="str">
        <f>IF(AND(C21&lt;&gt;"", E21&lt;&gt;""),C21*E21,"")</f>
        <v/>
      </c>
    </row>
    <row r="22" spans="1:6" ht="21.5">
      <c r="A22" s="100" t="s">
        <v>44</v>
      </c>
      <c r="B22" s="101"/>
      <c r="C22" s="10">
        <v>1600</v>
      </c>
      <c r="D22" s="10" t="s">
        <v>45</v>
      </c>
      <c r="E22" s="12">
        <v>0</v>
      </c>
      <c r="F22" s="13">
        <f>IF(AND(C22&lt;&gt;"", E22&lt;&gt;""),C22*E22,"")</f>
        <v>0</v>
      </c>
    </row>
    <row r="23" spans="1:6" ht="21.5">
      <c r="A23" s="100"/>
      <c r="B23" s="101"/>
      <c r="C23" s="10"/>
      <c r="D23" s="10"/>
      <c r="E23" s="12"/>
      <c r="F23" s="13"/>
    </row>
    <row r="24" spans="1:6" ht="21.5">
      <c r="A24" s="100"/>
      <c r="B24" s="101"/>
      <c r="C24" s="10"/>
      <c r="D24" s="10"/>
      <c r="E24" s="12"/>
      <c r="F24" s="13"/>
    </row>
    <row r="25" spans="1:6" ht="21.5">
      <c r="A25" s="100" t="s">
        <v>46</v>
      </c>
      <c r="B25" s="101"/>
      <c r="C25" s="10"/>
      <c r="D25" s="10"/>
      <c r="E25" s="12"/>
      <c r="F25" s="13">
        <f>SUM(F22:F24)*-1</f>
        <v>0</v>
      </c>
    </row>
    <row r="26" spans="1:6" ht="21.5">
      <c r="A26" s="100"/>
      <c r="B26" s="101"/>
      <c r="C26" s="10"/>
      <c r="D26" s="10"/>
      <c r="E26" s="12"/>
      <c r="F26" s="13"/>
    </row>
    <row r="27" spans="1:6" ht="21.5">
      <c r="A27" s="100"/>
      <c r="B27" s="101"/>
      <c r="C27" s="10"/>
      <c r="D27" s="10"/>
      <c r="E27" s="17" t="s">
        <v>47</v>
      </c>
      <c r="F27" s="18">
        <f>F20+F25</f>
        <v>5500</v>
      </c>
    </row>
    <row r="28" spans="1:6" ht="21.5">
      <c r="A28" s="100"/>
      <c r="B28" s="101"/>
      <c r="C28" s="10"/>
      <c r="D28" s="10"/>
      <c r="E28" s="17" t="s">
        <v>48</v>
      </c>
      <c r="F28" s="18">
        <v>0</v>
      </c>
    </row>
    <row r="29" spans="1:6" ht="21.5">
      <c r="A29" s="100"/>
      <c r="B29" s="101"/>
      <c r="C29" s="10"/>
      <c r="D29" s="10"/>
      <c r="E29" s="17" t="s">
        <v>33</v>
      </c>
      <c r="F29" s="18">
        <f>F27+F28</f>
        <v>5500</v>
      </c>
    </row>
    <row r="30" spans="1:6" ht="21.5">
      <c r="A30" s="19"/>
      <c r="B30" s="6"/>
      <c r="C30" s="20"/>
      <c r="D30" s="20"/>
      <c r="E30" s="20"/>
      <c r="F30" s="21"/>
    </row>
    <row r="31" spans="1:6" ht="20">
      <c r="A31" s="91" t="s">
        <v>49</v>
      </c>
      <c r="B31" s="92"/>
      <c r="C31" s="92"/>
      <c r="D31" s="92"/>
      <c r="E31" s="92"/>
      <c r="F31" s="93"/>
    </row>
    <row r="32" spans="1:6" ht="15" customHeight="1">
      <c r="A32" s="94"/>
      <c r="B32" s="95"/>
      <c r="C32" s="95"/>
      <c r="D32" s="95"/>
      <c r="E32" s="95"/>
      <c r="F32" s="96"/>
    </row>
    <row r="33" spans="1:6" ht="15" customHeight="1">
      <c r="A33" s="94"/>
      <c r="B33" s="95"/>
      <c r="C33" s="95"/>
      <c r="D33" s="95"/>
      <c r="E33" s="95"/>
      <c r="F33" s="96"/>
    </row>
    <row r="34" spans="1:6" ht="15" customHeight="1">
      <c r="A34" s="94"/>
      <c r="B34" s="95"/>
      <c r="C34" s="95"/>
      <c r="D34" s="95"/>
      <c r="E34" s="95"/>
      <c r="F34" s="96"/>
    </row>
    <row r="35" spans="1:6" ht="15" customHeight="1">
      <c r="A35" s="97"/>
      <c r="B35" s="98"/>
      <c r="C35" s="98"/>
      <c r="D35" s="98"/>
      <c r="E35" s="98"/>
      <c r="F35" s="99"/>
    </row>
  </sheetData>
  <mergeCells count="24">
    <mergeCell ref="A19:B19"/>
    <mergeCell ref="A1:F1"/>
    <mergeCell ref="A2:D3"/>
    <mergeCell ref="B6:C6"/>
    <mergeCell ref="A8:A9"/>
    <mergeCell ref="A11:A12"/>
    <mergeCell ref="B11:C12"/>
    <mergeCell ref="A14:B14"/>
    <mergeCell ref="A15:B15"/>
    <mergeCell ref="A16:B16"/>
    <mergeCell ref="A17:B17"/>
    <mergeCell ref="A18:B18"/>
    <mergeCell ref="A32:F35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1:F31"/>
  </mergeCells>
  <phoneticPr fontId="17" type="noConversion"/>
  <pageMargins left="0.25" right="0.25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AP</vt:lpstr>
      <vt:lpstr>BP</vt:lpstr>
      <vt:lpstr>CK</vt:lpstr>
      <vt:lpstr>DP</vt:lpstr>
      <vt:lpstr>EMP</vt:lpstr>
      <vt:lpstr>FP</vt:lpstr>
      <vt:lpstr>GP</vt:lpstr>
      <vt:lpstr>JP</vt:lpstr>
      <vt:lpstr>KP</vt:lpstr>
      <vt:lpstr>LM</vt:lpstr>
      <vt:lpstr>MP</vt:lpstr>
      <vt:lpstr>月收款情况</vt:lpstr>
      <vt:lpstr>中文立春</vt:lpstr>
      <vt:lpstr>月工资记录</vt:lpstr>
      <vt:lpstr>料金表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 徳勝</dc:creator>
  <cp:lastModifiedBy>tsbcpi3</cp:lastModifiedBy>
  <cp:lastPrinted>2023-03-29T06:25:48Z</cp:lastPrinted>
  <dcterms:created xsi:type="dcterms:W3CDTF">2017-02-03T09:12:23Z</dcterms:created>
  <dcterms:modified xsi:type="dcterms:W3CDTF">2023-03-29T06:27:59Z</dcterms:modified>
</cp:coreProperties>
</file>