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ocuments\"/>
    </mc:Choice>
  </mc:AlternateContent>
  <xr:revisionPtr revIDLastSave="0" documentId="13_ncr:1_{202A9372-0AC6-43B7-B5FB-5BE0AB4F9FFE}" xr6:coauthVersionLast="47" xr6:coauthVersionMax="47" xr10:uidLastSave="{00000000-0000-0000-0000-000000000000}"/>
  <bookViews>
    <workbookView xWindow="19095" yWindow="0" windowWidth="19410" windowHeight="20985" xr2:uid="{8983E5DF-0D55-45C9-8235-79BE05AD2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H4" i="1"/>
  <c r="H3" i="1"/>
  <c r="H5" i="1"/>
  <c r="H6" i="1"/>
  <c r="H7" i="1"/>
  <c r="H8" i="1"/>
  <c r="H9" i="1"/>
  <c r="H10" i="1"/>
  <c r="H11" i="1"/>
  <c r="G2" i="1"/>
  <c r="I4" i="1"/>
  <c r="I5" i="1"/>
  <c r="I6" i="1"/>
  <c r="I7" i="1"/>
  <c r="I8" i="1"/>
  <c r="I9" i="1"/>
  <c r="I10" i="1"/>
  <c r="I3" i="1"/>
  <c r="I11" i="1"/>
  <c r="G9" i="1"/>
  <c r="G7" i="1"/>
  <c r="G8" i="1"/>
  <c r="G6" i="1"/>
  <c r="F6" i="1"/>
  <c r="G3" i="1"/>
  <c r="G4" i="1"/>
  <c r="G5" i="1"/>
  <c r="G10" i="1"/>
  <c r="G11" i="1"/>
  <c r="F7" i="1" l="1"/>
  <c r="F8" i="1"/>
  <c r="F9" i="1"/>
  <c r="F3" i="1"/>
  <c r="F4" i="1"/>
  <c r="F5" i="1"/>
  <c r="F10" i="1"/>
  <c r="F11" i="1"/>
  <c r="F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<sst xmlns="http://schemas.openxmlformats.org/spreadsheetml/2006/main" count="9" uniqueCount="9">
  <si>
    <t>Chronograph(fps)</t>
  </si>
  <si>
    <t>Shot #</t>
  </si>
  <si>
    <t>Final Velocity(m/s)</t>
  </si>
  <si>
    <t>Calculated Initial Velocity(m/s)</t>
  </si>
  <si>
    <t>Initial KE (j)</t>
  </si>
  <si>
    <t>Calculated Impulse (N-s)</t>
  </si>
  <si>
    <t>MOI (kg-m^2)</t>
  </si>
  <si>
    <t>Stored Flywheel Energy(j)</t>
  </si>
  <si>
    <t>Calculated Actual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</si>
</sst>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"/>
    <numFmt numFmtId="165" formatCode="0.0"/>
    <numFmt numFmtId="171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3BD6C035-531D-44BD-A41E-078D8F71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E71E-0713-4A99-932F-50868FE5C87D}">
  <dimension ref="A1:I14"/>
  <sheetViews>
    <sheetView tabSelected="1" topLeftCell="B1" zoomScale="115" zoomScaleNormal="115" workbookViewId="0">
      <selection activeCell="G18" sqref="G18"/>
    </sheetView>
  </sheetViews>
  <sheetFormatPr defaultRowHeight="15" x14ac:dyDescent="0.25"/>
  <cols>
    <col min="1" max="1" width="7.7109375" customWidth="1"/>
    <col min="2" max="2" width="17" customWidth="1"/>
    <col min="3" max="3" width="18" customWidth="1"/>
    <col min="4" max="4" width="21.28515625" customWidth="1"/>
    <col min="5" max="5" width="27.140625" customWidth="1"/>
    <col min="6" max="6" width="11" customWidth="1"/>
    <col min="7" max="7" width="21.7109375" customWidth="1"/>
    <col min="8" max="8" width="12.85546875" customWidth="1"/>
    <col min="9" max="9" width="23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418.6</v>
      </c>
      <c r="C2" s="3">
        <f>0.3048*B2</f>
        <v>127.58928000000002</v>
      </c>
      <c r="D2">
        <v>8760</v>
      </c>
      <c r="E2" s="3">
        <v>128.19499999999999</v>
      </c>
      <c r="F2" s="1">
        <f>0.5*0.00716*E2^2</f>
        <v>58.833569729499999</v>
      </c>
      <c r="G2" s="1">
        <f>7.16/1000*E2</f>
        <v>0.91787620000000003</v>
      </c>
      <c r="H2" s="2">
        <f>(3/5)*(400/1000)*0.1397^2</f>
        <v>4.6838615999999986E-3</v>
      </c>
      <c r="I2" s="1">
        <f>0.5*H2*(D2*0.10472)^2</f>
        <v>1970.7953898933745</v>
      </c>
    </row>
    <row r="3" spans="1:9" x14ac:dyDescent="0.25">
      <c r="A3">
        <v>2</v>
      </c>
      <c r="B3">
        <v>420.7</v>
      </c>
      <c r="C3" s="3">
        <f t="shared" ref="C3:C11" si="0">0.3048*B3</f>
        <v>128.22936000000001</v>
      </c>
      <c r="D3">
        <v>8760</v>
      </c>
      <c r="E3">
        <v>128.80000000000001</v>
      </c>
      <c r="F3" s="1">
        <f t="shared" ref="F3:F11" si="1">0.5*0.00716*E3^2</f>
        <v>59.390195200000008</v>
      </c>
      <c r="G3" s="1">
        <f t="shared" ref="G3:G11" si="2">7.16/1000*E3</f>
        <v>0.92220800000000014</v>
      </c>
      <c r="H3" s="2">
        <f>(3/5)*(400/1000)*0.1397^2</f>
        <v>4.6838615999999986E-3</v>
      </c>
      <c r="I3" s="1">
        <f t="shared" ref="I3:I11" si="3">0.5*H3*(D3*0.10472)^2</f>
        <v>1970.7953898933745</v>
      </c>
    </row>
    <row r="4" spans="1:9" x14ac:dyDescent="0.25">
      <c r="A4">
        <v>3</v>
      </c>
      <c r="B4">
        <v>424.4</v>
      </c>
      <c r="C4" s="3">
        <f t="shared" si="0"/>
        <v>129.35712000000001</v>
      </c>
      <c r="D4">
        <v>8760</v>
      </c>
      <c r="E4" s="3">
        <v>130.012</v>
      </c>
      <c r="F4" s="1">
        <f t="shared" si="1"/>
        <v>60.513170115519998</v>
      </c>
      <c r="G4" s="1">
        <f t="shared" si="2"/>
        <v>0.93088592000000003</v>
      </c>
      <c r="H4" s="2">
        <f>(3/5)*(400/1000)*0.1397^2</f>
        <v>4.6838615999999986E-3</v>
      </c>
      <c r="I4" s="1">
        <f t="shared" si="3"/>
        <v>1970.7953898933745</v>
      </c>
    </row>
    <row r="5" spans="1:9" x14ac:dyDescent="0.25">
      <c r="A5">
        <v>4</v>
      </c>
      <c r="B5">
        <v>430.1</v>
      </c>
      <c r="C5" s="3">
        <f t="shared" si="0"/>
        <v>131.09448</v>
      </c>
      <c r="D5">
        <v>8760</v>
      </c>
      <c r="E5" s="3">
        <v>131.72800000000001</v>
      </c>
      <c r="F5" s="1">
        <f t="shared" si="1"/>
        <v>62.121112222720001</v>
      </c>
      <c r="G5" s="1">
        <f t="shared" si="2"/>
        <v>0.94317248000000009</v>
      </c>
      <c r="H5" s="2">
        <f t="shared" ref="H3:H11" si="4">(3/5)*(400/1000)*0.1397^2</f>
        <v>4.6838615999999986E-3</v>
      </c>
      <c r="I5" s="1">
        <f t="shared" si="3"/>
        <v>1970.7953898933745</v>
      </c>
    </row>
    <row r="6" spans="1:9" x14ac:dyDescent="0.25">
      <c r="A6">
        <v>5</v>
      </c>
      <c r="B6">
        <v>426.2</v>
      </c>
      <c r="C6" s="3">
        <f t="shared" si="0"/>
        <v>129.90576000000001</v>
      </c>
      <c r="D6">
        <v>8760</v>
      </c>
      <c r="E6" s="3">
        <v>130.51599999999999</v>
      </c>
      <c r="F6" s="1">
        <f>0.5*0.00717*E6^2</f>
        <v>61.068418127759998</v>
      </c>
      <c r="G6" s="1">
        <f>7.17/1000*E6</f>
        <v>0.93579972</v>
      </c>
      <c r="H6" s="2">
        <f t="shared" si="4"/>
        <v>4.6838615999999986E-3</v>
      </c>
      <c r="I6" s="1">
        <f t="shared" si="3"/>
        <v>1970.7953898933745</v>
      </c>
    </row>
    <row r="7" spans="1:9" x14ac:dyDescent="0.25">
      <c r="A7">
        <v>6</v>
      </c>
      <c r="B7">
        <v>427.3</v>
      </c>
      <c r="C7" s="3">
        <f t="shared" si="0"/>
        <v>130.24104</v>
      </c>
      <c r="D7">
        <v>8760</v>
      </c>
      <c r="E7" s="3">
        <v>130.81899999999999</v>
      </c>
      <c r="F7" s="1">
        <f t="shared" ref="F7:F9" si="5">0.5*0.00717*E7^2</f>
        <v>61.352294578184988</v>
      </c>
      <c r="G7" s="1">
        <f t="shared" ref="G7:G8" si="6">7.17/1000*E7</f>
        <v>0.93797222999999996</v>
      </c>
      <c r="H7" s="2">
        <f t="shared" si="4"/>
        <v>4.6838615999999986E-3</v>
      </c>
      <c r="I7" s="1">
        <f t="shared" si="3"/>
        <v>1970.7953898933745</v>
      </c>
    </row>
    <row r="8" spans="1:9" x14ac:dyDescent="0.25">
      <c r="A8">
        <v>7</v>
      </c>
      <c r="B8">
        <v>429</v>
      </c>
      <c r="C8" s="3">
        <f t="shared" si="0"/>
        <v>130.75919999999999</v>
      </c>
      <c r="D8">
        <v>8760</v>
      </c>
      <c r="E8" s="3">
        <v>131.42500000000001</v>
      </c>
      <c r="F8" s="1">
        <f t="shared" si="5"/>
        <v>61.922022290625016</v>
      </c>
      <c r="G8" s="1">
        <f t="shared" si="6"/>
        <v>0.94231725000000011</v>
      </c>
      <c r="H8" s="2">
        <f t="shared" si="4"/>
        <v>4.6838615999999986E-3</v>
      </c>
      <c r="I8" s="1">
        <f t="shared" si="3"/>
        <v>1970.7953898933745</v>
      </c>
    </row>
    <row r="9" spans="1:9" x14ac:dyDescent="0.25">
      <c r="A9">
        <v>8</v>
      </c>
      <c r="B9">
        <v>430.3</v>
      </c>
      <c r="C9" s="3">
        <f t="shared" si="0"/>
        <v>131.15544</v>
      </c>
      <c r="D9">
        <v>8760</v>
      </c>
      <c r="E9" s="3">
        <v>131.82900000000001</v>
      </c>
      <c r="F9" s="1">
        <f t="shared" si="5"/>
        <v>62.303303588985017</v>
      </c>
      <c r="G9" s="1">
        <f>7.17/1000*E9</f>
        <v>0.94521393000000009</v>
      </c>
      <c r="H9" s="2">
        <f t="shared" si="4"/>
        <v>4.6838615999999986E-3</v>
      </c>
      <c r="I9" s="1">
        <f t="shared" si="3"/>
        <v>1970.7953898933745</v>
      </c>
    </row>
    <row r="10" spans="1:9" x14ac:dyDescent="0.25">
      <c r="A10">
        <v>9</v>
      </c>
      <c r="B10">
        <v>422.3</v>
      </c>
      <c r="C10" s="3">
        <f t="shared" si="0"/>
        <v>128.71704</v>
      </c>
      <c r="D10">
        <v>8760</v>
      </c>
      <c r="E10" s="3">
        <v>129.30500000000001</v>
      </c>
      <c r="F10" s="1">
        <f t="shared" si="1"/>
        <v>59.856823229500002</v>
      </c>
      <c r="G10" s="1">
        <f t="shared" si="2"/>
        <v>0.92582380000000009</v>
      </c>
      <c r="H10" s="2">
        <f t="shared" si="4"/>
        <v>4.6838615999999986E-3</v>
      </c>
      <c r="I10" s="1">
        <f t="shared" si="3"/>
        <v>1970.7953898933745</v>
      </c>
    </row>
    <row r="11" spans="1:9" x14ac:dyDescent="0.25">
      <c r="A11">
        <v>10</v>
      </c>
      <c r="B11">
        <v>419.5</v>
      </c>
      <c r="C11" s="3">
        <f t="shared" si="0"/>
        <v>127.86360000000001</v>
      </c>
      <c r="D11">
        <v>8760</v>
      </c>
      <c r="E11" s="3">
        <v>128.49799999999999</v>
      </c>
      <c r="F11" s="1">
        <f t="shared" si="1"/>
        <v>59.112014894319991</v>
      </c>
      <c r="G11" s="1">
        <f t="shared" si="2"/>
        <v>0.92004567999999998</v>
      </c>
      <c r="H11" s="2">
        <f t="shared" si="4"/>
        <v>4.6838615999999986E-3</v>
      </c>
      <c r="I11" s="1">
        <f t="shared" si="3"/>
        <v>1970.7953898933745</v>
      </c>
    </row>
    <row r="14" spans="1:9" x14ac:dyDescent="0.25">
      <c r="G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Simonis</dc:creator>
  <cp:lastModifiedBy>John Simonis</cp:lastModifiedBy>
  <dcterms:created xsi:type="dcterms:W3CDTF">2023-08-15T01:58:49Z</dcterms:created>
  <dcterms:modified xsi:type="dcterms:W3CDTF">2023-08-17T02:39:42Z</dcterms:modified>
</cp:coreProperties>
</file>