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ilay\Desktop\Piezo revision master\Figure 3\PH3\RNAi\"/>
    </mc:Choice>
  </mc:AlternateContent>
  <xr:revisionPtr revIDLastSave="0" documentId="13_ncr:1_{EF5A4CA7-8C0F-4FD1-8364-54C0A92791B1}" xr6:coauthVersionLast="45" xr6:coauthVersionMax="45" xr10:uidLastSave="{00000000-0000-0000-0000-000000000000}"/>
  <bookViews>
    <workbookView xWindow="-108" yWindow="-108" windowWidth="23256" windowHeight="12600" activeTab="2" xr2:uid="{00000000-000D-0000-FFFF-FFFF00000000}"/>
  </bookViews>
  <sheets>
    <sheet name="rnai" sheetId="1" r:id="rId1"/>
    <sheet name="control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2" i="2"/>
  <c r="J3" i="2"/>
  <c r="J4" i="2"/>
  <c r="J5" i="2"/>
  <c r="J6" i="2"/>
  <c r="J7" i="2"/>
  <c r="J8" i="2"/>
  <c r="J2" i="2"/>
  <c r="L3" i="2"/>
  <c r="L4" i="2"/>
  <c r="L5" i="2"/>
  <c r="L6" i="2"/>
  <c r="L7" i="2"/>
  <c r="L8" i="2"/>
  <c r="L2" i="2"/>
  <c r="I3" i="2"/>
  <c r="I4" i="2"/>
  <c r="I5" i="2"/>
  <c r="I6" i="2"/>
  <c r="I7" i="2"/>
  <c r="I8" i="2"/>
  <c r="I2" i="2"/>
  <c r="H3" i="2"/>
  <c r="H4" i="2"/>
  <c r="H5" i="2"/>
  <c r="H6" i="2"/>
  <c r="H7" i="2"/>
  <c r="H8" i="2"/>
  <c r="H2" i="2"/>
  <c r="D3" i="2"/>
  <c r="D4" i="2"/>
  <c r="D5" i="2"/>
  <c r="D6" i="2"/>
  <c r="D7" i="2"/>
  <c r="D8" i="2"/>
  <c r="G3" i="2"/>
  <c r="G4" i="2"/>
  <c r="G5" i="2"/>
  <c r="G6" i="2"/>
  <c r="G7" i="2"/>
  <c r="G8" i="2"/>
  <c r="G2" i="2"/>
  <c r="D2" i="2"/>
  <c r="G18" i="1"/>
  <c r="I18" i="1"/>
  <c r="L18" i="1"/>
  <c r="K18" i="1"/>
  <c r="H18" i="1"/>
  <c r="D18" i="1"/>
  <c r="J18" i="1"/>
  <c r="L17" i="1"/>
  <c r="K17" i="1"/>
  <c r="J17" i="1"/>
  <c r="I17" i="1"/>
  <c r="H17" i="1"/>
  <c r="G17" i="1"/>
  <c r="D17" i="1"/>
  <c r="G16" i="1"/>
  <c r="K16" i="1" s="1"/>
  <c r="I16" i="1"/>
  <c r="L16" i="1"/>
  <c r="H16" i="1"/>
  <c r="D16" i="1"/>
  <c r="J16" i="1" s="1"/>
  <c r="G15" i="1"/>
  <c r="I15" i="1"/>
  <c r="K15" i="1"/>
  <c r="H15" i="1"/>
  <c r="L15" i="1" s="1"/>
  <c r="D15" i="1"/>
  <c r="J15" i="1" s="1"/>
  <c r="G14" i="1"/>
  <c r="K14" i="1"/>
  <c r="H14" i="1"/>
  <c r="D14" i="1"/>
  <c r="J14" i="1" s="1"/>
  <c r="G3" i="1"/>
  <c r="K3" i="1" s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2" i="1"/>
  <c r="K2" i="1" s="1"/>
  <c r="D3" i="1"/>
  <c r="J3" i="1" s="1"/>
  <c r="D4" i="1"/>
  <c r="J4" i="1" s="1"/>
  <c r="D5" i="1"/>
  <c r="J5" i="1" s="1"/>
  <c r="D6" i="1"/>
  <c r="J6" i="1" s="1"/>
  <c r="D7" i="1"/>
  <c r="D8" i="1"/>
  <c r="J8" i="1" s="1"/>
  <c r="D9" i="1"/>
  <c r="D10" i="1"/>
  <c r="J10" i="1" s="1"/>
  <c r="D11" i="1"/>
  <c r="J11" i="1" s="1"/>
  <c r="D12" i="1"/>
  <c r="J12" i="1" s="1"/>
  <c r="D13" i="1"/>
  <c r="D2" i="1"/>
  <c r="H3" i="1"/>
  <c r="H4" i="1"/>
  <c r="H5" i="1"/>
  <c r="H6" i="1"/>
  <c r="H7" i="1"/>
  <c r="H8" i="1"/>
  <c r="H9" i="1"/>
  <c r="H10" i="1"/>
  <c r="H11" i="1"/>
  <c r="H12" i="1"/>
  <c r="H13" i="1"/>
  <c r="H2" i="1"/>
  <c r="L7" i="1" l="1"/>
  <c r="L6" i="1"/>
  <c r="L13" i="1"/>
  <c r="I3" i="1"/>
  <c r="L3" i="1" s="1"/>
  <c r="I14" i="1"/>
  <c r="L14" i="1" s="1"/>
  <c r="I10" i="1"/>
  <c r="L10" i="1" s="1"/>
  <c r="I9" i="1"/>
  <c r="L9" i="1" s="1"/>
  <c r="I7" i="1"/>
  <c r="I12" i="1"/>
  <c r="L12" i="1" s="1"/>
  <c r="I11" i="1"/>
  <c r="L11" i="1" s="1"/>
  <c r="I6" i="1"/>
  <c r="I5" i="1"/>
  <c r="L5" i="1" s="1"/>
  <c r="I4" i="1"/>
  <c r="L4" i="1" s="1"/>
  <c r="I13" i="1"/>
  <c r="I2" i="1"/>
  <c r="L2" i="1" s="1"/>
  <c r="J13" i="1"/>
  <c r="J7" i="1"/>
  <c r="I8" i="1"/>
  <c r="L8" i="1" s="1"/>
  <c r="J9" i="1"/>
  <c r="J2" i="1"/>
</calcChain>
</file>

<file path=xl/sharedStrings.xml><?xml version="1.0" encoding="utf-8"?>
<sst xmlns="http://schemas.openxmlformats.org/spreadsheetml/2006/main" count="54" uniqueCount="42">
  <si>
    <t>dorsal ph3 count</t>
  </si>
  <si>
    <t>dorsal area (pixels)</t>
  </si>
  <si>
    <t>Dorsal area (um2)</t>
  </si>
  <si>
    <t>ventral ph3 count</t>
  </si>
  <si>
    <t>ventral area (pixels)</t>
  </si>
  <si>
    <t>ventral area (um2)</t>
  </si>
  <si>
    <t>total ph3</t>
  </si>
  <si>
    <t>total area</t>
  </si>
  <si>
    <t>Filename</t>
  </si>
  <si>
    <t>84x2290_DAPI_GFP_DCAD_PH3_D2</t>
  </si>
  <si>
    <t>84x2290_DAPI_GFP_DCAD_PH3_D1</t>
  </si>
  <si>
    <t>84x2290_DAPI_GFP_DCAD_PH3_D3</t>
  </si>
  <si>
    <t>84x2290_DAPI_GFP_DCAD_PH3_D4</t>
  </si>
  <si>
    <t>84x2290_DAPI_GFP_DCAD_PH3_D5</t>
  </si>
  <si>
    <t>84x2290_DAPI_GFP_DCAD_PH3_D6</t>
  </si>
  <si>
    <t>84x2290_DAPI_GFP_DCAD_PH3_D7</t>
  </si>
  <si>
    <t>84x2290_DAPI_GFP_DCAD_PH3_D8</t>
  </si>
  <si>
    <t>84x2290_DAPI_GFP_DCAD_PH3_D10</t>
  </si>
  <si>
    <t>84x2290_DAPI_GFP_DCAD_PH3_D11</t>
  </si>
  <si>
    <t>84x2290_DAPI_GFP_DCAD_PH3_D13</t>
  </si>
  <si>
    <t>84x2290_DAPI_GFP_DCAD_PH3_D15</t>
  </si>
  <si>
    <t>MID</t>
  </si>
  <si>
    <t>MIV</t>
  </si>
  <si>
    <t>MIG</t>
  </si>
  <si>
    <t>84x2290_DAPI_GFP_DCAD_PH3_D16</t>
  </si>
  <si>
    <t>84x2290_DAPI_GFP_DCAD_PH3_D17</t>
  </si>
  <si>
    <t>84x2290_DAPI_GFP_DCAD_PH3_D18</t>
  </si>
  <si>
    <t>84x2290_DAPI_GFP_DCAD_PH3_D20</t>
  </si>
  <si>
    <t>84x2290_DAPI_GFP_DCAD_PH3_D21</t>
  </si>
  <si>
    <t>ap_ryr_rnai_40x_dapi_ap_dcad_ph3_D1</t>
  </si>
  <si>
    <t>ap_ryr_rnai_40x_dapi_ap_dcad_ph3_D2</t>
  </si>
  <si>
    <t>ap_ryr_rnai_40x_dapi_ap_dcad_ph3_D3</t>
  </si>
  <si>
    <t>ap_ryr_rnai_40x_dapi_ap_dcad_ph3_D4</t>
  </si>
  <si>
    <t>ap_ryr_rnai_40x_dapi_ap_dcad_ph3_D5</t>
  </si>
  <si>
    <t>ap_ryr_rnai_40x_dapi_ap_dcad_ph3_D6</t>
  </si>
  <si>
    <t>ap_ryr_rnai_40x_dapi_ap_dcad_ph3_D7</t>
  </si>
  <si>
    <t>v_c</t>
  </si>
  <si>
    <t>d_c</t>
  </si>
  <si>
    <t>g_c</t>
  </si>
  <si>
    <t>v_r</t>
  </si>
  <si>
    <t>d_r</t>
  </si>
  <si>
    <t>g_r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</si>
</sst>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opLeftCell="B1" workbookViewId="0">
      <selection activeCell="L2" sqref="L2:L18"/>
    </sheetView>
  </sheetViews>
  <sheetFormatPr defaultRowHeight="14.4" x14ac:dyDescent="0.3"/>
  <cols>
    <col min="1" max="1" width="31" customWidth="1"/>
    <col min="2" max="2" width="16.44140625" customWidth="1"/>
    <col min="3" max="3" width="16.6640625" customWidth="1"/>
    <col min="4" max="4" width="15.6640625" customWidth="1"/>
    <col min="5" max="5" width="17" customWidth="1"/>
    <col min="6" max="6" width="17.109375" customWidth="1"/>
    <col min="7" max="7" width="15.44140625" customWidth="1"/>
    <col min="8" max="8" width="10.21875" customWidth="1"/>
  </cols>
  <sheetData>
    <row r="1" spans="1:12" x14ac:dyDescent="0.3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</v>
      </c>
      <c r="K1" s="2" t="s">
        <v>22</v>
      </c>
      <c r="L1" s="2" t="s">
        <v>23</v>
      </c>
    </row>
    <row r="2" spans="1:12" x14ac:dyDescent="0.3">
      <c r="A2" t="s">
        <v>10</v>
      </c>
      <c r="B2" s="3">
        <v>23</v>
      </c>
      <c r="C2" s="3">
        <v>78727</v>
      </c>
      <c r="D2" s="3">
        <f>C2*0.34*0.34*10^-6</f>
        <v>9.1008412000000011E-3</v>
      </c>
      <c r="E2" s="3">
        <v>24</v>
      </c>
      <c r="F2" s="3">
        <v>81896</v>
      </c>
      <c r="G2" s="3">
        <f>F2*0.34*0.34*10^-6</f>
        <v>9.4671776000000013E-3</v>
      </c>
      <c r="H2" s="3">
        <f>B2+E2</f>
        <v>47</v>
      </c>
      <c r="I2" s="3">
        <f>D2+G2</f>
        <v>1.8568018800000002E-2</v>
      </c>
      <c r="J2" s="3">
        <f>B2/D2</f>
        <v>2527.2389106185037</v>
      </c>
      <c r="K2" s="3">
        <f>E2/G2</f>
        <v>2535.0744449961512</v>
      </c>
      <c r="L2" s="3">
        <f>H2/I2</f>
        <v>2531.2339731151064</v>
      </c>
    </row>
    <row r="3" spans="1:12" x14ac:dyDescent="0.3">
      <c r="A3" t="s">
        <v>9</v>
      </c>
      <c r="B3" s="3">
        <v>20</v>
      </c>
      <c r="C3" s="3">
        <v>89612</v>
      </c>
      <c r="D3" s="3">
        <f t="shared" ref="D3:D18" si="0">C3*0.34*0.34*10^-6</f>
        <v>1.03591472E-2</v>
      </c>
      <c r="E3" s="3">
        <v>20</v>
      </c>
      <c r="F3" s="3">
        <v>86511</v>
      </c>
      <c r="G3" s="3">
        <f t="shared" ref="G3:G18" si="1">F3*0.34*0.34*10^-6</f>
        <v>1.00006716E-2</v>
      </c>
      <c r="H3" s="3">
        <f t="shared" ref="H3:H18" si="2">B3+E3</f>
        <v>40</v>
      </c>
      <c r="I3" s="3">
        <f t="shared" ref="I3:I18" si="3">D3+G3</f>
        <v>2.0359818799999999E-2</v>
      </c>
      <c r="J3" s="3">
        <f t="shared" ref="J3:J18" si="4">B3/D3</f>
        <v>1930.6608559438175</v>
      </c>
      <c r="K3" s="3">
        <f t="shared" ref="K3:K18" si="5">E3/G3</f>
        <v>1999.8656890203254</v>
      </c>
      <c r="L3" s="3">
        <f t="shared" ref="L3:L18" si="6">H3/I3</f>
        <v>1964.6540272745453</v>
      </c>
    </row>
    <row r="4" spans="1:12" x14ac:dyDescent="0.3">
      <c r="A4" t="s">
        <v>11</v>
      </c>
      <c r="B4" s="3">
        <v>13</v>
      </c>
      <c r="C4" s="3">
        <v>81890</v>
      </c>
      <c r="D4" s="3">
        <f t="shared" si="0"/>
        <v>9.4664840000000024E-3</v>
      </c>
      <c r="E4" s="3">
        <v>15</v>
      </c>
      <c r="F4" s="3">
        <v>74126</v>
      </c>
      <c r="G4" s="3">
        <f t="shared" si="1"/>
        <v>8.5689656000000006E-3</v>
      </c>
      <c r="H4" s="3">
        <f t="shared" si="2"/>
        <v>28</v>
      </c>
      <c r="I4" s="3">
        <f t="shared" si="3"/>
        <v>1.8035449600000003E-2</v>
      </c>
      <c r="J4" s="3">
        <f t="shared" si="4"/>
        <v>1373.2659348497284</v>
      </c>
      <c r="K4" s="3">
        <f t="shared" si="5"/>
        <v>1750.5030012023853</v>
      </c>
      <c r="L4" s="3">
        <f t="shared" si="6"/>
        <v>1552.498031432496</v>
      </c>
    </row>
    <row r="5" spans="1:12" x14ac:dyDescent="0.3">
      <c r="A5" t="s">
        <v>12</v>
      </c>
      <c r="B5" s="3">
        <v>17</v>
      </c>
      <c r="C5" s="3">
        <v>103369</v>
      </c>
      <c r="D5" s="3">
        <f t="shared" si="0"/>
        <v>1.1949456400000001E-2</v>
      </c>
      <c r="E5" s="3">
        <v>23</v>
      </c>
      <c r="F5" s="3">
        <v>85766</v>
      </c>
      <c r="G5" s="3">
        <f t="shared" si="1"/>
        <v>9.914549600000001E-3</v>
      </c>
      <c r="H5" s="3">
        <f t="shared" si="2"/>
        <v>40</v>
      </c>
      <c r="I5" s="3">
        <f t="shared" si="3"/>
        <v>2.1864006000000002E-2</v>
      </c>
      <c r="J5" s="3">
        <f t="shared" si="4"/>
        <v>1422.6588583561006</v>
      </c>
      <c r="K5" s="3">
        <f t="shared" si="5"/>
        <v>2319.822980158372</v>
      </c>
      <c r="L5" s="3">
        <f t="shared" si="6"/>
        <v>1829.4908993347328</v>
      </c>
    </row>
    <row r="6" spans="1:12" x14ac:dyDescent="0.3">
      <c r="A6" t="s">
        <v>13</v>
      </c>
      <c r="B6" s="3">
        <v>11</v>
      </c>
      <c r="C6" s="3">
        <v>108801</v>
      </c>
      <c r="D6" s="3">
        <f t="shared" si="0"/>
        <v>1.2577395600000001E-2</v>
      </c>
      <c r="E6" s="3">
        <v>18</v>
      </c>
      <c r="F6" s="3">
        <v>72221</v>
      </c>
      <c r="G6" s="3">
        <f t="shared" si="1"/>
        <v>8.3487476000000012E-3</v>
      </c>
      <c r="H6" s="3">
        <f t="shared" si="2"/>
        <v>29</v>
      </c>
      <c r="I6" s="3">
        <f t="shared" si="3"/>
        <v>2.0926143200000004E-2</v>
      </c>
      <c r="J6" s="3">
        <f t="shared" si="4"/>
        <v>874.58487828752072</v>
      </c>
      <c r="K6" s="3">
        <f t="shared" si="5"/>
        <v>2156.011998733798</v>
      </c>
      <c r="L6" s="3">
        <f t="shared" si="6"/>
        <v>1385.8263189176682</v>
      </c>
    </row>
    <row r="7" spans="1:12" x14ac:dyDescent="0.3">
      <c r="A7" t="s">
        <v>14</v>
      </c>
      <c r="B7" s="3">
        <v>13</v>
      </c>
      <c r="C7" s="3">
        <v>98084</v>
      </c>
      <c r="D7" s="3">
        <f t="shared" si="0"/>
        <v>1.1338510400000003E-2</v>
      </c>
      <c r="E7" s="3">
        <v>20</v>
      </c>
      <c r="F7" s="3">
        <v>88013</v>
      </c>
      <c r="G7" s="3">
        <f t="shared" si="1"/>
        <v>1.0174302800000002E-2</v>
      </c>
      <c r="H7" s="3">
        <f t="shared" si="2"/>
        <v>33</v>
      </c>
      <c r="I7" s="3">
        <f t="shared" si="3"/>
        <v>2.1512813200000005E-2</v>
      </c>
      <c r="J7" s="3">
        <f t="shared" si="4"/>
        <v>1146.5350863019887</v>
      </c>
      <c r="K7" s="3">
        <f t="shared" si="5"/>
        <v>1965.7366596166173</v>
      </c>
      <c r="L7" s="3">
        <f t="shared" si="6"/>
        <v>1533.9695321669967</v>
      </c>
    </row>
    <row r="8" spans="1:12" x14ac:dyDescent="0.3">
      <c r="A8" t="s">
        <v>15</v>
      </c>
      <c r="B8" s="3">
        <v>11</v>
      </c>
      <c r="C8" s="3">
        <v>87651</v>
      </c>
      <c r="D8" s="3">
        <f t="shared" si="0"/>
        <v>1.0132455600000001E-2</v>
      </c>
      <c r="E8" s="3">
        <v>18</v>
      </c>
      <c r="F8" s="3">
        <v>87164</v>
      </c>
      <c r="G8" s="3">
        <f t="shared" si="1"/>
        <v>1.0076158400000002E-2</v>
      </c>
      <c r="H8" s="3">
        <f t="shared" si="2"/>
        <v>29</v>
      </c>
      <c r="I8" s="3">
        <f t="shared" si="3"/>
        <v>2.0208614000000003E-2</v>
      </c>
      <c r="J8" s="3">
        <f t="shared" si="4"/>
        <v>1085.6203505100973</v>
      </c>
      <c r="K8" s="3">
        <f t="shared" si="5"/>
        <v>1786.3951007360104</v>
      </c>
      <c r="L8" s="3">
        <f t="shared" si="6"/>
        <v>1435.0316157258483</v>
      </c>
    </row>
    <row r="9" spans="1:12" x14ac:dyDescent="0.3">
      <c r="A9" t="s">
        <v>16</v>
      </c>
      <c r="B9" s="3">
        <v>11</v>
      </c>
      <c r="C9" s="3">
        <v>83751</v>
      </c>
      <c r="D9" s="3">
        <f t="shared" si="0"/>
        <v>9.6816156000000021E-3</v>
      </c>
      <c r="E9" s="3">
        <v>13</v>
      </c>
      <c r="F9" s="3">
        <v>91813</v>
      </c>
      <c r="G9" s="3">
        <f t="shared" si="1"/>
        <v>1.0613582800000002E-2</v>
      </c>
      <c r="H9" s="3">
        <f t="shared" si="2"/>
        <v>24</v>
      </c>
      <c r="I9" s="3">
        <f t="shared" si="3"/>
        <v>2.0295198400000006E-2</v>
      </c>
      <c r="J9" s="3">
        <f t="shared" si="4"/>
        <v>1136.1740079827171</v>
      </c>
      <c r="K9" s="3">
        <f t="shared" si="5"/>
        <v>1224.8455818331201</v>
      </c>
      <c r="L9" s="3">
        <f t="shared" si="6"/>
        <v>1182.5457197797086</v>
      </c>
    </row>
    <row r="10" spans="1:12" x14ac:dyDescent="0.3">
      <c r="A10" s="4" t="s">
        <v>17</v>
      </c>
      <c r="B10" s="3">
        <v>19</v>
      </c>
      <c r="C10" s="3">
        <v>101176</v>
      </c>
      <c r="D10" s="3">
        <f t="shared" si="0"/>
        <v>1.1695945600000002E-2</v>
      </c>
      <c r="E10" s="3">
        <v>33</v>
      </c>
      <c r="F10" s="3">
        <v>89312</v>
      </c>
      <c r="G10" s="3">
        <f t="shared" si="1"/>
        <v>1.0324467200000001E-2</v>
      </c>
      <c r="H10" s="3">
        <f t="shared" si="2"/>
        <v>52</v>
      </c>
      <c r="I10" s="3">
        <f t="shared" si="3"/>
        <v>2.2020412800000003E-2</v>
      </c>
      <c r="J10" s="3">
        <f t="shared" si="4"/>
        <v>1624.4945598926176</v>
      </c>
      <c r="K10" s="3">
        <f t="shared" si="5"/>
        <v>3196.2908458850056</v>
      </c>
      <c r="L10" s="3">
        <f t="shared" si="6"/>
        <v>2361.4452858940044</v>
      </c>
    </row>
    <row r="11" spans="1:12" x14ac:dyDescent="0.3">
      <c r="A11" t="s">
        <v>18</v>
      </c>
      <c r="B11" s="3">
        <v>17</v>
      </c>
      <c r="C11" s="3">
        <v>97551</v>
      </c>
      <c r="D11" s="3">
        <f t="shared" si="0"/>
        <v>1.1276895600000001E-2</v>
      </c>
      <c r="E11" s="3">
        <v>20</v>
      </c>
      <c r="F11" s="3">
        <v>101133</v>
      </c>
      <c r="G11" s="3">
        <f t="shared" si="1"/>
        <v>1.1690974800000002E-2</v>
      </c>
      <c r="H11" s="3">
        <f t="shared" si="2"/>
        <v>37</v>
      </c>
      <c r="I11" s="3">
        <f t="shared" si="3"/>
        <v>2.2967870400000003E-2</v>
      </c>
      <c r="J11" s="3">
        <f t="shared" si="4"/>
        <v>1507.5070837757864</v>
      </c>
      <c r="K11" s="3">
        <f t="shared" si="5"/>
        <v>1710.7213335195963</v>
      </c>
      <c r="L11" s="3">
        <f t="shared" si="6"/>
        <v>1610.9460457422292</v>
      </c>
    </row>
    <row r="12" spans="1:12" x14ac:dyDescent="0.3">
      <c r="A12" t="s">
        <v>19</v>
      </c>
      <c r="B12" s="3">
        <v>16</v>
      </c>
      <c r="C12" s="3">
        <v>125880</v>
      </c>
      <c r="D12" s="3">
        <f t="shared" si="0"/>
        <v>1.4551728000000002E-2</v>
      </c>
      <c r="E12" s="3">
        <v>23</v>
      </c>
      <c r="F12" s="3">
        <v>101697</v>
      </c>
      <c r="G12" s="3">
        <f t="shared" si="1"/>
        <v>1.1756173200000001E-2</v>
      </c>
      <c r="H12" s="3">
        <f t="shared" si="2"/>
        <v>39</v>
      </c>
      <c r="I12" s="3">
        <f t="shared" si="3"/>
        <v>2.6307901200000004E-2</v>
      </c>
      <c r="J12" s="3">
        <f t="shared" si="4"/>
        <v>1099.5257745334436</v>
      </c>
      <c r="K12" s="3">
        <f t="shared" si="5"/>
        <v>1956.4189476214929</v>
      </c>
      <c r="L12" s="3">
        <f t="shared" si="6"/>
        <v>1482.4443692224295</v>
      </c>
    </row>
    <row r="13" spans="1:12" x14ac:dyDescent="0.3">
      <c r="A13" t="s">
        <v>20</v>
      </c>
      <c r="B13" s="3">
        <v>18</v>
      </c>
      <c r="C13" s="3">
        <v>115645</v>
      </c>
      <c r="D13" s="3">
        <f t="shared" si="0"/>
        <v>1.3368562000000001E-2</v>
      </c>
      <c r="E13" s="3">
        <v>31</v>
      </c>
      <c r="F13" s="3">
        <v>79382</v>
      </c>
      <c r="G13" s="3">
        <f t="shared" si="1"/>
        <v>9.1765592000000017E-3</v>
      </c>
      <c r="H13" s="3">
        <f t="shared" si="2"/>
        <v>49</v>
      </c>
      <c r="I13" s="3">
        <f t="shared" si="3"/>
        <v>2.2545121200000004E-2</v>
      </c>
      <c r="J13" s="3">
        <f t="shared" si="4"/>
        <v>1346.442496956666</v>
      </c>
      <c r="K13" s="3">
        <f t="shared" si="5"/>
        <v>3378.1725071854812</v>
      </c>
      <c r="L13" s="3">
        <f t="shared" si="6"/>
        <v>2173.4192318291903</v>
      </c>
    </row>
    <row r="14" spans="1:12" x14ac:dyDescent="0.3">
      <c r="A14" t="s">
        <v>24</v>
      </c>
      <c r="B14" s="3">
        <v>23</v>
      </c>
      <c r="C14" s="3">
        <v>136813</v>
      </c>
      <c r="D14" s="3">
        <f t="shared" si="0"/>
        <v>1.5815582800000002E-2</v>
      </c>
      <c r="E14" s="3">
        <v>26</v>
      </c>
      <c r="F14" s="3">
        <v>85147</v>
      </c>
      <c r="G14" s="3">
        <f t="shared" si="1"/>
        <v>9.8429932000000022E-3</v>
      </c>
      <c r="H14" s="3">
        <f t="shared" si="2"/>
        <v>49</v>
      </c>
      <c r="I14" s="3">
        <f t="shared" si="3"/>
        <v>2.5658576000000002E-2</v>
      </c>
      <c r="J14" s="3">
        <f t="shared" si="4"/>
        <v>1454.2619320990179</v>
      </c>
      <c r="K14" s="3">
        <f t="shared" si="5"/>
        <v>2641.4729210622631</v>
      </c>
      <c r="L14" s="3">
        <f t="shared" si="6"/>
        <v>1909.6928839698662</v>
      </c>
    </row>
    <row r="15" spans="1:12" x14ac:dyDescent="0.3">
      <c r="A15" t="s">
        <v>25</v>
      </c>
      <c r="B15" s="3">
        <v>24</v>
      </c>
      <c r="C15" s="3">
        <v>100078</v>
      </c>
      <c r="D15" s="3">
        <f t="shared" si="0"/>
        <v>1.1569016800000002E-2</v>
      </c>
      <c r="E15" s="3">
        <v>24</v>
      </c>
      <c r="F15" s="3">
        <v>99600</v>
      </c>
      <c r="G15" s="3">
        <f t="shared" si="1"/>
        <v>1.151376E-2</v>
      </c>
      <c r="H15" s="3">
        <f t="shared" si="2"/>
        <v>48</v>
      </c>
      <c r="I15" s="3">
        <f t="shared" si="3"/>
        <v>2.3082776800000003E-2</v>
      </c>
      <c r="J15" s="3">
        <f t="shared" si="4"/>
        <v>2074.5064524411441</v>
      </c>
      <c r="K15" s="3">
        <f t="shared" si="5"/>
        <v>2084.462417142619</v>
      </c>
      <c r="L15" s="3">
        <f t="shared" si="6"/>
        <v>2079.472518228396</v>
      </c>
    </row>
    <row r="16" spans="1:12" x14ac:dyDescent="0.3">
      <c r="A16" t="s">
        <v>26</v>
      </c>
      <c r="B16" s="3">
        <v>19</v>
      </c>
      <c r="C16" s="3">
        <v>107039</v>
      </c>
      <c r="D16" s="3">
        <f t="shared" si="0"/>
        <v>1.2373708400000001E-2</v>
      </c>
      <c r="E16" s="3">
        <v>24</v>
      </c>
      <c r="F16" s="3">
        <v>102322</v>
      </c>
      <c r="G16" s="3">
        <f t="shared" si="1"/>
        <v>1.18284232E-2</v>
      </c>
      <c r="H16" s="3">
        <f t="shared" si="2"/>
        <v>43</v>
      </c>
      <c r="I16" s="3">
        <f t="shared" si="3"/>
        <v>2.4202131600000003E-2</v>
      </c>
      <c r="J16" s="3">
        <f t="shared" si="4"/>
        <v>1535.5137995655368</v>
      </c>
      <c r="K16" s="3">
        <f t="shared" si="5"/>
        <v>2029.0109335959505</v>
      </c>
      <c r="L16" s="3">
        <f t="shared" si="6"/>
        <v>1776.7030074326178</v>
      </c>
    </row>
    <row r="17" spans="1:12" x14ac:dyDescent="0.3">
      <c r="A17" t="s">
        <v>27</v>
      </c>
      <c r="B17" s="3">
        <v>19</v>
      </c>
      <c r="C17" s="3">
        <v>84293</v>
      </c>
      <c r="D17" s="3">
        <f t="shared" si="0"/>
        <v>9.7442708000000013E-3</v>
      </c>
      <c r="E17" s="3">
        <v>21</v>
      </c>
      <c r="F17" s="3">
        <v>84325</v>
      </c>
      <c r="G17" s="3">
        <f t="shared" si="1"/>
        <v>9.7479699999999999E-3</v>
      </c>
      <c r="H17" s="3">
        <f t="shared" si="2"/>
        <v>40</v>
      </c>
      <c r="I17" s="3">
        <f t="shared" si="3"/>
        <v>1.9492240800000001E-2</v>
      </c>
      <c r="J17" s="3">
        <f t="shared" si="4"/>
        <v>1949.8637086317426</v>
      </c>
      <c r="K17" s="3">
        <f t="shared" si="5"/>
        <v>2154.2946890480789</v>
      </c>
      <c r="L17" s="3">
        <f t="shared" si="6"/>
        <v>2052.0985970992106</v>
      </c>
    </row>
    <row r="18" spans="1:12" x14ac:dyDescent="0.3">
      <c r="A18" t="s">
        <v>28</v>
      </c>
      <c r="B18" s="3">
        <v>19</v>
      </c>
      <c r="C18" s="3">
        <v>103241</v>
      </c>
      <c r="D18" s="3">
        <f t="shared" si="0"/>
        <v>1.19346596E-2</v>
      </c>
      <c r="E18" s="3">
        <v>20</v>
      </c>
      <c r="F18" s="3">
        <v>99949</v>
      </c>
      <c r="G18" s="3">
        <f t="shared" si="1"/>
        <v>1.1554104400000001E-2</v>
      </c>
      <c r="H18" s="3">
        <f t="shared" si="2"/>
        <v>39</v>
      </c>
      <c r="I18" s="3">
        <f t="shared" si="3"/>
        <v>2.3488764000000002E-2</v>
      </c>
      <c r="J18" s="3">
        <f t="shared" si="4"/>
        <v>1592.0018363992551</v>
      </c>
      <c r="K18" s="3">
        <f t="shared" si="5"/>
        <v>1730.986609399167</v>
      </c>
      <c r="L18" s="3">
        <f t="shared" si="6"/>
        <v>1660.3683361116828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74D81-2953-4CE3-A78D-1E9103680A9B}">
  <dimension ref="A1:L8"/>
  <sheetViews>
    <sheetView workbookViewId="0">
      <selection activeCell="L2" sqref="L2:L8"/>
    </sheetView>
  </sheetViews>
  <sheetFormatPr defaultRowHeight="14.4" x14ac:dyDescent="0.3"/>
  <cols>
    <col min="1" max="1" width="34.33203125" customWidth="1"/>
    <col min="2" max="2" width="17.77734375" customWidth="1"/>
    <col min="3" max="3" width="16.109375" customWidth="1"/>
    <col min="4" max="4" width="18.21875" customWidth="1"/>
    <col min="5" max="5" width="18" customWidth="1"/>
    <col min="6" max="6" width="16.77734375" customWidth="1"/>
    <col min="7" max="7" width="18.5546875" customWidth="1"/>
  </cols>
  <sheetData>
    <row r="1" spans="1:12" x14ac:dyDescent="0.3">
      <c r="A1" s="2" t="s">
        <v>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</v>
      </c>
      <c r="K1" s="2" t="s">
        <v>22</v>
      </c>
      <c r="L1" s="2" t="s">
        <v>23</v>
      </c>
    </row>
    <row r="2" spans="1:12" x14ac:dyDescent="0.3">
      <c r="A2" t="s">
        <v>29</v>
      </c>
      <c r="B2">
        <v>32</v>
      </c>
      <c r="C2">
        <v>93458</v>
      </c>
      <c r="D2">
        <f>C2*0.34*0.34*10^-6</f>
        <v>1.0803744799999999E-2</v>
      </c>
      <c r="E2">
        <v>44</v>
      </c>
      <c r="F2">
        <v>83734</v>
      </c>
      <c r="G2">
        <f>F2*0.34*0.34*10^-6</f>
        <v>9.6796503999999998E-3</v>
      </c>
      <c r="H2">
        <f>B2+E2</f>
        <v>76</v>
      </c>
      <c r="I2">
        <f>D2+G2</f>
        <v>2.0483395199999997E-2</v>
      </c>
      <c r="J2">
        <f>B2/D2</f>
        <v>2961.9359391014127</v>
      </c>
      <c r="K2">
        <f>E2/G2</f>
        <v>4545.6187136675926</v>
      </c>
      <c r="L2">
        <f>H2/I2</f>
        <v>3710.3223981149381</v>
      </c>
    </row>
    <row r="3" spans="1:12" x14ac:dyDescent="0.3">
      <c r="A3" t="s">
        <v>30</v>
      </c>
      <c r="B3">
        <v>20</v>
      </c>
      <c r="C3">
        <v>85456</v>
      </c>
      <c r="D3">
        <f t="shared" ref="D3:D8" si="0">C3*0.34*0.34*10^-6</f>
        <v>9.8787136000000001E-3</v>
      </c>
      <c r="E3">
        <v>25</v>
      </c>
      <c r="F3">
        <v>70674</v>
      </c>
      <c r="G3">
        <f t="shared" ref="G3:G8" si="1">F3*0.34*0.34*10^-6</f>
        <v>8.1699144000000005E-3</v>
      </c>
      <c r="H3">
        <f t="shared" ref="H3:H8" si="2">B3+E3</f>
        <v>45</v>
      </c>
      <c r="I3">
        <f t="shared" ref="I3:I8" si="3">D3+G3</f>
        <v>1.8048628000000001E-2</v>
      </c>
      <c r="J3">
        <f t="shared" ref="J3:J8" si="4">B3/D3</f>
        <v>2024.5550999676718</v>
      </c>
      <c r="K3">
        <f t="shared" ref="K3:K8" si="5">E3/G3</f>
        <v>3060.0075809851814</v>
      </c>
      <c r="L3">
        <f t="shared" ref="L3:L8" si="6">H3/I3</f>
        <v>2493.2643079573695</v>
      </c>
    </row>
    <row r="4" spans="1:12" x14ac:dyDescent="0.3">
      <c r="A4" t="s">
        <v>31</v>
      </c>
      <c r="B4">
        <v>35</v>
      </c>
      <c r="C4">
        <v>94592</v>
      </c>
      <c r="D4">
        <f t="shared" si="0"/>
        <v>1.0934835200000001E-2</v>
      </c>
      <c r="E4">
        <v>35</v>
      </c>
      <c r="F4">
        <v>70057</v>
      </c>
      <c r="G4">
        <f t="shared" si="1"/>
        <v>8.0985892000000007E-3</v>
      </c>
      <c r="H4">
        <f t="shared" si="2"/>
        <v>70</v>
      </c>
      <c r="I4">
        <f t="shared" si="3"/>
        <v>1.9033424400000002E-2</v>
      </c>
      <c r="J4">
        <f t="shared" si="4"/>
        <v>3200.7798343408044</v>
      </c>
      <c r="K4">
        <f t="shared" si="5"/>
        <v>4321.7403841152973</v>
      </c>
      <c r="L4">
        <f t="shared" si="6"/>
        <v>3677.7407222633037</v>
      </c>
    </row>
    <row r="5" spans="1:12" x14ac:dyDescent="0.3">
      <c r="A5" t="s">
        <v>32</v>
      </c>
      <c r="B5">
        <v>64</v>
      </c>
      <c r="C5">
        <v>116039</v>
      </c>
      <c r="D5">
        <f t="shared" si="0"/>
        <v>1.3414108400000001E-2</v>
      </c>
      <c r="E5">
        <v>57</v>
      </c>
      <c r="F5">
        <v>80256</v>
      </c>
      <c r="G5">
        <f t="shared" si="1"/>
        <v>9.2775936E-3</v>
      </c>
      <c r="H5">
        <f t="shared" si="2"/>
        <v>121</v>
      </c>
      <c r="I5">
        <f t="shared" si="3"/>
        <v>2.2691702000000001E-2</v>
      </c>
      <c r="J5">
        <f t="shared" si="4"/>
        <v>4771.0960797066464</v>
      </c>
      <c r="K5">
        <f t="shared" si="5"/>
        <v>6143.8345391632593</v>
      </c>
      <c r="L5">
        <f t="shared" si="6"/>
        <v>5332.3457182718157</v>
      </c>
    </row>
    <row r="6" spans="1:12" x14ac:dyDescent="0.3">
      <c r="A6" t="s">
        <v>33</v>
      </c>
      <c r="B6">
        <v>30</v>
      </c>
      <c r="C6">
        <v>87600</v>
      </c>
      <c r="D6">
        <f t="shared" si="0"/>
        <v>1.0126560000000001E-2</v>
      </c>
      <c r="E6">
        <v>28</v>
      </c>
      <c r="F6">
        <v>89402</v>
      </c>
      <c r="G6">
        <f t="shared" si="1"/>
        <v>1.0334871200000002E-2</v>
      </c>
      <c r="H6">
        <f t="shared" si="2"/>
        <v>58</v>
      </c>
      <c r="I6">
        <f t="shared" si="3"/>
        <v>2.0461431200000005E-2</v>
      </c>
      <c r="J6">
        <f t="shared" si="4"/>
        <v>2962.5065175143382</v>
      </c>
      <c r="K6">
        <f t="shared" si="5"/>
        <v>2709.2742094357204</v>
      </c>
      <c r="L6">
        <f t="shared" si="6"/>
        <v>2834.6013254439399</v>
      </c>
    </row>
    <row r="7" spans="1:12" x14ac:dyDescent="0.3">
      <c r="A7" t="s">
        <v>34</v>
      </c>
      <c r="B7">
        <v>25</v>
      </c>
      <c r="C7">
        <v>71205</v>
      </c>
      <c r="D7">
        <f t="shared" si="0"/>
        <v>8.2312979999999997E-3</v>
      </c>
      <c r="E7">
        <v>31</v>
      </c>
      <c r="F7">
        <v>84911</v>
      </c>
      <c r="G7">
        <f t="shared" si="1"/>
        <v>9.8157116000000006E-3</v>
      </c>
      <c r="H7">
        <f t="shared" si="2"/>
        <v>56</v>
      </c>
      <c r="I7">
        <f t="shared" si="3"/>
        <v>1.80470096E-2</v>
      </c>
      <c r="J7">
        <f t="shared" si="4"/>
        <v>3037.1880595259704</v>
      </c>
      <c r="K7">
        <f t="shared" si="5"/>
        <v>3158.2019993333952</v>
      </c>
      <c r="L7">
        <f t="shared" si="6"/>
        <v>3103.0071597014057</v>
      </c>
    </row>
    <row r="8" spans="1:12" x14ac:dyDescent="0.3">
      <c r="A8" t="s">
        <v>35</v>
      </c>
      <c r="B8">
        <v>53</v>
      </c>
      <c r="C8">
        <v>113763</v>
      </c>
      <c r="D8">
        <f t="shared" si="0"/>
        <v>1.3151002800000002E-2</v>
      </c>
      <c r="E8">
        <v>42</v>
      </c>
      <c r="F8">
        <v>63047</v>
      </c>
      <c r="G8">
        <f t="shared" si="1"/>
        <v>7.2882332000000008E-3</v>
      </c>
      <c r="H8">
        <f t="shared" si="2"/>
        <v>95</v>
      </c>
      <c r="I8">
        <f t="shared" si="3"/>
        <v>2.0439236000000003E-2</v>
      </c>
      <c r="J8">
        <f t="shared" si="4"/>
        <v>4030.110920514745</v>
      </c>
      <c r="K8">
        <f t="shared" si="5"/>
        <v>5762.7135201985575</v>
      </c>
      <c r="L8">
        <f t="shared" si="6"/>
        <v>4647.9232394009241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E793-A8DC-4777-AD42-416B50015BBC}">
  <dimension ref="A1:F18"/>
  <sheetViews>
    <sheetView tabSelected="1" workbookViewId="0">
      <selection activeCell="F2" sqref="F2:F18"/>
    </sheetView>
  </sheetViews>
  <sheetFormatPr defaultRowHeight="14.4" x14ac:dyDescent="0.3"/>
  <sheetData>
    <row r="1" spans="1:6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</row>
    <row r="2" spans="1:6" x14ac:dyDescent="0.3">
      <c r="A2">
        <v>4545.6187136675926</v>
      </c>
      <c r="B2">
        <v>2961.9359391014127</v>
      </c>
      <c r="C2">
        <v>3710.3223981149381</v>
      </c>
      <c r="D2">
        <v>2535.0744449961512</v>
      </c>
      <c r="E2">
        <v>2527.2389106185037</v>
      </c>
      <c r="F2">
        <v>2531.2339731151064</v>
      </c>
    </row>
    <row r="3" spans="1:6" x14ac:dyDescent="0.3">
      <c r="A3">
        <v>3060.0075809851814</v>
      </c>
      <c r="B3">
        <v>2024.5550999676718</v>
      </c>
      <c r="C3">
        <v>2493.2643079573695</v>
      </c>
      <c r="D3">
        <v>1999.8656890203254</v>
      </c>
      <c r="E3">
        <v>1930.6608559438175</v>
      </c>
      <c r="F3">
        <v>1964.6540272745453</v>
      </c>
    </row>
    <row r="4" spans="1:6" x14ac:dyDescent="0.3">
      <c r="A4">
        <v>4321.7403841152973</v>
      </c>
      <c r="B4">
        <v>3200.7798343408044</v>
      </c>
      <c r="C4">
        <v>3677.7407222633037</v>
      </c>
      <c r="D4">
        <v>1750.5030012023853</v>
      </c>
      <c r="E4">
        <v>1373.2659348497284</v>
      </c>
      <c r="F4">
        <v>1552.498031432496</v>
      </c>
    </row>
    <row r="5" spans="1:6" x14ac:dyDescent="0.3">
      <c r="A5">
        <v>6143.8345391632593</v>
      </c>
      <c r="B5">
        <v>4771.0960797066464</v>
      </c>
      <c r="C5">
        <v>5332.3457182718157</v>
      </c>
      <c r="D5">
        <v>2319.822980158372</v>
      </c>
      <c r="E5">
        <v>1422.6588583561006</v>
      </c>
      <c r="F5">
        <v>1829.4908993347328</v>
      </c>
    </row>
    <row r="6" spans="1:6" x14ac:dyDescent="0.3">
      <c r="A6">
        <v>2709.2742094357204</v>
      </c>
      <c r="B6">
        <v>2962.5065175143382</v>
      </c>
      <c r="C6">
        <v>2834.6013254439399</v>
      </c>
      <c r="D6">
        <v>2156.011998733798</v>
      </c>
      <c r="E6">
        <v>874.58487828752072</v>
      </c>
      <c r="F6">
        <v>1385.8263189176682</v>
      </c>
    </row>
    <row r="7" spans="1:6" x14ac:dyDescent="0.3">
      <c r="A7">
        <v>3158.2019993333952</v>
      </c>
      <c r="B7">
        <v>3037.1880595259704</v>
      </c>
      <c r="C7">
        <v>3103.0071597014057</v>
      </c>
      <c r="D7">
        <v>1965.7366596166173</v>
      </c>
      <c r="E7">
        <v>1146.5350863019887</v>
      </c>
      <c r="F7">
        <v>1533.9695321669967</v>
      </c>
    </row>
    <row r="8" spans="1:6" x14ac:dyDescent="0.3">
      <c r="A8">
        <v>5762.7135201985575</v>
      </c>
      <c r="B8">
        <v>4030.110920514745</v>
      </c>
      <c r="C8">
        <v>4647.9232394009241</v>
      </c>
      <c r="D8">
        <v>1786.3951007360104</v>
      </c>
      <c r="E8">
        <v>1085.6203505100973</v>
      </c>
      <c r="F8">
        <v>1435.0316157258483</v>
      </c>
    </row>
    <row r="9" spans="1:6" x14ac:dyDescent="0.3">
      <c r="D9">
        <v>1224.8455818331201</v>
      </c>
      <c r="E9">
        <v>1136.1740079827171</v>
      </c>
      <c r="F9">
        <v>1182.5457197797086</v>
      </c>
    </row>
    <row r="10" spans="1:6" x14ac:dyDescent="0.3">
      <c r="D10">
        <v>3196.2908458850056</v>
      </c>
      <c r="E10">
        <v>1624.4945598926176</v>
      </c>
      <c r="F10">
        <v>2361.4452858940044</v>
      </c>
    </row>
    <row r="11" spans="1:6" x14ac:dyDescent="0.3">
      <c r="D11">
        <v>1710.7213335195963</v>
      </c>
      <c r="E11">
        <v>1507.5070837757864</v>
      </c>
      <c r="F11">
        <v>1610.9460457422292</v>
      </c>
    </row>
    <row r="12" spans="1:6" x14ac:dyDescent="0.3">
      <c r="D12">
        <v>1956.4189476214929</v>
      </c>
      <c r="E12">
        <v>1099.5257745334436</v>
      </c>
      <c r="F12">
        <v>1482.4443692224295</v>
      </c>
    </row>
    <row r="13" spans="1:6" x14ac:dyDescent="0.3">
      <c r="D13">
        <v>3378.1725071854812</v>
      </c>
      <c r="E13">
        <v>1346.442496956666</v>
      </c>
      <c r="F13">
        <v>2173.4192318291903</v>
      </c>
    </row>
    <row r="14" spans="1:6" x14ac:dyDescent="0.3">
      <c r="D14">
        <v>2641.4729210622631</v>
      </c>
      <c r="E14">
        <v>1454.2619320990179</v>
      </c>
      <c r="F14">
        <v>1909.6928839698662</v>
      </c>
    </row>
    <row r="15" spans="1:6" x14ac:dyDescent="0.3">
      <c r="D15">
        <v>2084.462417142619</v>
      </c>
      <c r="E15">
        <v>2074.5064524411441</v>
      </c>
      <c r="F15">
        <v>2079.472518228396</v>
      </c>
    </row>
    <row r="16" spans="1:6" x14ac:dyDescent="0.3">
      <c r="D16">
        <v>2029.0109335959505</v>
      </c>
      <c r="E16">
        <v>1535.5137995655368</v>
      </c>
      <c r="F16">
        <v>1776.7030074326178</v>
      </c>
    </row>
    <row r="17" spans="4:6" x14ac:dyDescent="0.3">
      <c r="D17">
        <v>2154.2946890480789</v>
      </c>
      <c r="E17">
        <v>1949.8637086317426</v>
      </c>
      <c r="F17">
        <v>2052.0985970992106</v>
      </c>
    </row>
    <row r="18" spans="4:6" x14ac:dyDescent="0.3">
      <c r="D18">
        <v>1730.986609399167</v>
      </c>
      <c r="E18">
        <v>1592.0018363992551</v>
      </c>
      <c r="F18">
        <v>1660.3683361116828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rnai</vt:lpstr>
      <vt:lpstr>control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Nilay</dc:creator>
  <cp:lastModifiedBy>Nilay</cp:lastModifiedBy>
  <dcterms:created xsi:type="dcterms:W3CDTF">2015-06-05T18:17:20Z</dcterms:created>
  <dcterms:modified xsi:type="dcterms:W3CDTF">2023-12-19T04:44:05Z</dcterms:modified>
</cp:coreProperties>
</file>