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I21" i="1" l="1"/>
  <c r="I22" i="1"/>
  <c r="I20" i="1"/>
  <c r="I19" i="1"/>
  <c r="M7" i="1"/>
  <c r="M6" i="1"/>
  <c r="M5" i="1"/>
  <c r="M4" i="1"/>
  <c r="L7" i="1"/>
  <c r="L6" i="1"/>
  <c r="L5" i="1"/>
  <c r="L4" i="1"/>
  <c r="H8" i="1"/>
  <c r="H11" i="1" s="1"/>
  <c r="H4" i="1"/>
  <c r="H3" i="1"/>
  <c r="H12" i="1" l="1"/>
  <c r="I4" i="1"/>
  <c r="I6" i="1" l="1"/>
  <c r="I3" i="1" s="1"/>
  <c r="I8" i="1" s="1"/>
  <c r="I12" i="1" l="1"/>
  <c r="I16" i="1"/>
  <c r="I11" i="1"/>
  <c r="I14" i="1" s="1"/>
</calcChain>
</file>

<file path=xl/sharedStrings.xml><?xml version="1.0" encoding="utf-8"?>
<sst xmlns="http://schemas.openxmlformats.org/spreadsheetml/2006/main" count="56" uniqueCount="44">
  <si>
    <t>Незавершенное производство, %</t>
  </si>
  <si>
    <t>Средние остатки оборотных средств на начало месяца по счетам оборотных средств, т.р.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</si>
  <si>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</si>
  <si>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</si>
  <si>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</si>
  <si>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</si>
  <si>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</si>
  <si>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</si>
  <si>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</si>
  <si>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</si>
  <si>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</si>
  <si>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</si>
  <si>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</si>
  <si>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Январь (текущий год)</t>
  </si>
  <si>
    <t>Январь (планируемый год)</t>
  </si>
  <si>
    <t>Производственный запас, %</t>
  </si>
  <si>
    <t>Готовая продукция, %</t>
  </si>
  <si>
    <t>Расходы будущих периодов, %</t>
  </si>
  <si>
    <t>Сокращение длительности производственного цикла, %</t>
  </si>
  <si>
    <t>Показатели</t>
  </si>
  <si>
    <t>Норматив оборотных средств в незавершенном производстве, т.р.</t>
  </si>
  <si>
    <t>Высвобождение оборотных средств в незавершенном производстве, т.р.</t>
  </si>
  <si>
    <t>Коэффициент оборачиваемости оборотных средств предприятия, обороты</t>
  </si>
  <si>
    <t>Длительность одного оборота, дни</t>
  </si>
  <si>
    <t>Коэффициент загрузки оборотных средств</t>
  </si>
  <si>
    <t>Изменение длительности оборота оборотных средств, дни</t>
  </si>
  <si>
    <t>Возможный прирост объема реализованной продукции вследствие ускорения оборачиваемости, т.р.</t>
  </si>
  <si>
    <t>Незаврешенное производство, %</t>
  </si>
  <si>
    <t>Года</t>
  </si>
  <si>
    <t>Текущий</t>
  </si>
  <si>
    <t>Норматив оборотных средств, т.р.</t>
  </si>
  <si>
    <t>Х</t>
  </si>
  <si>
    <t>n</t>
  </si>
  <si>
    <t>Структура оборотных средств предприятия</t>
  </si>
  <si>
    <t>Объем реализованной продукции, т.р.</t>
  </si>
  <si>
    <t>T</t>
  </si>
  <si>
    <t>Плановый</t>
  </si>
  <si>
    <t>Периоды</t>
  </si>
  <si>
    <t>Группа</t>
  </si>
  <si>
    <t>Производственный запас, т.р.</t>
  </si>
  <si>
    <t>Незавершенное производство, т.р.</t>
  </si>
  <si>
    <t>Готовая продукция, т.р.</t>
  </si>
  <si>
    <t>Расходы будущих периодов, т.р.</t>
  </si>
  <si>
    <t>Стоимости групп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</si>
</sst>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0" fillId="0" borderId="0" xfId="0" applyAlignment="1">
      <alignment horizontal="right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Alignment="1">
      <alignment horizontal="left"/>
    </xf>
    <xf numFmtId="0" fontId="0" fillId="0" borderId="0" xfId="0" applyAlignment="1"/>
    <xf numFmtId="2" fontId="0" fillId="0" borderId="0" xfId="0" applyNumberFormat="1" applyAlignment="1">
      <alignment horizontal="right" vertical="center"/>
    </xf>
    <xf numFmtId="2" fontId="0" fillId="0" borderId="0" xfId="0" applyNumberFormat="1" applyAlignment="1">
      <alignment horizontal="right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tabSelected="1" workbookViewId="0">
      <selection activeCell="K19" sqref="K19"/>
    </sheetView>
  </sheetViews>
  <sheetFormatPr defaultRowHeight="14.4" x14ac:dyDescent="0.3"/>
  <cols>
    <col min="1" max="1" width="30.33203125" bestFit="1" customWidth="1"/>
    <col min="4" max="4" width="8.88671875" customWidth="1"/>
    <col min="8" max="8" width="8.44140625" bestFit="1" customWidth="1"/>
    <col min="9" max="9" width="9.88671875" bestFit="1" customWidth="1"/>
    <col min="11" max="11" width="32" customWidth="1"/>
    <col min="13" max="13" width="9.88671875" bestFit="1" customWidth="1"/>
  </cols>
  <sheetData>
    <row r="1" spans="1:13" x14ac:dyDescent="0.3">
      <c r="A1" s="7" t="s">
        <v>18</v>
      </c>
      <c r="B1" s="9">
        <v>20</v>
      </c>
      <c r="D1" s="6" t="s">
        <v>19</v>
      </c>
      <c r="E1" s="6"/>
      <c r="F1" s="6"/>
      <c r="G1" s="6"/>
      <c r="H1" s="4" t="s">
        <v>28</v>
      </c>
      <c r="I1" s="4"/>
      <c r="K1" s="4" t="s">
        <v>43</v>
      </c>
      <c r="L1" s="4"/>
      <c r="M1" s="4"/>
    </row>
    <row r="2" spans="1:13" ht="14.4" customHeight="1" x14ac:dyDescent="0.3">
      <c r="A2" s="7"/>
      <c r="B2" s="9"/>
      <c r="D2" s="6"/>
      <c r="E2" s="6"/>
      <c r="F2" s="6"/>
      <c r="G2" s="6"/>
      <c r="H2" s="1" t="s">
        <v>29</v>
      </c>
      <c r="I2" s="1" t="s">
        <v>36</v>
      </c>
      <c r="K2" s="6" t="s">
        <v>38</v>
      </c>
      <c r="L2" s="4" t="s">
        <v>37</v>
      </c>
      <c r="M2" s="4"/>
    </row>
    <row r="3" spans="1:13" x14ac:dyDescent="0.3">
      <c r="A3" s="7" t="s">
        <v>34</v>
      </c>
      <c r="B3" s="9">
        <v>3000</v>
      </c>
      <c r="D3" s="11" t="s">
        <v>30</v>
      </c>
      <c r="E3" s="11"/>
      <c r="F3" s="11"/>
      <c r="G3" s="11"/>
      <c r="H3" s="3">
        <f>(0.5*B10 + SUM(B11:B21) + 0.5*B22)/(B23-1)</f>
        <v>304</v>
      </c>
      <c r="I3" s="3">
        <f>H3-I6</f>
        <v>279.68</v>
      </c>
      <c r="K3" s="6"/>
      <c r="L3" s="1" t="s">
        <v>29</v>
      </c>
      <c r="M3" s="1" t="s">
        <v>36</v>
      </c>
    </row>
    <row r="4" spans="1:13" x14ac:dyDescent="0.3">
      <c r="A4" s="7"/>
      <c r="B4" s="9"/>
      <c r="D4" s="7" t="s">
        <v>20</v>
      </c>
      <c r="E4" s="7"/>
      <c r="F4" s="7"/>
      <c r="G4" s="7"/>
      <c r="H4" s="9">
        <f>H3*B28/100</f>
        <v>121.6</v>
      </c>
      <c r="I4" s="9">
        <f>H4*(1-0.2)</f>
        <v>97.28</v>
      </c>
      <c r="K4" t="s">
        <v>39</v>
      </c>
      <c r="L4">
        <f>H3*B27/100</f>
        <v>106.4</v>
      </c>
      <c r="M4">
        <f>L4</f>
        <v>106.4</v>
      </c>
    </row>
    <row r="5" spans="1:13" x14ac:dyDescent="0.3">
      <c r="A5" s="8" t="s">
        <v>0</v>
      </c>
      <c r="B5" s="3">
        <v>40</v>
      </c>
      <c r="D5" s="7"/>
      <c r="E5" s="7"/>
      <c r="F5" s="7"/>
      <c r="G5" s="7"/>
      <c r="H5" s="9"/>
      <c r="I5" s="9"/>
      <c r="K5" t="s">
        <v>40</v>
      </c>
      <c r="L5">
        <f>H3*B28/100</f>
        <v>121.6</v>
      </c>
      <c r="M5">
        <f>L5*(1-0.2)</f>
        <v>97.28</v>
      </c>
    </row>
    <row r="6" spans="1:13" x14ac:dyDescent="0.3">
      <c r="D6" s="7" t="s">
        <v>21</v>
      </c>
      <c r="E6" s="7"/>
      <c r="F6" s="7"/>
      <c r="G6" s="7"/>
      <c r="H6" s="6" t="s">
        <v>31</v>
      </c>
      <c r="I6" s="9">
        <f>H4-I4</f>
        <v>24.319999999999993</v>
      </c>
      <c r="K6" t="s">
        <v>41</v>
      </c>
      <c r="L6">
        <f>H3*B29/100</f>
        <v>60.8</v>
      </c>
      <c r="M6">
        <f>L6</f>
        <v>60.8</v>
      </c>
    </row>
    <row r="7" spans="1:13" ht="14.4" customHeight="1" x14ac:dyDescent="0.3">
      <c r="A7" s="5" t="s">
        <v>1</v>
      </c>
      <c r="B7" s="5"/>
      <c r="D7" s="7"/>
      <c r="E7" s="7"/>
      <c r="F7" s="7"/>
      <c r="G7" s="7"/>
      <c r="H7" s="6"/>
      <c r="I7" s="9"/>
      <c r="K7" t="s">
        <v>42</v>
      </c>
      <c r="L7">
        <f>H3*B30/100</f>
        <v>15.2</v>
      </c>
      <c r="M7">
        <f>L7</f>
        <v>15.2</v>
      </c>
    </row>
    <row r="8" spans="1:13" ht="14.4" customHeight="1" x14ac:dyDescent="0.3">
      <c r="A8" s="5"/>
      <c r="B8" s="5"/>
      <c r="D8" s="7" t="s">
        <v>22</v>
      </c>
      <c r="E8" s="7"/>
      <c r="F8" s="7"/>
      <c r="G8" s="7"/>
      <c r="H8" s="13">
        <f>B3/H3</f>
        <v>9.8684210526315788</v>
      </c>
      <c r="I8" s="13">
        <f>B3/I3</f>
        <v>10.72654462242563</v>
      </c>
    </row>
    <row r="9" spans="1:13" ht="14.4" customHeight="1" x14ac:dyDescent="0.3">
      <c r="A9" s="5"/>
      <c r="B9" s="5"/>
      <c r="D9" s="7"/>
      <c r="E9" s="7"/>
      <c r="F9" s="7"/>
      <c r="G9" s="7"/>
      <c r="H9" s="13"/>
      <c r="I9" s="13"/>
    </row>
    <row r="10" spans="1:13" x14ac:dyDescent="0.3">
      <c r="A10" t="s">
        <v>13</v>
      </c>
      <c r="B10" s="10">
        <v>305</v>
      </c>
      <c r="D10" s="7"/>
      <c r="E10" s="7"/>
      <c r="F10" s="7"/>
      <c r="G10" s="7"/>
      <c r="H10" s="13"/>
      <c r="I10" s="13"/>
    </row>
    <row r="11" spans="1:13" x14ac:dyDescent="0.3">
      <c r="A11" t="s">
        <v>2</v>
      </c>
      <c r="B11" s="10">
        <v>301</v>
      </c>
      <c r="D11" s="11" t="s">
        <v>23</v>
      </c>
      <c r="E11" s="11"/>
      <c r="F11" s="11"/>
      <c r="G11" s="11"/>
      <c r="H11" s="14">
        <f>B24/H8</f>
        <v>36.480000000000004</v>
      </c>
      <c r="I11" s="14">
        <f>B24/I8</f>
        <v>33.561599999999999</v>
      </c>
    </row>
    <row r="12" spans="1:13" x14ac:dyDescent="0.3">
      <c r="A12" t="s">
        <v>3</v>
      </c>
      <c r="B12" s="10">
        <v>307</v>
      </c>
      <c r="D12" s="7" t="s">
        <v>24</v>
      </c>
      <c r="E12" s="7"/>
      <c r="F12" s="7"/>
      <c r="G12" s="7"/>
      <c r="H12" s="13">
        <f>1/H8</f>
        <v>0.10133333333333333</v>
      </c>
      <c r="I12" s="13">
        <f>1/I8</f>
        <v>9.3226666666666666E-2</v>
      </c>
    </row>
    <row r="13" spans="1:13" x14ac:dyDescent="0.3">
      <c r="A13" t="s">
        <v>4</v>
      </c>
      <c r="B13" s="10">
        <v>310</v>
      </c>
      <c r="D13" s="7"/>
      <c r="E13" s="7"/>
      <c r="F13" s="7"/>
      <c r="G13" s="7"/>
      <c r="H13" s="13"/>
      <c r="I13" s="13"/>
    </row>
    <row r="14" spans="1:13" x14ac:dyDescent="0.3">
      <c r="A14" t="s">
        <v>5</v>
      </c>
      <c r="B14" s="10">
        <v>303</v>
      </c>
      <c r="D14" s="7" t="s">
        <v>25</v>
      </c>
      <c r="E14" s="7"/>
      <c r="F14" s="7"/>
      <c r="G14" s="7"/>
      <c r="H14" s="6" t="s">
        <v>31</v>
      </c>
      <c r="I14" s="13">
        <f>H11-I11</f>
        <v>2.9184000000000054</v>
      </c>
    </row>
    <row r="15" spans="1:13" x14ac:dyDescent="0.3">
      <c r="A15" t="s">
        <v>6</v>
      </c>
      <c r="B15" s="10">
        <v>300</v>
      </c>
      <c r="D15" s="7"/>
      <c r="E15" s="7"/>
      <c r="F15" s="7"/>
      <c r="G15" s="7"/>
      <c r="H15" s="6"/>
      <c r="I15" s="9"/>
    </row>
    <row r="16" spans="1:13" x14ac:dyDescent="0.3">
      <c r="A16" t="s">
        <v>7</v>
      </c>
      <c r="B16" s="10">
        <v>300</v>
      </c>
      <c r="D16" s="7" t="s">
        <v>26</v>
      </c>
      <c r="E16" s="7"/>
      <c r="F16" s="7"/>
      <c r="G16" s="7"/>
      <c r="H16" s="6" t="s">
        <v>31</v>
      </c>
      <c r="I16" s="13">
        <f>H3*(I8-H8)</f>
        <v>260.86956521739148</v>
      </c>
    </row>
    <row r="17" spans="1:9" x14ac:dyDescent="0.3">
      <c r="A17" t="s">
        <v>8</v>
      </c>
      <c r="B17" s="10">
        <v>301</v>
      </c>
      <c r="D17" s="7"/>
      <c r="E17" s="7"/>
      <c r="F17" s="7"/>
      <c r="G17" s="7"/>
      <c r="H17" s="6"/>
      <c r="I17" s="13"/>
    </row>
    <row r="18" spans="1:9" x14ac:dyDescent="0.3">
      <c r="A18" t="s">
        <v>9</v>
      </c>
      <c r="B18" s="10">
        <v>302</v>
      </c>
      <c r="D18" s="7"/>
      <c r="E18" s="7"/>
      <c r="F18" s="7"/>
      <c r="G18" s="7"/>
      <c r="H18" s="6"/>
      <c r="I18" s="13"/>
    </row>
    <row r="19" spans="1:9" x14ac:dyDescent="0.3">
      <c r="A19" t="s">
        <v>10</v>
      </c>
      <c r="B19" s="10">
        <v>305</v>
      </c>
      <c r="D19" s="11" t="s">
        <v>15</v>
      </c>
      <c r="E19" s="11"/>
      <c r="F19" s="11"/>
      <c r="G19" s="11"/>
      <c r="H19" s="2" t="s">
        <v>31</v>
      </c>
      <c r="I19" s="14">
        <f>M4/I3*100</f>
        <v>38.04347826086957</v>
      </c>
    </row>
    <row r="20" spans="1:9" x14ac:dyDescent="0.3">
      <c r="A20" t="s">
        <v>11</v>
      </c>
      <c r="B20" s="10">
        <v>303</v>
      </c>
      <c r="D20" s="11" t="s">
        <v>27</v>
      </c>
      <c r="E20" s="11"/>
      <c r="F20" s="11"/>
      <c r="G20" s="11"/>
      <c r="H20" s="2" t="s">
        <v>31</v>
      </c>
      <c r="I20" s="14">
        <f>M5/I3*100</f>
        <v>34.782608695652172</v>
      </c>
    </row>
    <row r="21" spans="1:9" x14ac:dyDescent="0.3">
      <c r="A21" t="s">
        <v>12</v>
      </c>
      <c r="B21" s="10">
        <v>309</v>
      </c>
      <c r="D21" s="11" t="s">
        <v>17</v>
      </c>
      <c r="E21" s="11"/>
      <c r="F21" s="11"/>
      <c r="G21" s="11"/>
      <c r="H21" s="2" t="s">
        <v>31</v>
      </c>
      <c r="I21" s="14">
        <f>M7/I3*100</f>
        <v>5.4347826086956523</v>
      </c>
    </row>
    <row r="22" spans="1:9" x14ac:dyDescent="0.3">
      <c r="A22" t="s">
        <v>14</v>
      </c>
      <c r="B22" s="10">
        <v>309</v>
      </c>
      <c r="D22" s="12" t="s">
        <v>16</v>
      </c>
      <c r="E22" s="12"/>
      <c r="F22" s="12"/>
      <c r="G22" s="12"/>
      <c r="H22" s="2" t="s">
        <v>31</v>
      </c>
      <c r="I22" s="14">
        <f>M6/I3*100</f>
        <v>21.739130434782609</v>
      </c>
    </row>
    <row r="23" spans="1:9" x14ac:dyDescent="0.3">
      <c r="A23" t="s">
        <v>32</v>
      </c>
      <c r="B23" s="10">
        <v>13</v>
      </c>
    </row>
    <row r="24" spans="1:9" x14ac:dyDescent="0.3">
      <c r="A24" t="s">
        <v>35</v>
      </c>
      <c r="B24" s="10">
        <v>360</v>
      </c>
    </row>
    <row r="26" spans="1:9" x14ac:dyDescent="0.3">
      <c r="A26" s="4" t="s">
        <v>33</v>
      </c>
      <c r="B26" s="4"/>
    </row>
    <row r="27" spans="1:9" x14ac:dyDescent="0.3">
      <c r="A27" t="s">
        <v>15</v>
      </c>
      <c r="B27" s="10">
        <v>35</v>
      </c>
    </row>
    <row r="28" spans="1:9" x14ac:dyDescent="0.3">
      <c r="A28" t="s">
        <v>0</v>
      </c>
      <c r="B28" s="10">
        <v>40</v>
      </c>
    </row>
    <row r="29" spans="1:9" x14ac:dyDescent="0.3">
      <c r="A29" t="s">
        <v>16</v>
      </c>
      <c r="B29" s="10">
        <v>20</v>
      </c>
    </row>
    <row r="30" spans="1:9" x14ac:dyDescent="0.3">
      <c r="A30" t="s">
        <v>17</v>
      </c>
      <c r="B30" s="10">
        <v>5</v>
      </c>
    </row>
  </sheetData>
  <mergeCells count="35">
    <mergeCell ref="A26:B26"/>
    <mergeCell ref="D8:G10"/>
    <mergeCell ref="H8:H10"/>
    <mergeCell ref="I8:I10"/>
    <mergeCell ref="K2:K3"/>
    <mergeCell ref="K1:M1"/>
    <mergeCell ref="L2:M2"/>
    <mergeCell ref="H14:H15"/>
    <mergeCell ref="I14:I15"/>
    <mergeCell ref="H16:H18"/>
    <mergeCell ref="I16:I18"/>
    <mergeCell ref="H1:I1"/>
    <mergeCell ref="D1:G2"/>
    <mergeCell ref="D3:G3"/>
    <mergeCell ref="D21:G21"/>
    <mergeCell ref="D22:G22"/>
    <mergeCell ref="H4:H5"/>
    <mergeCell ref="I4:I5"/>
    <mergeCell ref="H6:H7"/>
    <mergeCell ref="I6:I7"/>
    <mergeCell ref="H12:H13"/>
    <mergeCell ref="I12:I13"/>
    <mergeCell ref="D12:G13"/>
    <mergeCell ref="D14:G15"/>
    <mergeCell ref="D16:G18"/>
    <mergeCell ref="D19:G19"/>
    <mergeCell ref="D20:G20"/>
    <mergeCell ref="D4:G5"/>
    <mergeCell ref="D6:G7"/>
    <mergeCell ref="D11:G11"/>
    <mergeCell ref="A1:A2"/>
    <mergeCell ref="B1:B2"/>
    <mergeCell ref="A3:A4"/>
    <mergeCell ref="B3:B4"/>
    <mergeCell ref="A7:B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2023-10-22T12:45:18Z</dcterms:modified>
</cp:coreProperties>
</file>