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ИТОГ ВАРИАНТ 1" sheetId="1" state="visible" r:id="rId2"/>
  </sheets>
  <definedNames>
    <definedName function="false" hidden="false" localSheetId="0" name="_xlnm.Print_Area" vbProcedure="false">'ИТОГ ВАРИАНТ 1'!$A$1:$N$78</definedName>
  </definedNames>
  <calcPr iterateCount="100" refMode="R1C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<sst xmlns="http://schemas.openxmlformats.org/spreadsheetml/2006/main" count="204" uniqueCount="128">
  <si>
    <t xml:space="preserve">"Полипропилен"</t>
  </si>
  <si>
    <t xml:space="preserve">"Полиэтилен INNOVENE S"</t>
  </si>
  <si>
    <t xml:space="preserve">"Полиэтилен INNOVENE G"</t>
  </si>
  <si>
    <t xml:space="preserve">"Пиролиз"</t>
  </si>
  <si>
    <t xml:space="preserve">Лицензиар Basell Po-liolefine Italia S.r.l.*</t>
  </si>
  <si>
    <t xml:space="preserve">Лицензиар INEOS COMMERCIAL SERVICES UK LIMITED*</t>
  </si>
  <si>
    <t xml:space="preserve">EP-подрядчик Linde AG*</t>
  </si>
  <si>
    <t xml:space="preserve">Тема тренинга</t>
  </si>
  <si>
    <t xml:space="preserve">Предложение
лицензиара</t>
  </si>
  <si>
    <t xml:space="preserve">Предложение 
ОБ </t>
  </si>
  <si>
    <t xml:space="preserve">Предложение 
ОБ</t>
  </si>
  <si>
    <t xml:space="preserve">Итого</t>
  </si>
  <si>
    <t xml:space="preserve">Предусмотренные контрактом тренинги и обучение  персонала</t>
  </si>
  <si>
    <t xml:space="preserve">1.</t>
  </si>
  <si>
    <t xml:space="preserve">Технологический процесс и эксплуатация установки </t>
  </si>
  <si>
    <t xml:space="preserve">1.1.</t>
  </si>
  <si>
    <t xml:space="preserve">Количество слушателей курса</t>
  </si>
  <si>
    <t xml:space="preserve">1.1.1.</t>
  </si>
  <si>
    <r>
      <rPr>
        <sz val="11"/>
        <color rgb="FF000000"/>
        <rFont val="Times New Roman"/>
        <family val="1"/>
        <charset val="204"/>
      </rPr>
      <t xml:space="preserve"> Руководство
 </t>
    </r>
    <r>
      <rPr>
        <sz val="11"/>
        <color rgb="FF00B050"/>
        <rFont val="Times New Roman"/>
        <family val="1"/>
        <charset val="204"/>
      </rPr>
      <t xml:space="preserve">Начальник производства
 Директор по производству
</t>
    </r>
  </si>
  <si>
    <t xml:space="preserve">н.д.</t>
  </si>
  <si>
    <t xml:space="preserve">1.1.2.</t>
  </si>
  <si>
    <r>
      <rPr>
        <sz val="11"/>
        <color rgb="FF000000"/>
        <rFont val="Times New Roman"/>
        <family val="1"/>
        <charset val="204"/>
      </rPr>
      <t xml:space="preserve"> ИТР
</t>
    </r>
    <r>
      <rPr>
        <sz val="11"/>
        <color rgb="FF00B050"/>
        <rFont val="Times New Roman"/>
        <family val="1"/>
        <charset val="204"/>
      </rPr>
      <t xml:space="preserve">Эксперт ТО
Инженеры-технологи производств </t>
    </r>
    <r>
      <rPr>
        <sz val="11"/>
        <color rgb="FF000000"/>
        <rFont val="Times New Roman"/>
        <family val="1"/>
        <charset val="204"/>
      </rPr>
      <t xml:space="preserve">                                                                               
</t>
    </r>
  </si>
  <si>
    <t xml:space="preserve">1.1.3.</t>
  </si>
  <si>
    <t xml:space="preserve"> Начальники смен
</t>
  </si>
  <si>
    <t xml:space="preserve">1.1.4.</t>
  </si>
  <si>
    <r>
      <rPr>
        <sz val="11"/>
        <color rgb="FF000000"/>
        <rFont val="Times New Roman"/>
        <family val="1"/>
        <charset val="204"/>
      </rPr>
      <t xml:space="preserve"> Старшие операторы 
 </t>
    </r>
    <r>
      <rPr>
        <sz val="11"/>
        <color rgb="FF00B050"/>
        <rFont val="Times New Roman"/>
        <family val="1"/>
        <charset val="204"/>
      </rPr>
      <t xml:space="preserve">Операторы / машинисты за пультом
 Операторы / машинисты в поле</t>
    </r>
  </si>
  <si>
    <t xml:space="preserve">1.1.5.</t>
  </si>
  <si>
    <t xml:space="preserve"> Курс ведения технологическим процессом</t>
  </si>
  <si>
    <t xml:space="preserve">н.п.</t>
  </si>
  <si>
    <t xml:space="preserve">1.2.</t>
  </si>
  <si>
    <t xml:space="preserve">Место
</t>
  </si>
  <si>
    <t xml:space="preserve">На базе установки, выбранной Лицензиаром по собственному усмотрению </t>
  </si>
  <si>
    <t xml:space="preserve">Временный учебный центр компании, обзор производства на одном из предприятий компании</t>
  </si>
  <si>
    <t xml:space="preserve">1.3.</t>
  </si>
  <si>
    <t xml:space="preserve">Длительность обучения, недель
</t>
  </si>
  <si>
    <t xml:space="preserve">1.4.</t>
  </si>
  <si>
    <t xml:space="preserve">Емкость обучения, чел. x нед.
</t>
  </si>
  <si>
    <t xml:space="preserve">2.</t>
  </si>
  <si>
    <t xml:space="preserve">Техобслуживание</t>
  </si>
  <si>
    <t xml:space="preserve">2.1.</t>
  </si>
  <si>
    <t xml:space="preserve">2.1.1.</t>
  </si>
  <si>
    <r>
      <rPr>
        <sz val="11"/>
        <color rgb="FF000000"/>
        <rFont val="Times New Roman"/>
        <family val="1"/>
        <charset val="204"/>
      </rPr>
      <t xml:space="preserve"> Руководство, ИТР
</t>
    </r>
    <r>
      <rPr>
        <sz val="11"/>
        <color rgb="FF00B050"/>
        <rFont val="Times New Roman"/>
        <family val="1"/>
        <charset val="204"/>
      </rPr>
      <t xml:space="preserve"> Главный механник
 Главный энергетик
 Главный метролог
 </t>
    </r>
  </si>
  <si>
    <t xml:space="preserve">2.1.2.</t>
  </si>
  <si>
    <t xml:space="preserve"> ИТР по эксплуатации</t>
  </si>
  <si>
    <t xml:space="preserve">2.1.3.</t>
  </si>
  <si>
    <r>
      <rPr>
        <sz val="11"/>
        <color rgb="FF000000"/>
        <rFont val="Times New Roman"/>
        <family val="1"/>
        <charset val="204"/>
      </rPr>
      <t xml:space="preserve"> ИТР:
</t>
    </r>
    <r>
      <rPr>
        <sz val="11"/>
        <color rgb="FF00B050"/>
        <rFont val="Times New Roman"/>
        <family val="1"/>
        <charset val="204"/>
      </rPr>
      <t xml:space="preserve"> мастера участков 
 механник
 метролог 
 энергетик</t>
    </r>
  </si>
  <si>
    <t xml:space="preserve">2.2.</t>
  </si>
  <si>
    <t xml:space="preserve">2.3.</t>
  </si>
  <si>
    <t xml:space="preserve">2.4.</t>
  </si>
  <si>
    <t xml:space="preserve">3.</t>
  </si>
  <si>
    <t xml:space="preserve">Лаборатория контроля качества</t>
  </si>
  <si>
    <t xml:space="preserve">3.1.</t>
  </si>
  <si>
    <t xml:space="preserve">3.1.1.</t>
  </si>
  <si>
    <r>
      <rPr>
        <sz val="11"/>
        <color rgb="FF000000"/>
        <rFont val="Times New Roman"/>
        <family val="1"/>
        <charset val="204"/>
      </rPr>
      <t xml:space="preserve"> Руководство
 </t>
    </r>
    <r>
      <rPr>
        <sz val="11"/>
        <color rgb="FF00B050"/>
        <rFont val="Times New Roman"/>
        <family val="1"/>
        <charset val="204"/>
      </rPr>
      <t xml:space="preserve">Начальник лаборатории</t>
    </r>
  </si>
  <si>
    <t xml:space="preserve">3.1.2.</t>
  </si>
  <si>
    <r>
      <rPr>
        <sz val="11"/>
        <color rgb="FF000000"/>
        <rFont val="Times New Roman"/>
        <family val="1"/>
        <charset val="204"/>
      </rPr>
      <t xml:space="preserve"> ИТР, дневные аналитики
 </t>
    </r>
    <r>
      <rPr>
        <sz val="11"/>
        <color rgb="FF00B050"/>
        <rFont val="Times New Roman"/>
        <family val="1"/>
        <charset val="204"/>
      </rPr>
      <t xml:space="preserve">Ведущий инженер-химик</t>
    </r>
  </si>
  <si>
    <t xml:space="preserve">3.1.3.</t>
  </si>
  <si>
    <r>
      <rPr>
        <sz val="11"/>
        <color rgb="FF000000"/>
        <rFont val="Times New Roman"/>
        <family val="1"/>
        <charset val="204"/>
      </rPr>
      <t xml:space="preserve"> Сменные специалисты
 </t>
    </r>
    <r>
      <rPr>
        <sz val="11"/>
        <color rgb="FF00B050"/>
        <rFont val="Times New Roman"/>
        <family val="1"/>
        <charset val="204"/>
      </rPr>
      <t xml:space="preserve">Лаботанты</t>
    </r>
  </si>
  <si>
    <t xml:space="preserve">3.2.</t>
  </si>
  <si>
    <t xml:space="preserve">3.3.</t>
  </si>
  <si>
    <t xml:space="preserve">3.4.</t>
  </si>
  <si>
    <t xml:space="preserve">4.</t>
  </si>
  <si>
    <t xml:space="preserve">Применение продукта</t>
  </si>
  <si>
    <t xml:space="preserve">4.1.</t>
  </si>
  <si>
    <t xml:space="preserve">4.1.1.</t>
  </si>
  <si>
    <r>
      <rPr>
        <sz val="11"/>
        <color rgb="FF000000"/>
        <rFont val="Times New Roman"/>
        <family val="1"/>
        <charset val="204"/>
      </rPr>
      <t xml:space="preserve"> Руководство 
 </t>
    </r>
    <r>
      <rPr>
        <sz val="11"/>
        <color rgb="FF00B050"/>
        <rFont val="Times New Roman"/>
        <family val="1"/>
        <charset val="204"/>
      </rPr>
      <t xml:space="preserve">Главный технолог</t>
    </r>
  </si>
  <si>
    <t xml:space="preserve">4.1.2.</t>
  </si>
  <si>
    <r>
      <rPr>
        <sz val="11"/>
        <color rgb="FF000000"/>
        <rFont val="Times New Roman"/>
        <family val="1"/>
        <charset val="204"/>
      </rPr>
      <t xml:space="preserve"> ИТР
</t>
    </r>
    <r>
      <rPr>
        <sz val="11"/>
        <color rgb="FF00B050"/>
        <rFont val="Times New Roman"/>
        <family val="1"/>
        <charset val="204"/>
      </rPr>
      <t xml:space="preserve">Главный эксперт ТО
Инженеры-технологи производств </t>
    </r>
    <r>
      <rPr>
        <sz val="11"/>
        <color rgb="FF000000"/>
        <rFont val="Times New Roman"/>
        <family val="1"/>
        <charset val="204"/>
      </rPr>
      <t xml:space="preserve">                                                                               
</t>
    </r>
  </si>
  <si>
    <t xml:space="preserve">4.2.</t>
  </si>
  <si>
    <t xml:space="preserve">4.3.</t>
  </si>
  <si>
    <t xml:space="preserve">4.4.</t>
  </si>
  <si>
    <t xml:space="preserve">5.</t>
  </si>
  <si>
    <t xml:space="preserve">Разбор недостатков</t>
  </si>
  <si>
    <t xml:space="preserve">5.1.</t>
  </si>
  <si>
    <t xml:space="preserve">5.1.1.</t>
  </si>
  <si>
    <t xml:space="preserve"> ИТР, механник</t>
  </si>
  <si>
    <t xml:space="preserve">5.1.3.</t>
  </si>
  <si>
    <t xml:space="preserve"> ИТР, энергетик</t>
  </si>
  <si>
    <t xml:space="preserve">5.1.4.</t>
  </si>
  <si>
    <t xml:space="preserve"> ИТР, КИПиА</t>
  </si>
  <si>
    <t xml:space="preserve">5.1.5.</t>
  </si>
  <si>
    <t xml:space="preserve"> ИТР, инженеры-технологи производств</t>
  </si>
  <si>
    <t xml:space="preserve">5.1.6.</t>
  </si>
  <si>
    <t xml:space="preserve"> ИТР, лаборатория</t>
  </si>
  <si>
    <t xml:space="preserve">5.2.</t>
  </si>
  <si>
    <t xml:space="preserve">5.3.</t>
  </si>
  <si>
    <t xml:space="preserve">5.4.</t>
  </si>
  <si>
    <t xml:space="preserve">6.</t>
  </si>
  <si>
    <t xml:space="preserve">Расширенная программа обучения персонала</t>
  </si>
  <si>
    <t xml:space="preserve">6.1.1.</t>
  </si>
  <si>
    <t xml:space="preserve">Эксперт ТО
Инженеры-технологи производств</t>
  </si>
  <si>
    <t xml:space="preserve">6.1.2.</t>
  </si>
  <si>
    <t xml:space="preserve">На предприятиях INEOS</t>
  </si>
  <si>
    <t xml:space="preserve">Временный учебный центр компании, </t>
  </si>
  <si>
    <t xml:space="preserve">6.1.3.</t>
  </si>
  <si>
    <t xml:space="preserve">6.1.4.</t>
  </si>
  <si>
    <t xml:space="preserve">6.1.5.</t>
  </si>
  <si>
    <t xml:space="preserve">Стоимость обучения, долларов США
</t>
  </si>
  <si>
    <t xml:space="preserve">6.2.1.</t>
  </si>
  <si>
    <t xml:space="preserve">Аппаратчики / машинисты за пультом
Аппаратчики / машинисты в поле
Ведущий инженер-химик
мастера участков:
механник
метролог 
энергетик</t>
  </si>
  <si>
    <t xml:space="preserve">.Среди оборудования имеется оборудование, ренее не используемое на площадках СИБУРа, соответственно отсутствуе опыт эксплуатации и техобслуживания.                                             2. Необходимо заблаговременное выявить риски, связанные с процессом организации техобслуживания и разработать мероприятий по митигации рисков.                                                 3. Обученный персонал позволит снизить затраты связанные с необходимостью привлечения специалистов вендора для проведения очередных ТОиР                                                        4. Возможна и необходима трансляция и каскадирование полученных в процессе обучения знаний другим сотрудникам "ЗапСибНефтеХим".
4. Подверждение в процессе обучения применимости российских НТД на ремонт (ОТУ-80, УО 38.12.018-94, УО 38.12.007-87, ОТУ-85 и др.) для ТОиР оборудования.
5. Определение на основании опыта вендора и местных условий (отдаленность от сервисных центров, крупных металлообрабатывающих и ремонтных производств) лучшей стратегии ремонта - ППР или ремонт по состоянию для каждого вида оборудования.                                                                         6. Для митигации риска прекращения действия гарантийных обязательств со стороны вендора, необходимо обучить персонал и получить допуск от вендоров на проведение ТОиР своими силами    7. Уточнить в ходе обучения перечни запасных частей, обоснование     их постоянного наличия на складах                          8. Митигация риска повреждения оборудования при неправильной организации и проведении ТОиР                                                   9. Изучить внутренний конструктив оборудования, так как не на все узлы и детали предоставляются чертежи, выяснить величины допусков, зазоров, размеров, отклонений и т.п., то есть тех величин и параметров, которые пригодятся при проведении ТОиР</t>
  </si>
  <si>
    <t xml:space="preserve">6.2.2.</t>
  </si>
  <si>
    <t xml:space="preserve">На площадке ЗапСиб2.</t>
  </si>
  <si>
    <t xml:space="preserve">6.2.3.</t>
  </si>
  <si>
    <t xml:space="preserve">6.2.4.</t>
  </si>
  <si>
    <t xml:space="preserve">6.2.5.</t>
  </si>
  <si>
    <t xml:space="preserve">6.3.1.</t>
  </si>
  <si>
    <r>
      <rPr>
        <sz val="11"/>
        <rFont val="Times New Roman"/>
        <family val="1"/>
        <charset val="204"/>
      </rPr>
      <t xml:space="preserve">Присутствие специалистов лицензиара (специалист по продукции, специалист по технологии) на площадке</t>
    </r>
    <r>
      <rPr>
        <b val="true"/>
        <sz val="11"/>
        <rFont val="Times New Roman"/>
        <family val="1"/>
        <charset val="204"/>
      </rPr>
      <t xml:space="preserve"> в течение первого года работы производства,</t>
    </r>
  </si>
  <si>
    <t xml:space="preserve">6.3.2.</t>
  </si>
  <si>
    <t xml:space="preserve">6.4.1.</t>
  </si>
  <si>
    <r>
      <rPr>
        <sz val="11"/>
        <rFont val="Times New Roman"/>
        <family val="1"/>
        <charset val="204"/>
      </rPr>
      <t xml:space="preserve">Аппаратчики / машинисты за пультом
Аппаратчики / машинисты в поле
</t>
    </r>
    <r>
      <rPr>
        <sz val="11"/>
        <color rgb="FF00B050"/>
        <rFont val="Times New Roman"/>
        <family val="1"/>
        <charset val="204"/>
      </rPr>
      <t xml:space="preserve">
</t>
    </r>
  </si>
  <si>
    <t xml:space="preserve">6.4.2.</t>
  </si>
  <si>
    <t xml:space="preserve">6.4.3.</t>
  </si>
  <si>
    <t xml:space="preserve">Емкость обучения, долларов США
</t>
  </si>
  <si>
    <t xml:space="preserve">6.4.4.</t>
  </si>
  <si>
    <t xml:space="preserve">Стоимость обучения, 
</t>
  </si>
  <si>
    <t xml:space="preserve">6.5.1.</t>
  </si>
  <si>
    <r>
      <rPr>
        <sz val="11"/>
        <rFont val="Times New Roman"/>
        <family val="1"/>
        <charset val="204"/>
      </rPr>
      <t xml:space="preserve">***Технологический аудит
</t>
    </r>
    <r>
      <rPr>
        <b val="true"/>
        <sz val="11"/>
        <rFont val="Times New Roman"/>
        <family val="1"/>
        <charset val="204"/>
      </rPr>
      <t xml:space="preserve">Одна неделя. На площадке ЗапСиб2.</t>
    </r>
  </si>
  <si>
    <t xml:space="preserve">6.5.2.</t>
  </si>
  <si>
    <t xml:space="preserve">Стоимость аудита,  долларов США
</t>
  </si>
  <si>
    <t xml:space="preserve">7.</t>
  </si>
  <si>
    <t xml:space="preserve">Общая стоимость обучения, 
</t>
  </si>
  <si>
    <t xml:space="preserve">­ предложение лицензиаров</t>
  </si>
  <si>
    <t xml:space="preserve">­ предложение ОБ</t>
  </si>
  <si>
    <t xml:space="preserve">Примечание:</t>
  </si>
  <si>
    <t xml:space="preserve">* - Подрядчик преставляет электронный формат тренинга на симуляторе базового обучения (тренажер)</t>
  </si>
  <si>
    <t xml:space="preserve">** - 2 группы 1 переводчик на группу</t>
  </si>
  <si>
    <t xml:space="preserve">***предложения INEOS по расширенной программе обучения персонала на стадиях до- и после запуска производства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</si>
</sst>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00000"/>
  </numFmts>
  <fonts count="21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Times New Roman"/>
      <family val="1"/>
      <charset val="204"/>
    </font>
    <font>
      <b val="true"/>
      <sz val="11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11"/>
      <color rgb="FFFF0000"/>
      <name val="Times New Roman"/>
      <family val="1"/>
      <charset val="204"/>
    </font>
    <font>
      <b val="true"/>
      <sz val="11"/>
      <color rgb="FF000000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b val="true"/>
      <sz val="11"/>
      <color rgb="FFFFFFFF"/>
      <name val="Times New Roman"/>
      <family val="1"/>
      <charset val="204"/>
    </font>
    <font>
      <sz val="11"/>
      <name val="Calibri"/>
      <family val="2"/>
      <charset val="204"/>
    </font>
    <font>
      <b val="true"/>
      <sz val="14"/>
      <color rgb="FF0070C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 val="true"/>
      <sz val="11"/>
      <color rgb="FF00B050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00B05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70C0"/>
      <name val="Times New Roman"/>
      <family val="1"/>
      <charset val="204"/>
    </font>
    <font>
      <sz val="11"/>
      <color rgb="FF0070C0"/>
      <name val="Calibri"/>
      <family val="2"/>
      <charset val="204"/>
    </font>
    <font>
      <u val="single"/>
      <sz val="11"/>
      <color rgb="FF0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3300"/>
      </patternFill>
    </fill>
    <fill>
      <patternFill patternType="solid">
        <fgColor rgb="FF00B050"/>
        <bgColor rgb="FF00808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T78"/>
  <sheetViews>
    <sheetView showFormulas="false" showGridLines="true" showRowColHeaders="true" showZeros="true" rightToLeft="false" tabSelected="true" showOutlineSymbols="true" defaultGridColor="true" view="pageBreakPreview" topLeftCell="A1" colorId="64" zoomScale="110" zoomScaleNormal="84" zoomScalePageLayoutView="110" workbookViewId="0">
      <pane xSplit="1" ySplit="3" topLeftCell="B23" activePane="bottomRight" state="frozen"/>
      <selection pane="topLeft" activeCell="A1" activeCellId="0" sqref="A1"/>
      <selection pane="topRight" activeCell="B1" activeCellId="0" sqref="B1"/>
      <selection pane="bottomLeft" activeCell="A23" activeCellId="0" sqref="A23"/>
      <selection pane="bottomRight" activeCell="A1" activeCellId="0" sqref="A1"/>
    </sheetView>
  </sheetViews>
  <sheetFormatPr defaultRowHeight="13.8" zeroHeight="false" outlineLevelRow="1" outlineLevelCol="0"/>
  <cols>
    <col collapsed="false" customWidth="true" hidden="false" outlineLevel="0" max="1" min="1" style="0" width="5.7"/>
    <col collapsed="false" customWidth="true" hidden="false" outlineLevel="0" max="2" min="2" style="1" width="33.57"/>
    <col collapsed="false" customWidth="true" hidden="false" outlineLevel="0" max="10" min="3" style="0" width="18.14"/>
    <col collapsed="false" customWidth="true" hidden="false" outlineLevel="0" max="12" min="11" style="0" width="9.14"/>
    <col collapsed="false" customWidth="true" hidden="false" outlineLevel="0" max="13" min="13" style="0" width="33.57"/>
    <col collapsed="false" customWidth="true" hidden="false" outlineLevel="0" max="14" min="14" style="0" width="31.28"/>
    <col collapsed="false" customWidth="true" hidden="false" outlineLevel="0" max="15" min="15" style="0" width="8.67"/>
    <col collapsed="false" customWidth="true" hidden="false" outlineLevel="0" max="20" min="16" style="0" width="9.14"/>
    <col collapsed="false" customWidth="true" hidden="false" outlineLevel="0" max="1025" min="21" style="0" width="8.67"/>
  </cols>
  <sheetData>
    <row r="1" customFormat="false" ht="30.75" hidden="false" customHeight="true" outlineLevel="0" collapsed="false">
      <c r="A1" s="2"/>
      <c r="B1" s="3"/>
      <c r="C1" s="4" t="s">
        <v>0</v>
      </c>
      <c r="D1" s="4"/>
      <c r="E1" s="4" t="s">
        <v>1</v>
      </c>
      <c r="F1" s="4"/>
      <c r="G1" s="4" t="s">
        <v>2</v>
      </c>
      <c r="H1" s="4"/>
      <c r="I1" s="5" t="s">
        <v>3</v>
      </c>
      <c r="J1" s="5"/>
      <c r="M1" s="6"/>
      <c r="N1" s="6"/>
    </row>
    <row r="2" customFormat="false" ht="28.5" hidden="false" customHeight="true" outlineLevel="0" collapsed="false">
      <c r="A2" s="2"/>
      <c r="C2" s="7" t="s">
        <v>4</v>
      </c>
      <c r="D2" s="7"/>
      <c r="E2" s="7" t="s">
        <v>5</v>
      </c>
      <c r="F2" s="7"/>
      <c r="G2" s="7" t="s">
        <v>5</v>
      </c>
      <c r="H2" s="7"/>
      <c r="I2" s="7" t="s">
        <v>6</v>
      </c>
      <c r="J2" s="7"/>
      <c r="M2" s="2"/>
      <c r="N2" s="2"/>
    </row>
    <row r="3" customFormat="false" ht="32.25" hidden="false" customHeight="true" outlineLevel="0" collapsed="false">
      <c r="A3" s="2"/>
      <c r="B3" s="8" t="s">
        <v>7</v>
      </c>
      <c r="C3" s="9" t="s">
        <v>8</v>
      </c>
      <c r="D3" s="10" t="s">
        <v>9</v>
      </c>
      <c r="E3" s="9" t="s">
        <v>8</v>
      </c>
      <c r="F3" s="10" t="s">
        <v>10</v>
      </c>
      <c r="G3" s="9" t="s">
        <v>8</v>
      </c>
      <c r="H3" s="10" t="s">
        <v>10</v>
      </c>
      <c r="I3" s="9" t="s">
        <v>8</v>
      </c>
      <c r="J3" s="10" t="s">
        <v>10</v>
      </c>
      <c r="M3" s="2"/>
      <c r="N3" s="2"/>
    </row>
    <row r="4" customFormat="false" ht="32.25" hidden="false" customHeight="true" outlineLevel="0" collapsed="false">
      <c r="A4" s="2"/>
      <c r="B4" s="11" t="s">
        <v>11</v>
      </c>
      <c r="C4" s="12" t="n">
        <f aca="false">C34+C26+C18+C7</f>
        <v>35</v>
      </c>
      <c r="D4" s="12" t="n">
        <f aca="false">D34+D26+D18+D7</f>
        <v>35</v>
      </c>
      <c r="E4" s="12" t="n">
        <f aca="false">E34+E26+E18+E7</f>
        <v>33</v>
      </c>
      <c r="F4" s="12" t="n">
        <f aca="false">F34+F26+F18+F7</f>
        <v>33</v>
      </c>
      <c r="G4" s="12" t="n">
        <f aca="false">G34+G26+G18+G7</f>
        <v>33</v>
      </c>
      <c r="H4" s="12" t="n">
        <f aca="false">H34+H26+H18+H7</f>
        <v>33</v>
      </c>
      <c r="I4" s="12" t="n">
        <f aca="false">I34+I26+I18+I7+I41</f>
        <v>65</v>
      </c>
      <c r="J4" s="12" t="n">
        <f aca="false">J34+J26+J18+J7+J41</f>
        <v>65</v>
      </c>
      <c r="M4" s="2"/>
      <c r="N4" s="2"/>
    </row>
    <row r="5" s="15" customFormat="true" ht="22.5" hidden="false" customHeight="true" outlineLevel="0" collapsed="false">
      <c r="A5" s="13"/>
      <c r="B5" s="14" t="s">
        <v>12</v>
      </c>
      <c r="C5" s="14"/>
      <c r="D5" s="14"/>
      <c r="E5" s="14"/>
      <c r="F5" s="14"/>
      <c r="G5" s="14"/>
      <c r="H5" s="14"/>
      <c r="I5" s="14"/>
      <c r="J5" s="14"/>
      <c r="K5" s="0"/>
      <c r="L5" s="0"/>
      <c r="M5" s="13"/>
      <c r="N5" s="13"/>
    </row>
    <row r="6" customFormat="false" ht="13.8" hidden="false" customHeight="true" outlineLevel="0" collapsed="false">
      <c r="A6" s="16" t="s">
        <v>13</v>
      </c>
      <c r="B6" s="17" t="s">
        <v>14</v>
      </c>
      <c r="C6" s="17"/>
      <c r="D6" s="17"/>
      <c r="E6" s="17"/>
      <c r="F6" s="17"/>
      <c r="G6" s="17"/>
      <c r="H6" s="17"/>
      <c r="I6" s="17"/>
      <c r="J6" s="17"/>
      <c r="M6" s="2"/>
      <c r="N6" s="2"/>
    </row>
    <row r="7" customFormat="false" ht="32.25" hidden="false" customHeight="true" outlineLevel="0" collapsed="false">
      <c r="A7" s="18" t="s">
        <v>15</v>
      </c>
      <c r="B7" s="19" t="s">
        <v>16</v>
      </c>
      <c r="C7" s="4" t="n">
        <f aca="false">SUM(C8:C11)</f>
        <v>18</v>
      </c>
      <c r="D7" s="20" t="n">
        <f aca="false">SUM(D8:D11)</f>
        <v>18</v>
      </c>
      <c r="E7" s="21" t="n">
        <f aca="false">SUM(E8:E13)</f>
        <v>20</v>
      </c>
      <c r="F7" s="20" t="n">
        <f aca="false">SUM(F8:F13)</f>
        <v>20</v>
      </c>
      <c r="G7" s="4" t="n">
        <f aca="false">SUM(G8:G13)</f>
        <v>20</v>
      </c>
      <c r="H7" s="20" t="n">
        <f aca="false">SUM(H8:H13)</f>
        <v>20</v>
      </c>
      <c r="I7" s="4" t="n">
        <v>28</v>
      </c>
      <c r="J7" s="20" t="n">
        <f aca="false">SUM(J8:J11)</f>
        <v>28</v>
      </c>
      <c r="M7" s="2"/>
      <c r="N7" s="2"/>
    </row>
    <row r="8" customFormat="false" ht="40.25" hidden="false" customHeight="false" outlineLevel="1" collapsed="false">
      <c r="A8" s="3" t="s">
        <v>17</v>
      </c>
      <c r="B8" s="19" t="s">
        <v>18</v>
      </c>
      <c r="C8" s="22" t="n">
        <v>2</v>
      </c>
      <c r="D8" s="23" t="n">
        <v>2</v>
      </c>
      <c r="E8" s="24" t="n">
        <v>2</v>
      </c>
      <c r="F8" s="23" t="n">
        <v>2</v>
      </c>
      <c r="G8" s="24" t="n">
        <v>2</v>
      </c>
      <c r="H8" s="23" t="n">
        <v>2</v>
      </c>
      <c r="I8" s="22" t="s">
        <v>19</v>
      </c>
      <c r="J8" s="23" t="n">
        <v>2</v>
      </c>
      <c r="M8" s="2"/>
      <c r="N8" s="2"/>
    </row>
    <row r="9" customFormat="false" ht="59.7" hidden="false" customHeight="false" outlineLevel="1" collapsed="false">
      <c r="A9" s="3" t="s">
        <v>20</v>
      </c>
      <c r="B9" s="19" t="s">
        <v>21</v>
      </c>
      <c r="C9" s="22" t="n">
        <v>3</v>
      </c>
      <c r="D9" s="23" t="n">
        <v>3</v>
      </c>
      <c r="E9" s="24" t="n">
        <v>3</v>
      </c>
      <c r="F9" s="25" t="n">
        <v>4</v>
      </c>
      <c r="G9" s="26" t="n">
        <v>3</v>
      </c>
      <c r="H9" s="25" t="n">
        <v>4</v>
      </c>
      <c r="I9" s="22" t="s">
        <v>19</v>
      </c>
      <c r="J9" s="25" t="n">
        <v>2</v>
      </c>
      <c r="M9" s="2"/>
      <c r="N9" s="2"/>
    </row>
    <row r="10" customFormat="false" ht="16.5" hidden="false" customHeight="true" outlineLevel="1" collapsed="false">
      <c r="A10" s="3" t="s">
        <v>22</v>
      </c>
      <c r="B10" s="19" t="s">
        <v>23</v>
      </c>
      <c r="C10" s="22" t="n">
        <v>6</v>
      </c>
      <c r="D10" s="23" t="n">
        <v>5</v>
      </c>
      <c r="E10" s="24" t="n">
        <v>6</v>
      </c>
      <c r="F10" s="25" t="n">
        <v>5</v>
      </c>
      <c r="G10" s="26" t="n">
        <v>6</v>
      </c>
      <c r="H10" s="25" t="n">
        <v>5</v>
      </c>
      <c r="I10" s="22" t="s">
        <v>19</v>
      </c>
      <c r="J10" s="25" t="n">
        <v>4</v>
      </c>
      <c r="M10" s="2"/>
      <c r="N10" s="2"/>
    </row>
    <row r="11" customFormat="false" ht="40.25" hidden="false" customHeight="false" outlineLevel="1" collapsed="false">
      <c r="A11" s="3" t="s">
        <v>24</v>
      </c>
      <c r="B11" s="19" t="s">
        <v>25</v>
      </c>
      <c r="C11" s="22" t="n">
        <v>7</v>
      </c>
      <c r="D11" s="23" t="n">
        <v>8</v>
      </c>
      <c r="E11" s="24" t="n">
        <v>5</v>
      </c>
      <c r="F11" s="25" t="n">
        <v>9</v>
      </c>
      <c r="G11" s="26" t="n">
        <v>5</v>
      </c>
      <c r="H11" s="25" t="n">
        <v>9</v>
      </c>
      <c r="I11" s="22" t="s">
        <v>19</v>
      </c>
      <c r="J11" s="25" t="n">
        <v>20</v>
      </c>
      <c r="M11" s="2"/>
      <c r="N11" s="2"/>
    </row>
    <row r="12" s="31" customFormat="true" ht="13.8" hidden="false" customHeight="false" outlineLevel="1" collapsed="false">
      <c r="A12" s="27"/>
      <c r="B12" s="28"/>
      <c r="C12" s="7"/>
      <c r="D12" s="7"/>
      <c r="E12" s="7"/>
      <c r="F12" s="29"/>
      <c r="G12" s="29"/>
      <c r="H12" s="29"/>
      <c r="I12" s="7"/>
      <c r="J12" s="29"/>
      <c r="K12" s="0"/>
      <c r="L12" s="0"/>
      <c r="M12" s="30"/>
      <c r="N12" s="30"/>
    </row>
    <row r="13" customFormat="false" ht="20.85" hidden="false" customHeight="false" outlineLevel="1" collapsed="false">
      <c r="A13" s="3" t="s">
        <v>26</v>
      </c>
      <c r="B13" s="19" t="s">
        <v>27</v>
      </c>
      <c r="C13" s="22" t="s">
        <v>28</v>
      </c>
      <c r="D13" s="23" t="s">
        <v>28</v>
      </c>
      <c r="E13" s="24" t="n">
        <v>4</v>
      </c>
      <c r="F13" s="25" t="n">
        <v>0</v>
      </c>
      <c r="G13" s="26" t="n">
        <v>4</v>
      </c>
      <c r="H13" s="25" t="n">
        <v>0</v>
      </c>
      <c r="I13" s="22" t="s">
        <v>28</v>
      </c>
      <c r="J13" s="23" t="s">
        <v>28</v>
      </c>
      <c r="M13" s="2"/>
      <c r="N13" s="2"/>
    </row>
    <row r="14" customFormat="false" ht="57" hidden="false" customHeight="true" outlineLevel="0" collapsed="false">
      <c r="A14" s="3" t="s">
        <v>29</v>
      </c>
      <c r="B14" s="32" t="s">
        <v>30</v>
      </c>
      <c r="C14" s="33" t="s">
        <v>31</v>
      </c>
      <c r="D14" s="33"/>
      <c r="E14" s="33" t="s">
        <v>31</v>
      </c>
      <c r="F14" s="33"/>
      <c r="G14" s="33" t="s">
        <v>31</v>
      </c>
      <c r="H14" s="33"/>
      <c r="I14" s="33" t="s">
        <v>32</v>
      </c>
      <c r="J14" s="33"/>
      <c r="M14" s="2"/>
      <c r="N14" s="2"/>
    </row>
    <row r="15" customFormat="false" ht="32.25" hidden="false" customHeight="true" outlineLevel="0" collapsed="false">
      <c r="A15" s="3" t="s">
        <v>33</v>
      </c>
      <c r="B15" s="34" t="s">
        <v>34</v>
      </c>
      <c r="C15" s="35" t="n">
        <v>5</v>
      </c>
      <c r="D15" s="35"/>
      <c r="E15" s="26" t="n">
        <v>4</v>
      </c>
      <c r="F15" s="26"/>
      <c r="G15" s="26" t="n">
        <v>4</v>
      </c>
      <c r="H15" s="26"/>
      <c r="I15" s="26" t="n">
        <v>4</v>
      </c>
      <c r="J15" s="26"/>
      <c r="M15" s="2"/>
      <c r="N15" s="2"/>
    </row>
    <row r="16" customFormat="false" ht="32.25" hidden="false" customHeight="true" outlineLevel="0" collapsed="false">
      <c r="A16" s="36" t="s">
        <v>35</v>
      </c>
      <c r="B16" s="37" t="s">
        <v>36</v>
      </c>
      <c r="C16" s="38" t="n">
        <f aca="false">C7*C15</f>
        <v>90</v>
      </c>
      <c r="D16" s="38" t="n">
        <f aca="false">D7*C15</f>
        <v>90</v>
      </c>
      <c r="E16" s="38" t="n">
        <f aca="false">E7*E15</f>
        <v>80</v>
      </c>
      <c r="F16" s="38" t="n">
        <f aca="false">F7*E15</f>
        <v>80</v>
      </c>
      <c r="G16" s="38" t="n">
        <f aca="false">G7*G15</f>
        <v>80</v>
      </c>
      <c r="H16" s="38" t="n">
        <f aca="false">H7*G15</f>
        <v>80</v>
      </c>
      <c r="I16" s="38" t="n">
        <f aca="false">I7*I15</f>
        <v>112</v>
      </c>
      <c r="J16" s="39" t="n">
        <f aca="false">J7*I15</f>
        <v>112</v>
      </c>
      <c r="M16" s="2"/>
      <c r="N16" s="2"/>
    </row>
    <row r="17" customFormat="false" ht="13.8" hidden="false" customHeight="true" outlineLevel="0" collapsed="false">
      <c r="A17" s="40" t="s">
        <v>37</v>
      </c>
      <c r="B17" s="41" t="s">
        <v>38</v>
      </c>
      <c r="C17" s="41"/>
      <c r="D17" s="41"/>
      <c r="E17" s="41"/>
      <c r="F17" s="41"/>
      <c r="G17" s="41"/>
      <c r="H17" s="41"/>
      <c r="I17" s="41"/>
      <c r="J17" s="41"/>
      <c r="M17" s="2"/>
      <c r="N17" s="2"/>
    </row>
    <row r="18" customFormat="false" ht="32.25" hidden="false" customHeight="true" outlineLevel="0" collapsed="false">
      <c r="A18" s="18" t="s">
        <v>39</v>
      </c>
      <c r="B18" s="19" t="s">
        <v>16</v>
      </c>
      <c r="C18" s="4" t="n">
        <f aca="false">SUM(C19:C21)</f>
        <v>6</v>
      </c>
      <c r="D18" s="20" t="n">
        <f aca="false">SUM(D19:D21)</f>
        <v>6</v>
      </c>
      <c r="E18" s="21" t="n">
        <f aca="false">SUM(E19:E21)</f>
        <v>6</v>
      </c>
      <c r="F18" s="20" t="n">
        <f aca="false">SUM(F19:F21)</f>
        <v>6</v>
      </c>
      <c r="G18" s="4" t="n">
        <f aca="false">SUM(G19:G21)</f>
        <v>6</v>
      </c>
      <c r="H18" s="20" t="n">
        <f aca="false">SUM(H19:H21)</f>
        <v>6</v>
      </c>
      <c r="I18" s="4" t="n">
        <f aca="false">SUM(I19:I21)</f>
        <v>9</v>
      </c>
      <c r="J18" s="20" t="n">
        <f aca="false">SUM(J19:J21)</f>
        <v>9</v>
      </c>
      <c r="M18" s="2"/>
      <c r="N18" s="2"/>
    </row>
    <row r="19" customFormat="false" ht="49.95" hidden="false" customHeight="false" outlineLevel="1" collapsed="false">
      <c r="A19" s="3" t="s">
        <v>40</v>
      </c>
      <c r="B19" s="34" t="s">
        <v>41</v>
      </c>
      <c r="C19" s="35" t="n">
        <v>1</v>
      </c>
      <c r="D19" s="25" t="n">
        <v>3</v>
      </c>
      <c r="E19" s="26" t="n">
        <v>1</v>
      </c>
      <c r="F19" s="25" t="n">
        <v>3</v>
      </c>
      <c r="G19" s="26" t="n">
        <v>1</v>
      </c>
      <c r="H19" s="25" t="n">
        <v>3</v>
      </c>
      <c r="I19" s="26" t="n">
        <v>4</v>
      </c>
      <c r="J19" s="25" t="n">
        <v>6</v>
      </c>
      <c r="M19" s="2"/>
      <c r="N19" s="2"/>
    </row>
    <row r="20" customFormat="false" ht="14.25" hidden="false" customHeight="true" outlineLevel="1" collapsed="false">
      <c r="A20" s="3" t="s">
        <v>42</v>
      </c>
      <c r="B20" s="34" t="s">
        <v>43</v>
      </c>
      <c r="C20" s="35" t="n">
        <v>1</v>
      </c>
      <c r="D20" s="25" t="n">
        <v>0</v>
      </c>
      <c r="E20" s="26" t="n">
        <v>1</v>
      </c>
      <c r="F20" s="25" t="n">
        <v>0</v>
      </c>
      <c r="G20" s="26" t="n">
        <v>1</v>
      </c>
      <c r="H20" s="25" t="n">
        <v>0</v>
      </c>
      <c r="I20" s="26" t="n">
        <v>4</v>
      </c>
      <c r="J20" s="25" t="n">
        <v>0</v>
      </c>
      <c r="M20" s="2"/>
      <c r="N20" s="2"/>
    </row>
    <row r="21" customFormat="false" ht="49.95" hidden="false" customHeight="false" outlineLevel="1" collapsed="false">
      <c r="A21" s="3" t="s">
        <v>44</v>
      </c>
      <c r="B21" s="34" t="s">
        <v>45</v>
      </c>
      <c r="C21" s="35" t="n">
        <v>4</v>
      </c>
      <c r="D21" s="25" t="n">
        <v>3</v>
      </c>
      <c r="E21" s="26" t="n">
        <v>4</v>
      </c>
      <c r="F21" s="25" t="n">
        <v>3</v>
      </c>
      <c r="G21" s="26" t="n">
        <v>4</v>
      </c>
      <c r="H21" s="25" t="n">
        <v>3</v>
      </c>
      <c r="I21" s="26" t="n">
        <v>1</v>
      </c>
      <c r="J21" s="25" t="n">
        <v>3</v>
      </c>
      <c r="M21" s="2"/>
      <c r="N21" s="2"/>
    </row>
    <row r="22" customFormat="false" ht="45" hidden="false" customHeight="true" outlineLevel="0" collapsed="false">
      <c r="A22" s="3" t="s">
        <v>46</v>
      </c>
      <c r="B22" s="32" t="s">
        <v>30</v>
      </c>
      <c r="C22" s="33" t="s">
        <v>31</v>
      </c>
      <c r="D22" s="33"/>
      <c r="E22" s="33" t="s">
        <v>31</v>
      </c>
      <c r="F22" s="33"/>
      <c r="G22" s="33" t="s">
        <v>31</v>
      </c>
      <c r="H22" s="33"/>
      <c r="I22" s="33" t="s">
        <v>32</v>
      </c>
      <c r="J22" s="33"/>
      <c r="M22" s="2"/>
      <c r="N22" s="2"/>
    </row>
    <row r="23" customFormat="false" ht="20.85" hidden="false" customHeight="false" outlineLevel="0" collapsed="false">
      <c r="A23" s="3" t="s">
        <v>47</v>
      </c>
      <c r="B23" s="34" t="s">
        <v>34</v>
      </c>
      <c r="C23" s="35" t="n">
        <v>1</v>
      </c>
      <c r="D23" s="35"/>
      <c r="E23" s="35" t="n">
        <v>1</v>
      </c>
      <c r="F23" s="35"/>
      <c r="G23" s="35" t="n">
        <v>1</v>
      </c>
      <c r="H23" s="35"/>
      <c r="I23" s="35" t="n">
        <v>2</v>
      </c>
      <c r="J23" s="35"/>
      <c r="M23" s="2"/>
      <c r="N23" s="2"/>
    </row>
    <row r="24" customFormat="false" ht="20.85" hidden="false" customHeight="false" outlineLevel="0" collapsed="false">
      <c r="A24" s="36" t="s">
        <v>48</v>
      </c>
      <c r="B24" s="37" t="s">
        <v>36</v>
      </c>
      <c r="C24" s="38" t="n">
        <f aca="false">C18*C23</f>
        <v>6</v>
      </c>
      <c r="D24" s="38" t="n">
        <f aca="false">D18*C23</f>
        <v>6</v>
      </c>
      <c r="E24" s="38" t="n">
        <f aca="false">E18*E23</f>
        <v>6</v>
      </c>
      <c r="F24" s="38" t="n">
        <f aca="false">F18*E23</f>
        <v>6</v>
      </c>
      <c r="G24" s="38" t="n">
        <f aca="false">G18*G23</f>
        <v>6</v>
      </c>
      <c r="H24" s="38" t="n">
        <f aca="false">H18*G23</f>
        <v>6</v>
      </c>
      <c r="I24" s="38" t="n">
        <f aca="false">I18*I23</f>
        <v>18</v>
      </c>
      <c r="J24" s="39" t="n">
        <f aca="false">J18*I23</f>
        <v>18</v>
      </c>
      <c r="M24" s="2"/>
      <c r="N24" s="2"/>
    </row>
    <row r="25" customFormat="false" ht="13.8" hidden="false" customHeight="true" outlineLevel="0" collapsed="false">
      <c r="A25" s="42" t="s">
        <v>49</v>
      </c>
      <c r="B25" s="41" t="s">
        <v>50</v>
      </c>
      <c r="C25" s="41"/>
      <c r="D25" s="41"/>
      <c r="E25" s="41"/>
      <c r="F25" s="41"/>
      <c r="G25" s="41"/>
      <c r="H25" s="41"/>
      <c r="I25" s="41"/>
      <c r="J25" s="41"/>
      <c r="M25" s="2"/>
      <c r="N25" s="2"/>
    </row>
    <row r="26" customFormat="false" ht="32.25" hidden="false" customHeight="true" outlineLevel="0" collapsed="false">
      <c r="A26" s="18" t="s">
        <v>51</v>
      </c>
      <c r="B26" s="19" t="s">
        <v>16</v>
      </c>
      <c r="C26" s="4" t="n">
        <f aca="false">SUM(C27:C29)</f>
        <v>7</v>
      </c>
      <c r="D26" s="20" t="n">
        <f aca="false">SUM(D27:D29)</f>
        <v>7</v>
      </c>
      <c r="E26" s="21" t="n">
        <f aca="false">SUM(E27:E29)</f>
        <v>4</v>
      </c>
      <c r="F26" s="20" t="n">
        <f aca="false">SUM(F27:F29)</f>
        <v>4</v>
      </c>
      <c r="G26" s="4" t="n">
        <f aca="false">SUM(G27:G29)</f>
        <v>4</v>
      </c>
      <c r="H26" s="20" t="n">
        <f aca="false">SUM(H27:H29)</f>
        <v>4</v>
      </c>
      <c r="I26" s="4" t="n">
        <f aca="false">SUM(I27:I29)</f>
        <v>18</v>
      </c>
      <c r="J26" s="20" t="n">
        <f aca="false">SUM(J27:J29)</f>
        <v>18</v>
      </c>
      <c r="M26" s="2"/>
      <c r="N26" s="2"/>
    </row>
    <row r="27" customFormat="false" ht="20.85" hidden="false" customHeight="false" outlineLevel="1" collapsed="false">
      <c r="A27" s="3" t="s">
        <v>52</v>
      </c>
      <c r="B27" s="34" t="s">
        <v>53</v>
      </c>
      <c r="C27" s="35" t="n">
        <v>1</v>
      </c>
      <c r="D27" s="25" t="n">
        <v>1</v>
      </c>
      <c r="E27" s="26" t="n">
        <v>1</v>
      </c>
      <c r="F27" s="25" t="n">
        <v>1</v>
      </c>
      <c r="G27" s="26" t="n">
        <v>1</v>
      </c>
      <c r="H27" s="25" t="n">
        <v>1</v>
      </c>
      <c r="I27" s="26" t="n">
        <v>2</v>
      </c>
      <c r="J27" s="25" t="n">
        <v>1</v>
      </c>
      <c r="M27" s="2"/>
      <c r="N27" s="2"/>
    </row>
    <row r="28" customFormat="false" ht="20.85" hidden="false" customHeight="false" outlineLevel="1" collapsed="false">
      <c r="A28" s="3" t="s">
        <v>54</v>
      </c>
      <c r="B28" s="34" t="s">
        <v>55</v>
      </c>
      <c r="C28" s="35" t="n">
        <v>2</v>
      </c>
      <c r="D28" s="25" t="n">
        <v>2</v>
      </c>
      <c r="E28" s="26" t="n">
        <v>2</v>
      </c>
      <c r="F28" s="25" t="n">
        <v>2</v>
      </c>
      <c r="G28" s="26" t="n">
        <v>2</v>
      </c>
      <c r="H28" s="25" t="n">
        <v>2</v>
      </c>
      <c r="I28" s="26"/>
      <c r="J28" s="29"/>
      <c r="M28" s="2"/>
      <c r="N28" s="2"/>
    </row>
    <row r="29" customFormat="false" ht="20.85" hidden="false" customHeight="false" outlineLevel="1" collapsed="false">
      <c r="A29" s="3" t="s">
        <v>56</v>
      </c>
      <c r="B29" s="34" t="s">
        <v>57</v>
      </c>
      <c r="C29" s="35" t="n">
        <v>4</v>
      </c>
      <c r="D29" s="25" t="n">
        <v>4</v>
      </c>
      <c r="E29" s="26" t="n">
        <v>1</v>
      </c>
      <c r="F29" s="25" t="n">
        <v>1</v>
      </c>
      <c r="G29" s="26" t="n">
        <v>1</v>
      </c>
      <c r="H29" s="25" t="n">
        <v>1</v>
      </c>
      <c r="I29" s="26" t="n">
        <v>16</v>
      </c>
      <c r="J29" s="25" t="n">
        <v>17</v>
      </c>
      <c r="M29" s="2"/>
      <c r="N29" s="2"/>
    </row>
    <row r="30" customFormat="false" ht="45" hidden="false" customHeight="true" outlineLevel="0" collapsed="false">
      <c r="A30" s="3" t="s">
        <v>58</v>
      </c>
      <c r="B30" s="32" t="s">
        <v>30</v>
      </c>
      <c r="C30" s="33" t="s">
        <v>31</v>
      </c>
      <c r="D30" s="33"/>
      <c r="E30" s="33" t="s">
        <v>31</v>
      </c>
      <c r="F30" s="33"/>
      <c r="G30" s="33" t="s">
        <v>31</v>
      </c>
      <c r="H30" s="33"/>
      <c r="I30" s="33" t="s">
        <v>32</v>
      </c>
      <c r="J30" s="33"/>
      <c r="M30" s="2"/>
      <c r="N30" s="2"/>
    </row>
    <row r="31" customFormat="false" ht="20.85" hidden="false" customHeight="false" outlineLevel="0" collapsed="false">
      <c r="A31" s="3" t="s">
        <v>59</v>
      </c>
      <c r="B31" s="34" t="s">
        <v>34</v>
      </c>
      <c r="C31" s="35" t="n">
        <v>2</v>
      </c>
      <c r="D31" s="35"/>
      <c r="E31" s="26" t="n">
        <v>1</v>
      </c>
      <c r="F31" s="26"/>
      <c r="G31" s="26" t="n">
        <v>1</v>
      </c>
      <c r="H31" s="26"/>
      <c r="I31" s="26" t="n">
        <v>4</v>
      </c>
      <c r="J31" s="26"/>
      <c r="M31" s="2"/>
      <c r="N31" s="2"/>
    </row>
    <row r="32" customFormat="false" ht="20.85" hidden="false" customHeight="false" outlineLevel="0" collapsed="false">
      <c r="A32" s="36" t="s">
        <v>60</v>
      </c>
      <c r="B32" s="37" t="s">
        <v>36</v>
      </c>
      <c r="C32" s="39" t="n">
        <v>14</v>
      </c>
      <c r="D32" s="43" t="n">
        <f aca="false">D26*C31</f>
        <v>14</v>
      </c>
      <c r="E32" s="44" t="n">
        <v>4</v>
      </c>
      <c r="F32" s="45" t="n">
        <f aca="false">F26*E31</f>
        <v>4</v>
      </c>
      <c r="G32" s="44" t="n">
        <v>4</v>
      </c>
      <c r="H32" s="45" t="n">
        <f aca="false">G31*H26</f>
        <v>4</v>
      </c>
      <c r="I32" s="44" t="n">
        <f aca="false">4*18</f>
        <v>72</v>
      </c>
      <c r="J32" s="45" t="n">
        <f aca="false">J26*I31</f>
        <v>72</v>
      </c>
      <c r="M32" s="2"/>
      <c r="N32" s="2"/>
    </row>
    <row r="33" customFormat="false" ht="13.8" hidden="false" customHeight="true" outlineLevel="0" collapsed="false">
      <c r="A33" s="42" t="s">
        <v>61</v>
      </c>
      <c r="B33" s="41" t="s">
        <v>62</v>
      </c>
      <c r="C33" s="41"/>
      <c r="D33" s="41"/>
      <c r="E33" s="41"/>
      <c r="F33" s="41"/>
      <c r="G33" s="41"/>
      <c r="H33" s="41"/>
      <c r="I33" s="41"/>
      <c r="J33" s="41"/>
      <c r="M33" s="2"/>
      <c r="N33" s="2"/>
    </row>
    <row r="34" customFormat="false" ht="32.25" hidden="false" customHeight="true" outlineLevel="0" collapsed="false">
      <c r="A34" s="18" t="s">
        <v>63</v>
      </c>
      <c r="B34" s="19" t="s">
        <v>16</v>
      </c>
      <c r="C34" s="4" t="n">
        <f aca="false">SUM(C35:C36)</f>
        <v>4</v>
      </c>
      <c r="D34" s="20" t="n">
        <f aca="false">SUM(D35:D36)</f>
        <v>4</v>
      </c>
      <c r="E34" s="21" t="n">
        <f aca="false">SUM(E35:E36)</f>
        <v>3</v>
      </c>
      <c r="F34" s="20" t="n">
        <f aca="false">SUM(F35:F36)</f>
        <v>3</v>
      </c>
      <c r="G34" s="4" t="n">
        <f aca="false">SUM(G35:G36)</f>
        <v>3</v>
      </c>
      <c r="H34" s="20" t="n">
        <f aca="false">SUM(H35:H36)</f>
        <v>3</v>
      </c>
      <c r="I34" s="4" t="n">
        <f aca="false">SUM(I35:I36)</f>
        <v>0</v>
      </c>
      <c r="J34" s="20" t="n">
        <f aca="false">SUM(J35:J36)</f>
        <v>0</v>
      </c>
      <c r="M34" s="2"/>
      <c r="N34" s="2"/>
    </row>
    <row r="35" customFormat="false" ht="20.85" hidden="false" customHeight="false" outlineLevel="1" collapsed="false">
      <c r="A35" s="3" t="s">
        <v>64</v>
      </c>
      <c r="B35" s="34" t="s">
        <v>65</v>
      </c>
      <c r="C35" s="35" t="n">
        <v>1</v>
      </c>
      <c r="D35" s="25" t="n">
        <v>1</v>
      </c>
      <c r="E35" s="26" t="n">
        <v>1</v>
      </c>
      <c r="F35" s="25" t="n">
        <v>1</v>
      </c>
      <c r="G35" s="26" t="n">
        <v>1</v>
      </c>
      <c r="H35" s="25" t="n">
        <v>1</v>
      </c>
      <c r="I35" s="26"/>
      <c r="J35" s="26"/>
      <c r="M35" s="2"/>
      <c r="N35" s="2"/>
    </row>
    <row r="36" customFormat="false" ht="59.7" hidden="false" customHeight="false" outlineLevel="1" collapsed="false">
      <c r="A36" s="3" t="s">
        <v>66</v>
      </c>
      <c r="B36" s="34" t="s">
        <v>67</v>
      </c>
      <c r="C36" s="35" t="n">
        <v>3</v>
      </c>
      <c r="D36" s="25" t="n">
        <v>3</v>
      </c>
      <c r="E36" s="26" t="n">
        <v>2</v>
      </c>
      <c r="F36" s="25" t="n">
        <v>2</v>
      </c>
      <c r="G36" s="26" t="n">
        <v>2</v>
      </c>
      <c r="H36" s="25" t="n">
        <v>2</v>
      </c>
      <c r="I36" s="26"/>
      <c r="J36" s="26"/>
      <c r="M36" s="2"/>
      <c r="N36" s="2"/>
    </row>
    <row r="37" customFormat="false" ht="46.5" hidden="false" customHeight="true" outlineLevel="0" collapsed="false">
      <c r="A37" s="3" t="s">
        <v>68</v>
      </c>
      <c r="B37" s="32" t="s">
        <v>30</v>
      </c>
      <c r="C37" s="33" t="s">
        <v>31</v>
      </c>
      <c r="D37" s="33"/>
      <c r="E37" s="33" t="s">
        <v>31</v>
      </c>
      <c r="F37" s="33"/>
      <c r="G37" s="33" t="s">
        <v>31</v>
      </c>
      <c r="H37" s="33"/>
      <c r="I37" s="33"/>
      <c r="J37" s="33"/>
      <c r="M37" s="2"/>
      <c r="N37" s="2"/>
    </row>
    <row r="38" customFormat="false" ht="20.85" hidden="false" customHeight="false" outlineLevel="0" collapsed="false">
      <c r="A38" s="3" t="s">
        <v>69</v>
      </c>
      <c r="B38" s="34" t="s">
        <v>34</v>
      </c>
      <c r="C38" s="35" t="n">
        <v>1</v>
      </c>
      <c r="D38" s="35"/>
      <c r="E38" s="26" t="n">
        <v>1</v>
      </c>
      <c r="F38" s="26"/>
      <c r="G38" s="26" t="n">
        <v>1</v>
      </c>
      <c r="H38" s="26"/>
      <c r="I38" s="26"/>
      <c r="J38" s="26"/>
      <c r="M38" s="2"/>
      <c r="N38" s="2"/>
    </row>
    <row r="39" customFormat="false" ht="20.85" hidden="false" customHeight="false" outlineLevel="0" collapsed="false">
      <c r="A39" s="3" t="s">
        <v>70</v>
      </c>
      <c r="B39" s="34" t="s">
        <v>36</v>
      </c>
      <c r="C39" s="35" t="n">
        <v>3</v>
      </c>
      <c r="D39" s="35" t="n">
        <f aca="false">D34*C38</f>
        <v>4</v>
      </c>
      <c r="E39" s="26" t="n">
        <v>3</v>
      </c>
      <c r="F39" s="26" t="n">
        <f aca="false">F34*E38</f>
        <v>3</v>
      </c>
      <c r="G39" s="26" t="n">
        <v>3</v>
      </c>
      <c r="H39" s="26" t="n">
        <f aca="false">G38*H34</f>
        <v>3</v>
      </c>
      <c r="I39" s="26"/>
      <c r="J39" s="26"/>
      <c r="M39" s="2"/>
      <c r="N39" s="2"/>
    </row>
    <row r="40" customFormat="false" ht="13.8" hidden="false" customHeight="false" outlineLevel="0" collapsed="false">
      <c r="A40" s="40" t="s">
        <v>71</v>
      </c>
      <c r="B40" s="46" t="s">
        <v>72</v>
      </c>
      <c r="C40" s="47"/>
      <c r="D40" s="47"/>
      <c r="E40" s="48"/>
      <c r="F40" s="49"/>
      <c r="G40" s="48"/>
      <c r="H40" s="49"/>
      <c r="I40" s="48"/>
      <c r="J40" s="49"/>
      <c r="M40" s="2"/>
      <c r="N40" s="2"/>
    </row>
    <row r="41" customFormat="false" ht="32.25" hidden="false" customHeight="true" outlineLevel="0" collapsed="false">
      <c r="A41" s="16" t="s">
        <v>73</v>
      </c>
      <c r="B41" s="8" t="s">
        <v>16</v>
      </c>
      <c r="C41" s="4" t="n">
        <f aca="false">SUM(C42:C43)</f>
        <v>0</v>
      </c>
      <c r="D41" s="20" t="n">
        <f aca="false">SUM(D42:D43)</f>
        <v>0</v>
      </c>
      <c r="E41" s="21" t="n">
        <f aca="false">SUM(E42:E43)</f>
        <v>0</v>
      </c>
      <c r="F41" s="20" t="n">
        <f aca="false">SUM(F42:F43)</f>
        <v>0</v>
      </c>
      <c r="G41" s="4" t="n">
        <f aca="false">SUM(G42:G43)</f>
        <v>0</v>
      </c>
      <c r="H41" s="20" t="n">
        <f aca="false">SUM(H42:H43)</f>
        <v>0</v>
      </c>
      <c r="I41" s="4" t="n">
        <f aca="false">SUM(I42:I46)</f>
        <v>10</v>
      </c>
      <c r="J41" s="20" t="n">
        <f aca="false">SUM(J42:J46)</f>
        <v>10</v>
      </c>
      <c r="M41" s="2"/>
      <c r="N41" s="2"/>
    </row>
    <row r="42" customFormat="false" ht="13.8" hidden="false" customHeight="false" outlineLevel="1" collapsed="false">
      <c r="A42" s="3" t="s">
        <v>74</v>
      </c>
      <c r="B42" s="50" t="s">
        <v>75</v>
      </c>
      <c r="C42" s="35"/>
      <c r="D42" s="25"/>
      <c r="E42" s="26"/>
      <c r="F42" s="25"/>
      <c r="G42" s="26"/>
      <c r="H42" s="25"/>
      <c r="I42" s="26" t="n">
        <v>2</v>
      </c>
      <c r="J42" s="25" t="n">
        <v>2</v>
      </c>
      <c r="M42" s="2"/>
      <c r="N42" s="2"/>
    </row>
    <row r="43" customFormat="false" ht="13.8" hidden="false" customHeight="false" outlineLevel="1" collapsed="false">
      <c r="A43" s="3" t="s">
        <v>76</v>
      </c>
      <c r="B43" s="50" t="s">
        <v>77</v>
      </c>
      <c r="C43" s="35"/>
      <c r="D43" s="25"/>
      <c r="E43" s="26"/>
      <c r="F43" s="25"/>
      <c r="G43" s="26"/>
      <c r="H43" s="25"/>
      <c r="I43" s="26" t="n">
        <v>2</v>
      </c>
      <c r="J43" s="25" t="n">
        <v>2</v>
      </c>
      <c r="M43" s="2"/>
      <c r="N43" s="2"/>
    </row>
    <row r="44" customFormat="false" ht="13.8" hidden="false" customHeight="false" outlineLevel="1" collapsed="false">
      <c r="A44" s="3" t="s">
        <v>78</v>
      </c>
      <c r="B44" s="50" t="s">
        <v>79</v>
      </c>
      <c r="C44" s="35"/>
      <c r="D44" s="25"/>
      <c r="E44" s="26"/>
      <c r="F44" s="25"/>
      <c r="G44" s="26"/>
      <c r="H44" s="25"/>
      <c r="I44" s="26" t="n">
        <v>2</v>
      </c>
      <c r="J44" s="25" t="n">
        <v>2</v>
      </c>
      <c r="M44" s="2"/>
      <c r="N44" s="2"/>
    </row>
    <row r="45" customFormat="false" ht="20.85" hidden="false" customHeight="false" outlineLevel="1" collapsed="false">
      <c r="A45" s="3" t="s">
        <v>80</v>
      </c>
      <c r="B45" s="50" t="s">
        <v>81</v>
      </c>
      <c r="C45" s="35"/>
      <c r="D45" s="25"/>
      <c r="E45" s="26"/>
      <c r="F45" s="25"/>
      <c r="G45" s="26"/>
      <c r="H45" s="25"/>
      <c r="I45" s="26" t="n">
        <v>2</v>
      </c>
      <c r="J45" s="25" t="n">
        <v>2</v>
      </c>
      <c r="M45" s="2"/>
      <c r="N45" s="2"/>
    </row>
    <row r="46" customFormat="false" ht="13.8" hidden="false" customHeight="false" outlineLevel="1" collapsed="false">
      <c r="A46" s="3" t="s">
        <v>82</v>
      </c>
      <c r="B46" s="50" t="s">
        <v>83</v>
      </c>
      <c r="C46" s="35"/>
      <c r="D46" s="25"/>
      <c r="E46" s="26"/>
      <c r="F46" s="25"/>
      <c r="G46" s="26"/>
      <c r="H46" s="25"/>
      <c r="I46" s="26" t="n">
        <v>2</v>
      </c>
      <c r="J46" s="25" t="n">
        <v>2</v>
      </c>
      <c r="M46" s="2"/>
      <c r="N46" s="2"/>
    </row>
    <row r="47" customFormat="false" ht="46.5" hidden="false" customHeight="true" outlineLevel="0" collapsed="false">
      <c r="A47" s="3" t="s">
        <v>84</v>
      </c>
      <c r="B47" s="32" t="s">
        <v>30</v>
      </c>
      <c r="C47" s="35"/>
      <c r="D47" s="35"/>
      <c r="E47" s="35"/>
      <c r="F47" s="35"/>
      <c r="G47" s="35"/>
      <c r="H47" s="35"/>
      <c r="I47" s="33" t="s">
        <v>32</v>
      </c>
      <c r="J47" s="33"/>
      <c r="M47" s="2"/>
      <c r="N47" s="2"/>
    </row>
    <row r="48" customFormat="false" ht="20.85" hidden="false" customHeight="false" outlineLevel="0" collapsed="false">
      <c r="A48" s="3" t="s">
        <v>85</v>
      </c>
      <c r="B48" s="34" t="s">
        <v>34</v>
      </c>
      <c r="C48" s="35"/>
      <c r="D48" s="35"/>
      <c r="E48" s="26"/>
      <c r="F48" s="26"/>
      <c r="G48" s="26"/>
      <c r="H48" s="26"/>
      <c r="I48" s="26" t="n">
        <v>0.2</v>
      </c>
      <c r="J48" s="26" t="n">
        <v>0.2</v>
      </c>
      <c r="M48" s="2"/>
      <c r="N48" s="2"/>
    </row>
    <row r="49" customFormat="false" ht="76.5" hidden="false" customHeight="true" outlineLevel="0" collapsed="false">
      <c r="A49" s="3" t="s">
        <v>86</v>
      </c>
      <c r="B49" s="34" t="s">
        <v>36</v>
      </c>
      <c r="C49" s="35"/>
      <c r="D49" s="35"/>
      <c r="E49" s="26"/>
      <c r="F49" s="26"/>
      <c r="G49" s="26"/>
      <c r="H49" s="26"/>
      <c r="I49" s="26" t="n">
        <f aca="false">I48*J41</f>
        <v>2</v>
      </c>
      <c r="J49" s="26"/>
      <c r="M49" s="2"/>
      <c r="N49" s="2"/>
    </row>
    <row r="50" customFormat="false" ht="22.5" hidden="false" customHeight="true" outlineLevel="0" collapsed="false">
      <c r="A50" s="16" t="s">
        <v>87</v>
      </c>
      <c r="B50" s="51" t="s">
        <v>88</v>
      </c>
      <c r="C50" s="51"/>
      <c r="D50" s="51"/>
      <c r="E50" s="51"/>
      <c r="F50" s="51"/>
      <c r="G50" s="51"/>
      <c r="H50" s="51"/>
      <c r="I50" s="51"/>
      <c r="J50" s="51"/>
      <c r="M50" s="2"/>
      <c r="N50" s="2"/>
    </row>
    <row r="51" customFormat="false" ht="168" hidden="false" customHeight="true" outlineLevel="1" collapsed="false">
      <c r="A51" s="3" t="s">
        <v>89</v>
      </c>
      <c r="B51" s="50" t="s">
        <v>90</v>
      </c>
      <c r="C51" s="22" t="s">
        <v>28</v>
      </c>
      <c r="D51" s="23" t="n">
        <v>4</v>
      </c>
      <c r="E51" s="22" t="n">
        <v>4</v>
      </c>
      <c r="F51" s="25" t="n">
        <v>4</v>
      </c>
      <c r="G51" s="52" t="n">
        <v>4</v>
      </c>
      <c r="H51" s="25" t="n">
        <v>4</v>
      </c>
      <c r="I51" s="22" t="s">
        <v>28</v>
      </c>
      <c r="J51" s="25" t="n">
        <v>4</v>
      </c>
      <c r="M51" s="53"/>
      <c r="N51" s="53"/>
    </row>
    <row r="52" customFormat="false" ht="46.5" hidden="false" customHeight="true" outlineLevel="0" collapsed="false">
      <c r="A52" s="54" t="s">
        <v>91</v>
      </c>
      <c r="B52" s="55" t="s">
        <v>30</v>
      </c>
      <c r="C52" s="56" t="s">
        <v>31</v>
      </c>
      <c r="D52" s="56"/>
      <c r="E52" s="57" t="s">
        <v>92</v>
      </c>
      <c r="F52" s="57"/>
      <c r="G52" s="57" t="s">
        <v>92</v>
      </c>
      <c r="H52" s="57"/>
      <c r="I52" s="58" t="s">
        <v>93</v>
      </c>
      <c r="J52" s="58"/>
      <c r="M52" s="2"/>
      <c r="N52" s="53"/>
    </row>
    <row r="53" customFormat="false" ht="20.85" hidden="false" customHeight="false" outlineLevel="0" collapsed="false">
      <c r="A53" s="3" t="s">
        <v>94</v>
      </c>
      <c r="B53" s="59" t="s">
        <v>34</v>
      </c>
      <c r="C53" s="60" t="n">
        <v>12</v>
      </c>
      <c r="D53" s="60"/>
      <c r="E53" s="52" t="n">
        <v>12</v>
      </c>
      <c r="F53" s="52"/>
      <c r="G53" s="52" t="n">
        <v>12</v>
      </c>
      <c r="H53" s="52"/>
      <c r="I53" s="25" t="n">
        <v>12</v>
      </c>
      <c r="J53" s="25"/>
      <c r="M53" s="2"/>
      <c r="N53" s="53"/>
    </row>
    <row r="54" customFormat="false" ht="20.85" hidden="false" customHeight="false" outlineLevel="0" collapsed="false">
      <c r="A54" s="36" t="s">
        <v>95</v>
      </c>
      <c r="B54" s="61" t="s">
        <v>36</v>
      </c>
      <c r="C54" s="62"/>
      <c r="D54" s="63" t="n">
        <f aca="false">D51*C53</f>
        <v>48</v>
      </c>
      <c r="E54" s="64" t="n">
        <f aca="false">E51*E53</f>
        <v>48</v>
      </c>
      <c r="F54" s="65" t="n">
        <f aca="false">F51*E53</f>
        <v>48</v>
      </c>
      <c r="G54" s="64" t="n">
        <f aca="false">G51*G53</f>
        <v>48</v>
      </c>
      <c r="H54" s="65" t="n">
        <f aca="false">H51*G53</f>
        <v>48</v>
      </c>
      <c r="I54" s="44"/>
      <c r="J54" s="65" t="n">
        <f aca="false">J51*I53</f>
        <v>48</v>
      </c>
      <c r="M54" s="2"/>
      <c r="N54" s="53"/>
    </row>
    <row r="55" customFormat="false" ht="117" hidden="false" customHeight="true" outlineLevel="0" collapsed="false">
      <c r="A55" s="36" t="s">
        <v>96</v>
      </c>
      <c r="B55" s="61" t="s">
        <v>97</v>
      </c>
      <c r="C55" s="62"/>
      <c r="D55" s="63" t="n">
        <f aca="false">D51*C53*5*8*125</f>
        <v>240000</v>
      </c>
      <c r="E55" s="64"/>
      <c r="F55" s="63" t="n">
        <f aca="false">F51*E53*5*8*125</f>
        <v>240000</v>
      </c>
      <c r="G55" s="64"/>
      <c r="H55" s="63" t="n">
        <f aca="false">H51*G53*5*8*125</f>
        <v>240000</v>
      </c>
      <c r="I55" s="44"/>
      <c r="J55" s="63" t="n">
        <f aca="false">J51*I53*5*8*125</f>
        <v>240000</v>
      </c>
      <c r="M55" s="53"/>
      <c r="N55" s="53"/>
    </row>
    <row r="56" customFormat="false" ht="153.75" hidden="false" customHeight="true" outlineLevel="1" collapsed="false">
      <c r="A56" s="3" t="s">
        <v>98</v>
      </c>
      <c r="B56" s="50" t="s">
        <v>99</v>
      </c>
      <c r="C56" s="22" t="s">
        <v>28</v>
      </c>
      <c r="D56" s="23" t="n">
        <v>20</v>
      </c>
      <c r="E56" s="22" t="s">
        <v>28</v>
      </c>
      <c r="F56" s="25" t="n">
        <v>20</v>
      </c>
      <c r="G56" s="22" t="s">
        <v>28</v>
      </c>
      <c r="H56" s="25" t="n">
        <v>20</v>
      </c>
      <c r="I56" s="22" t="s">
        <v>28</v>
      </c>
      <c r="J56" s="25" t="n">
        <v>20</v>
      </c>
      <c r="M56" s="53"/>
      <c r="N56" s="53"/>
      <c r="P56" s="66" t="s">
        <v>100</v>
      </c>
      <c r="Q56" s="66"/>
      <c r="R56" s="66"/>
      <c r="S56" s="66"/>
      <c r="T56" s="66"/>
    </row>
    <row r="57" customFormat="false" ht="46.5" hidden="false" customHeight="true" outlineLevel="0" collapsed="false">
      <c r="A57" s="54" t="s">
        <v>101</v>
      </c>
      <c r="B57" s="55" t="s">
        <v>30</v>
      </c>
      <c r="C57" s="58" t="s">
        <v>102</v>
      </c>
      <c r="D57" s="58"/>
      <c r="E57" s="57" t="s">
        <v>102</v>
      </c>
      <c r="F57" s="57"/>
      <c r="G57" s="57" t="s">
        <v>102</v>
      </c>
      <c r="H57" s="57"/>
      <c r="I57" s="58" t="s">
        <v>93</v>
      </c>
      <c r="J57" s="58"/>
      <c r="M57" s="2"/>
      <c r="N57" s="53"/>
      <c r="P57" s="66"/>
      <c r="Q57" s="66"/>
      <c r="R57" s="66"/>
      <c r="S57" s="66"/>
      <c r="T57" s="66"/>
    </row>
    <row r="58" customFormat="false" ht="20.85" hidden="false" customHeight="false" outlineLevel="0" collapsed="false">
      <c r="A58" s="3" t="s">
        <v>103</v>
      </c>
      <c r="B58" s="59" t="s">
        <v>34</v>
      </c>
      <c r="C58" s="60" t="n">
        <v>4</v>
      </c>
      <c r="D58" s="60"/>
      <c r="E58" s="52" t="n">
        <v>4</v>
      </c>
      <c r="F58" s="52"/>
      <c r="G58" s="52" t="n">
        <v>4</v>
      </c>
      <c r="H58" s="52"/>
      <c r="I58" s="25" t="n">
        <v>4</v>
      </c>
      <c r="J58" s="25"/>
      <c r="M58" s="2"/>
      <c r="N58" s="53"/>
      <c r="P58" s="66"/>
      <c r="Q58" s="66"/>
      <c r="R58" s="66"/>
      <c r="S58" s="66"/>
      <c r="T58" s="66"/>
    </row>
    <row r="59" customFormat="false" ht="20.85" hidden="false" customHeight="false" outlineLevel="0" collapsed="false">
      <c r="A59" s="36" t="s">
        <v>104</v>
      </c>
      <c r="B59" s="61" t="s">
        <v>36</v>
      </c>
      <c r="C59" s="62"/>
      <c r="D59" s="63" t="n">
        <f aca="false">D56*C58</f>
        <v>80</v>
      </c>
      <c r="E59" s="67"/>
      <c r="F59" s="65" t="n">
        <f aca="false">F56*E58</f>
        <v>80</v>
      </c>
      <c r="G59" s="67"/>
      <c r="H59" s="65" t="n">
        <f aca="false">H56*G58</f>
        <v>80</v>
      </c>
      <c r="I59" s="44"/>
      <c r="J59" s="65" t="n">
        <f aca="false">J56*I58</f>
        <v>80</v>
      </c>
      <c r="M59" s="2"/>
      <c r="N59" s="53"/>
      <c r="P59" s="66"/>
      <c r="Q59" s="66"/>
      <c r="R59" s="66"/>
      <c r="S59" s="66"/>
      <c r="T59" s="66"/>
    </row>
    <row r="60" customFormat="false" ht="30.55" hidden="false" customHeight="false" outlineLevel="0" collapsed="false">
      <c r="A60" s="36" t="s">
        <v>105</v>
      </c>
      <c r="B60" s="61" t="s">
        <v>97</v>
      </c>
      <c r="C60" s="62"/>
      <c r="D60" s="63" t="n">
        <f aca="false">3*4*5*2120</f>
        <v>127200</v>
      </c>
      <c r="E60" s="64"/>
      <c r="F60" s="63" t="n">
        <f aca="false">3*4*5*2120</f>
        <v>127200</v>
      </c>
      <c r="G60" s="64"/>
      <c r="H60" s="63" t="n">
        <f aca="false">3*4*5*2120</f>
        <v>127200</v>
      </c>
      <c r="I60" s="44"/>
      <c r="J60" s="63" t="n">
        <f aca="false">3*4*5*2120</f>
        <v>127200</v>
      </c>
      <c r="M60" s="53"/>
      <c r="N60" s="53"/>
      <c r="P60" s="66"/>
      <c r="Q60" s="66"/>
      <c r="R60" s="66"/>
      <c r="S60" s="66"/>
      <c r="T60" s="66"/>
    </row>
    <row r="61" customFormat="false" ht="209.25" hidden="false" customHeight="true" outlineLevel="1" collapsed="false">
      <c r="A61" s="3" t="s">
        <v>106</v>
      </c>
      <c r="B61" s="53" t="s">
        <v>107</v>
      </c>
      <c r="C61" s="22" t="s">
        <v>28</v>
      </c>
      <c r="D61" s="23" t="n">
        <v>3</v>
      </c>
      <c r="E61" s="24" t="n">
        <v>3</v>
      </c>
      <c r="F61" s="25" t="n">
        <v>3</v>
      </c>
      <c r="G61" s="26" t="n">
        <v>3</v>
      </c>
      <c r="H61" s="25" t="n">
        <v>3</v>
      </c>
      <c r="I61" s="22" t="s">
        <v>28</v>
      </c>
      <c r="J61" s="25" t="n">
        <v>3</v>
      </c>
      <c r="M61" s="53"/>
      <c r="N61" s="53"/>
      <c r="P61" s="66"/>
      <c r="Q61" s="66"/>
      <c r="R61" s="66"/>
      <c r="S61" s="66"/>
      <c r="T61" s="66"/>
    </row>
    <row r="62" customFormat="false" ht="86.25" hidden="false" customHeight="true" outlineLevel="0" collapsed="false">
      <c r="A62" s="36" t="s">
        <v>108</v>
      </c>
      <c r="B62" s="61" t="s">
        <v>97</v>
      </c>
      <c r="C62" s="62"/>
      <c r="D62" s="63" t="n">
        <f aca="false">3*247*2120</f>
        <v>1570920</v>
      </c>
      <c r="E62" s="64"/>
      <c r="F62" s="63" t="n">
        <f aca="false">3*247*2120</f>
        <v>1570920</v>
      </c>
      <c r="G62" s="64"/>
      <c r="H62" s="63" t="n">
        <f aca="false">3*247*2120</f>
        <v>1570920</v>
      </c>
      <c r="I62" s="44"/>
      <c r="J62" s="63" t="n">
        <f aca="false">3*247*2120</f>
        <v>1570920</v>
      </c>
      <c r="M62" s="53"/>
      <c r="N62" s="53"/>
      <c r="P62" s="66"/>
      <c r="Q62" s="66"/>
      <c r="R62" s="66"/>
      <c r="S62" s="66"/>
      <c r="T62" s="66"/>
    </row>
    <row r="63" customFormat="false" ht="132" hidden="false" customHeight="true" outlineLevel="1" collapsed="false">
      <c r="A63" s="3" t="s">
        <v>109</v>
      </c>
      <c r="B63" s="68" t="s">
        <v>110</v>
      </c>
      <c r="C63" s="22" t="s">
        <v>28</v>
      </c>
      <c r="D63" s="23" t="n">
        <v>10</v>
      </c>
      <c r="E63" s="22" t="s">
        <v>28</v>
      </c>
      <c r="F63" s="25" t="n">
        <v>10</v>
      </c>
      <c r="G63" s="22" t="s">
        <v>28</v>
      </c>
      <c r="H63" s="25" t="n">
        <v>10</v>
      </c>
      <c r="I63" s="22" t="s">
        <v>28</v>
      </c>
      <c r="J63" s="25" t="n">
        <v>10</v>
      </c>
      <c r="M63" s="53"/>
      <c r="N63" s="53"/>
      <c r="P63" s="66"/>
      <c r="Q63" s="66"/>
      <c r="R63" s="66"/>
      <c r="S63" s="66"/>
      <c r="T63" s="66"/>
    </row>
    <row r="64" customFormat="false" ht="46.5" hidden="false" customHeight="true" outlineLevel="0" collapsed="false">
      <c r="A64" s="54" t="s">
        <v>109</v>
      </c>
      <c r="B64" s="55" t="s">
        <v>30</v>
      </c>
      <c r="C64" s="58" t="s">
        <v>102</v>
      </c>
      <c r="D64" s="58"/>
      <c r="E64" s="57" t="s">
        <v>102</v>
      </c>
      <c r="F64" s="57"/>
      <c r="G64" s="57" t="s">
        <v>102</v>
      </c>
      <c r="H64" s="57"/>
      <c r="I64" s="58" t="s">
        <v>93</v>
      </c>
      <c r="J64" s="58"/>
      <c r="M64" s="2"/>
      <c r="N64" s="53"/>
    </row>
    <row r="65" customFormat="false" ht="20.85" hidden="false" customHeight="false" outlineLevel="0" collapsed="false">
      <c r="A65" s="3" t="s">
        <v>111</v>
      </c>
      <c r="B65" s="59" t="s">
        <v>34</v>
      </c>
      <c r="C65" s="60" t="n">
        <v>3</v>
      </c>
      <c r="D65" s="60"/>
      <c r="E65" s="52" t="n">
        <v>3</v>
      </c>
      <c r="F65" s="52"/>
      <c r="G65" s="52" t="n">
        <v>3</v>
      </c>
      <c r="H65" s="52"/>
      <c r="I65" s="25" t="n">
        <v>3</v>
      </c>
      <c r="J65" s="25"/>
      <c r="M65" s="2"/>
      <c r="N65" s="53"/>
    </row>
    <row r="66" customFormat="false" ht="20.85" hidden="false" customHeight="false" outlineLevel="0" collapsed="false">
      <c r="A66" s="36" t="s">
        <v>112</v>
      </c>
      <c r="B66" s="61" t="s">
        <v>113</v>
      </c>
      <c r="C66" s="62"/>
      <c r="D66" s="63" t="n">
        <f aca="false">D63*C65</f>
        <v>30</v>
      </c>
      <c r="E66" s="67"/>
      <c r="F66" s="65" t="n">
        <f aca="false">F63*E65</f>
        <v>30</v>
      </c>
      <c r="G66" s="67"/>
      <c r="H66" s="65" t="n">
        <f aca="false">H63*G65</f>
        <v>30</v>
      </c>
      <c r="I66" s="44"/>
      <c r="J66" s="65" t="n">
        <f aca="false">J63*I65</f>
        <v>30</v>
      </c>
      <c r="M66" s="2"/>
      <c r="N66" s="53"/>
    </row>
    <row r="67" customFormat="false" ht="87" hidden="false" customHeight="true" outlineLevel="0" collapsed="false">
      <c r="A67" s="36" t="s">
        <v>114</v>
      </c>
      <c r="B67" s="61" t="s">
        <v>115</v>
      </c>
      <c r="C67" s="62"/>
      <c r="D67" s="63" t="n">
        <f aca="false">1*3*5*2120</f>
        <v>31800</v>
      </c>
      <c r="E67" s="64"/>
      <c r="F67" s="63" t="n">
        <f aca="false">1*3*5*2120</f>
        <v>31800</v>
      </c>
      <c r="G67" s="64"/>
      <c r="H67" s="63" t="n">
        <f aca="false">1*3*5*2120</f>
        <v>31800</v>
      </c>
      <c r="I67" s="44"/>
      <c r="J67" s="63" t="n">
        <f aca="false">1*3*5*2120</f>
        <v>31800</v>
      </c>
      <c r="M67" s="53"/>
      <c r="N67" s="53"/>
    </row>
    <row r="68" s="31" customFormat="true" ht="43.5" hidden="false" customHeight="true" outlineLevel="1" collapsed="false">
      <c r="A68" s="54" t="s">
        <v>116</v>
      </c>
      <c r="B68" s="53" t="s">
        <v>117</v>
      </c>
      <c r="C68" s="22" t="s">
        <v>28</v>
      </c>
      <c r="D68" s="23" t="n">
        <v>3</v>
      </c>
      <c r="E68" s="22" t="n">
        <v>3</v>
      </c>
      <c r="F68" s="25" t="n">
        <v>3</v>
      </c>
      <c r="G68" s="52" t="n">
        <v>3</v>
      </c>
      <c r="H68" s="25" t="n">
        <v>3</v>
      </c>
      <c r="I68" s="22" t="s">
        <v>28</v>
      </c>
      <c r="J68" s="25" t="n">
        <v>3</v>
      </c>
      <c r="K68" s="0"/>
      <c r="L68" s="0"/>
      <c r="M68" s="30"/>
      <c r="N68" s="53"/>
    </row>
    <row r="69" customFormat="false" ht="87" hidden="false" customHeight="true" outlineLevel="0" collapsed="false">
      <c r="A69" s="36" t="s">
        <v>118</v>
      </c>
      <c r="B69" s="61" t="s">
        <v>119</v>
      </c>
      <c r="C69" s="62"/>
      <c r="D69" s="63" t="n">
        <f aca="false">1*1*5*2120</f>
        <v>10600</v>
      </c>
      <c r="E69" s="64"/>
      <c r="F69" s="63" t="n">
        <f aca="false">1*1*5*2120</f>
        <v>10600</v>
      </c>
      <c r="G69" s="64"/>
      <c r="H69" s="63" t="n">
        <f aca="false">1*1*5*2120</f>
        <v>10600</v>
      </c>
      <c r="I69" s="44"/>
      <c r="J69" s="63" t="n">
        <f aca="false">1*1*5*2120</f>
        <v>10600</v>
      </c>
      <c r="M69" s="53"/>
      <c r="N69" s="53"/>
    </row>
    <row r="70" customFormat="false" ht="20.85" hidden="false" customHeight="false" outlineLevel="0" collapsed="false">
      <c r="A70" s="36" t="s">
        <v>120</v>
      </c>
      <c r="B70" s="61" t="s">
        <v>121</v>
      </c>
      <c r="C70" s="62"/>
      <c r="D70" s="63" t="n">
        <f aca="false">D55+D60+D62+D67+D69</f>
        <v>1980520</v>
      </c>
      <c r="E70" s="64"/>
      <c r="F70" s="63" t="n">
        <f aca="false">F55+F60+F62+F67+F69</f>
        <v>1980520</v>
      </c>
      <c r="G70" s="64"/>
      <c r="H70" s="63" t="n">
        <f aca="false">H55+H60+H62+H67+H69</f>
        <v>1980520</v>
      </c>
      <c r="I70" s="44"/>
      <c r="J70" s="63" t="n">
        <f aca="false">J55+J60+J62+J67+J69</f>
        <v>1980520</v>
      </c>
      <c r="M70" s="2"/>
      <c r="N70" s="2"/>
    </row>
    <row r="71" customFormat="false" ht="13.8" hidden="false" customHeight="false" outlineLevel="0" collapsed="false">
      <c r="A71" s="69"/>
      <c r="E71" s="70"/>
      <c r="F71" s="70"/>
      <c r="G71" s="70"/>
      <c r="H71" s="70"/>
      <c r="I71" s="70"/>
      <c r="J71" s="70"/>
    </row>
    <row r="72" customFormat="false" ht="13.8" hidden="false" customHeight="false" outlineLevel="0" collapsed="false">
      <c r="A72" s="71"/>
      <c r="B72" s="72" t="s">
        <v>122</v>
      </c>
      <c r="C72" s="73"/>
      <c r="D72" s="70"/>
      <c r="E72" s="70"/>
      <c r="F72" s="70"/>
      <c r="G72" s="70"/>
      <c r="H72" s="70"/>
      <c r="I72" s="70"/>
      <c r="J72" s="70"/>
    </row>
    <row r="73" customFormat="false" ht="13.8" hidden="false" customHeight="false" outlineLevel="0" collapsed="false">
      <c r="A73" s="74"/>
      <c r="B73" s="72" t="s">
        <v>123</v>
      </c>
      <c r="C73" s="73"/>
      <c r="D73" s="70"/>
      <c r="E73" s="70"/>
      <c r="F73" s="70"/>
      <c r="G73" s="70"/>
      <c r="H73" s="70"/>
      <c r="I73" s="70"/>
      <c r="J73" s="70"/>
    </row>
    <row r="74" customFormat="false" ht="13.8" hidden="false" customHeight="false" outlineLevel="0" collapsed="false">
      <c r="A74" s="75"/>
      <c r="B74" s="72"/>
      <c r="C74" s="73"/>
      <c r="D74" s="70"/>
      <c r="E74" s="70"/>
      <c r="F74" s="70"/>
      <c r="G74" s="70"/>
      <c r="H74" s="70"/>
      <c r="I74" s="70"/>
      <c r="J74" s="70"/>
    </row>
    <row r="75" customFormat="false" ht="13.8" hidden="false" customHeight="false" outlineLevel="0" collapsed="false">
      <c r="B75" s="76" t="s">
        <v>124</v>
      </c>
    </row>
    <row r="76" customFormat="false" ht="13.8" hidden="false" customHeight="false" outlineLevel="0" collapsed="false">
      <c r="B76" s="1" t="s">
        <v>125</v>
      </c>
    </row>
    <row r="77" customFormat="false" ht="13.8" hidden="false" customHeight="false" outlineLevel="0" collapsed="false">
      <c r="B77" s="1" t="s">
        <v>126</v>
      </c>
    </row>
    <row r="78" customFormat="false" ht="13.8" hidden="false" customHeight="false" outlineLevel="0" collapsed="false">
      <c r="B78" s="77" t="s">
        <v>127</v>
      </c>
      <c r="C78" s="15"/>
      <c r="D78" s="15"/>
      <c r="E78" s="15"/>
      <c r="F78" s="15"/>
      <c r="G78" s="15"/>
    </row>
  </sheetData>
  <mergeCells count="91">
    <mergeCell ref="C1:D1"/>
    <mergeCell ref="E1:F1"/>
    <mergeCell ref="G1:H1"/>
    <mergeCell ref="I1:J1"/>
    <mergeCell ref="K1:L2"/>
    <mergeCell ref="C2:D2"/>
    <mergeCell ref="E2:F2"/>
    <mergeCell ref="G2:H2"/>
    <mergeCell ref="I2:J2"/>
    <mergeCell ref="B5:J5"/>
    <mergeCell ref="B6:J6"/>
    <mergeCell ref="C14:D14"/>
    <mergeCell ref="E14:F14"/>
    <mergeCell ref="G14:H14"/>
    <mergeCell ref="I14:J14"/>
    <mergeCell ref="C15:D15"/>
    <mergeCell ref="E15:F15"/>
    <mergeCell ref="G15:H15"/>
    <mergeCell ref="I15:J15"/>
    <mergeCell ref="K15:L15"/>
    <mergeCell ref="K16:L16"/>
    <mergeCell ref="B17:J17"/>
    <mergeCell ref="C22:D22"/>
    <mergeCell ref="E22:F22"/>
    <mergeCell ref="G22:H22"/>
    <mergeCell ref="I22:J22"/>
    <mergeCell ref="C23:D23"/>
    <mergeCell ref="E23:F23"/>
    <mergeCell ref="G23:H23"/>
    <mergeCell ref="I23:J23"/>
    <mergeCell ref="B25:J25"/>
    <mergeCell ref="C30:D30"/>
    <mergeCell ref="E30:F30"/>
    <mergeCell ref="G30:H30"/>
    <mergeCell ref="I30:J30"/>
    <mergeCell ref="C31:D31"/>
    <mergeCell ref="E31:F31"/>
    <mergeCell ref="G31:H31"/>
    <mergeCell ref="I31:J31"/>
    <mergeCell ref="B33:J33"/>
    <mergeCell ref="C37:D37"/>
    <mergeCell ref="E37:F37"/>
    <mergeCell ref="G37:H37"/>
    <mergeCell ref="I37:J37"/>
    <mergeCell ref="C38:D38"/>
    <mergeCell ref="E38:F38"/>
    <mergeCell ref="G38:H38"/>
    <mergeCell ref="I38:J38"/>
    <mergeCell ref="I39:J39"/>
    <mergeCell ref="C47:D47"/>
    <mergeCell ref="E47:F47"/>
    <mergeCell ref="G47:H47"/>
    <mergeCell ref="I47:J47"/>
    <mergeCell ref="C48:D48"/>
    <mergeCell ref="E48:F48"/>
    <mergeCell ref="G48:H48"/>
    <mergeCell ref="C49:D49"/>
    <mergeCell ref="E49:F49"/>
    <mergeCell ref="G49:H49"/>
    <mergeCell ref="I49:J49"/>
    <mergeCell ref="B50:J50"/>
    <mergeCell ref="N51:N55"/>
    <mergeCell ref="C52:D52"/>
    <mergeCell ref="E52:F52"/>
    <mergeCell ref="G52:H52"/>
    <mergeCell ref="I52:J52"/>
    <mergeCell ref="C53:D53"/>
    <mergeCell ref="E53:F53"/>
    <mergeCell ref="G53:H53"/>
    <mergeCell ref="I53:J53"/>
    <mergeCell ref="N56:N60"/>
    <mergeCell ref="P56:T63"/>
    <mergeCell ref="C57:D57"/>
    <mergeCell ref="E57:F57"/>
    <mergeCell ref="G57:H57"/>
    <mergeCell ref="I57:J57"/>
    <mergeCell ref="C58:D58"/>
    <mergeCell ref="E58:F58"/>
    <mergeCell ref="G58:H58"/>
    <mergeCell ref="I58:J58"/>
    <mergeCell ref="N61:N62"/>
    <mergeCell ref="N63:N67"/>
    <mergeCell ref="C64:D64"/>
    <mergeCell ref="E64:F64"/>
    <mergeCell ref="G64:H64"/>
    <mergeCell ref="I64:J64"/>
    <mergeCell ref="C65:D65"/>
    <mergeCell ref="E65:F65"/>
    <mergeCell ref="G65:H65"/>
    <mergeCell ref="I65:J65"/>
    <mergeCell ref="N68:N69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2015-07-17T06:32:08Z</dcterms:created>
  <dc:creator>Финагин Павел Сергеевич</dc:creator>
  <dc:description/>
  <dc:language>ru-RU</dc:language>
  <cp:lastModifiedBy/>
  <cp:lastPrinted>2016-09-22T11:41:36Z</cp:lastPrinted>
  <dcterms:modified xsi:type="dcterms:W3CDTF">2018-09-11T17:44:16Z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