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735"/>
  </bookViews>
  <sheets>
    <sheet name="Overview" sheetId="5" r:id="rId1"/>
    <sheet name="Batch Summary" sheetId="4" r:id="rId2"/>
    <sheet name="Youth Profile" sheetId="3" r:id="rId3"/>
    <sheet name="Evaluation" sheetId="6" r:id="rId4"/>
    <sheet name="Feedback" sheetId="7" r:id="rId5"/>
    <sheet name="Commesnts and Feedback" sheetId="8" r:id="rId6"/>
  </sheets>
  <externalReferences>
    <externalReference r:id="rId7"/>
  </externalReferences>
  <definedNames>
    <definedName name="Gender">'[1]Youth Profile Tracker'!$G$68:$G$69</definedName>
  </definedNames>
  <calcPr calcId="152511" iterateDelta="1E-4"/>
</workbook>
</file>

<file path=xl/calcChain.xml><?xml version="1.0" encoding="utf-8"?>
<calcChain xmlns="http://schemas.openxmlformats.org/spreadsheetml/2006/main">
  <c r="C8" i="4" l="1"/>
  <c r="C10" i="4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3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3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K44" i="6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3" i="7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2" i="3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5" i="6"/>
  <c r="K46" i="6"/>
  <c r="K47" i="6"/>
  <c r="K48" i="6"/>
  <c r="K49" i="6"/>
  <c r="K50" i="6"/>
  <c r="K51" i="6"/>
  <c r="K52" i="6"/>
  <c r="K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4" i="6"/>
  <c r="G45" i="6"/>
  <c r="G46" i="6"/>
  <c r="G47" i="6"/>
  <c r="G48" i="6"/>
  <c r="G49" i="6"/>
  <c r="G50" i="6"/>
  <c r="G51" i="6"/>
  <c r="G52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F3" i="6"/>
  <c r="G3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3" i="6"/>
  <c r="C3" i="4" l="1"/>
  <c r="C5" i="4"/>
  <c r="C7" i="4"/>
  <c r="F10" i="5"/>
  <c r="F9" i="5"/>
  <c r="F11" i="5"/>
  <c r="F12" i="5" l="1"/>
  <c r="C9" i="4" s="1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3" i="7" s="1"/>
  <c r="E4" i="6" l="1"/>
  <c r="E4" i="7"/>
  <c r="E3" i="6"/>
  <c r="F20" i="5"/>
  <c r="F19" i="5"/>
  <c r="F18" i="5"/>
  <c r="F17" i="5"/>
  <c r="F16" i="5"/>
  <c r="F15" i="5"/>
  <c r="F21" i="5" l="1"/>
</calcChain>
</file>

<file path=xl/sharedStrings.xml><?xml version="1.0" encoding="utf-8"?>
<sst xmlns="http://schemas.openxmlformats.org/spreadsheetml/2006/main" count="99" uniqueCount="78">
  <si>
    <t>First name</t>
  </si>
  <si>
    <t>Last name</t>
  </si>
  <si>
    <t>Sl.No</t>
  </si>
  <si>
    <t>Gender</t>
  </si>
  <si>
    <t>Age</t>
  </si>
  <si>
    <t>Date</t>
  </si>
  <si>
    <t xml:space="preserve">Facilitator </t>
  </si>
  <si>
    <t xml:space="preserve">School </t>
  </si>
  <si>
    <t>Unique ID</t>
  </si>
  <si>
    <t>Admin Support</t>
  </si>
  <si>
    <t>Facilitators</t>
  </si>
  <si>
    <t>Volunteers</t>
  </si>
  <si>
    <t>Time of session</t>
  </si>
  <si>
    <t>Summary Attendance</t>
  </si>
  <si>
    <t>Batch</t>
  </si>
  <si>
    <t>Issues and challenges  &amp; Areas for improvement</t>
  </si>
  <si>
    <t xml:space="preserve">Evaluation </t>
  </si>
  <si>
    <t>Feedback</t>
  </si>
  <si>
    <t>First Name</t>
  </si>
  <si>
    <t>Last Name</t>
  </si>
  <si>
    <t>D O B</t>
  </si>
  <si>
    <t>Mobile No 1</t>
  </si>
  <si>
    <t>Mobile No 2</t>
  </si>
  <si>
    <t>School/College</t>
  </si>
  <si>
    <t>Medium</t>
  </si>
  <si>
    <t>Father's Name</t>
  </si>
  <si>
    <t>Mother's Name</t>
  </si>
  <si>
    <t>Father's Occupation</t>
  </si>
  <si>
    <t>Mother's Occupation</t>
  </si>
  <si>
    <t>Batch Type</t>
  </si>
  <si>
    <t>Male</t>
  </si>
  <si>
    <t>Female</t>
  </si>
  <si>
    <t>Total</t>
  </si>
  <si>
    <t>Career Awareness</t>
  </si>
  <si>
    <t>10th Standard</t>
  </si>
  <si>
    <t>Name of the School</t>
  </si>
  <si>
    <t xml:space="preserve">What was the planned session? (summary/bullet points) </t>
  </si>
  <si>
    <t xml:space="preserve">Observations and highlights </t>
  </si>
  <si>
    <t>Education STD</t>
  </si>
  <si>
    <t>Location
(Centre)</t>
  </si>
  <si>
    <t>Locality
(Area)</t>
  </si>
  <si>
    <t>Date of the Workshop</t>
  </si>
  <si>
    <t xml:space="preserve">I know what career paths are available after 10th and PUC   </t>
  </si>
  <si>
    <t>I know information about correspondence courses</t>
  </si>
  <si>
    <t xml:space="preserve">I have information’s about vocational training.      </t>
  </si>
  <si>
    <t xml:space="preserve">Now I have information about govt jobs/private jobs       </t>
  </si>
  <si>
    <t xml:space="preserve">Facilitator was very friendly. </t>
  </si>
  <si>
    <t>Others</t>
  </si>
  <si>
    <t>Facilitator Name</t>
  </si>
  <si>
    <t>Volunteers feedback</t>
  </si>
  <si>
    <t>Any interesting Quotes/Comments from the young people</t>
  </si>
  <si>
    <t xml:space="preserve"> Session Report - Career Awareness</t>
  </si>
  <si>
    <t>Month of joining CCC</t>
  </si>
  <si>
    <t>Name of the Facilitator</t>
  </si>
  <si>
    <t>M</t>
  </si>
  <si>
    <t>F</t>
  </si>
  <si>
    <t>O</t>
  </si>
  <si>
    <t>Age Break-Up</t>
  </si>
  <si>
    <t>Below 13 Years Old</t>
  </si>
  <si>
    <t>15 years</t>
  </si>
  <si>
    <t>16 years</t>
  </si>
  <si>
    <t>17 Years</t>
  </si>
  <si>
    <t>18 Years and Above</t>
  </si>
  <si>
    <t>Gangambike</t>
  </si>
  <si>
    <t>Mahesh KC</t>
  </si>
  <si>
    <t>Mahesh M</t>
  </si>
  <si>
    <t>Nandini</t>
  </si>
  <si>
    <t>Hemalatha</t>
  </si>
  <si>
    <t>Mahendra</t>
  </si>
  <si>
    <t>Shiva</t>
  </si>
  <si>
    <t>Melvin</t>
  </si>
  <si>
    <t>14 Years</t>
  </si>
  <si>
    <t>Would you like to come back for more program at Career Connect Centre?</t>
  </si>
  <si>
    <t>I met my expectation from this workshop.</t>
  </si>
  <si>
    <t>This workshop was useful for us.</t>
  </si>
  <si>
    <t>Basic Information</t>
  </si>
  <si>
    <t>Batch Name</t>
  </si>
  <si>
    <t>Time of the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</si>
</sst>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  <charset val="1"/>
    </font>
    <font>
      <sz val="11"/>
      <color theme="1"/>
      <name val="Dosis"/>
    </font>
    <font>
      <sz val="12"/>
      <color theme="1"/>
      <name val="Dosis"/>
    </font>
    <font>
      <b/>
      <sz val="12"/>
      <color theme="1"/>
      <name val="Dosis"/>
    </font>
    <font>
      <sz val="16"/>
      <color theme="1"/>
      <name val="Dosis"/>
    </font>
    <font>
      <b/>
      <sz val="16"/>
      <color theme="1"/>
      <name val="Dosis"/>
    </font>
    <font>
      <b/>
      <sz val="12"/>
      <color theme="0"/>
      <name val="Dosis"/>
    </font>
    <font>
      <b/>
      <sz val="14"/>
      <color theme="0" tint="-4.9989318521683403E-2"/>
      <name val="Dosis"/>
    </font>
    <font>
      <b/>
      <sz val="14"/>
      <color theme="0"/>
      <name val="Dosis"/>
    </font>
    <font>
      <b/>
      <sz val="14"/>
      <color rgb="FF000000"/>
      <name val="Dosis"/>
    </font>
  </fonts>
  <fills count="11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0" borderId="0"/>
    <xf numFmtId="0" fontId="5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</cellStyleXfs>
  <cellXfs count="87">
    <xf numFmtId="0" fontId="0" fillId="0" borderId="0" xfId="0"/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/>
    <xf numFmtId="0" fontId="3" fillId="3" borderId="5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7" fillId="8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/>
    <xf numFmtId="0" fontId="0" fillId="0" borderId="0" xfId="0" applyAlignment="1" applyProtection="1">
      <alignment horizontal="center" vertical="center"/>
      <protection locked="0"/>
    </xf>
    <xf numFmtId="0" fontId="13" fillId="7" borderId="1" xfId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9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9" fillId="0" borderId="20" xfId="0" applyFont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horizontal="center" vertical="center"/>
    </xf>
    <xf numFmtId="0" fontId="9" fillId="0" borderId="16" xfId="0" applyFont="1" applyBorder="1" applyAlignment="1" applyProtection="1">
      <alignment horizontal="center" vertical="center"/>
    </xf>
    <xf numFmtId="0" fontId="9" fillId="0" borderId="18" xfId="0" applyFont="1" applyBorder="1" applyAlignment="1" applyProtection="1">
      <alignment horizontal="center" vertical="center"/>
    </xf>
    <xf numFmtId="0" fontId="10" fillId="0" borderId="23" xfId="0" applyFont="1" applyBorder="1" applyAlignment="1" applyProtection="1">
      <alignment horizontal="center" vertical="center"/>
    </xf>
    <xf numFmtId="0" fontId="16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8" fillId="0" borderId="1" xfId="0" applyNumberFormat="1" applyFont="1" applyBorder="1" applyAlignment="1">
      <alignment horizontal="center"/>
    </xf>
    <xf numFmtId="0" fontId="8" fillId="0" borderId="0" xfId="0" applyFont="1" applyProtection="1">
      <protection locked="0"/>
    </xf>
    <xf numFmtId="0" fontId="13" fillId="7" borderId="1" xfId="1" applyFont="1" applyFill="1" applyBorder="1" applyAlignment="1" applyProtection="1">
      <alignment horizontal="left" vertical="top" wrapText="1"/>
      <protection locked="0"/>
    </xf>
    <xf numFmtId="0" fontId="8" fillId="0" borderId="1" xfId="0" applyFont="1" applyBorder="1" applyProtection="1">
      <protection locked="0"/>
    </xf>
    <xf numFmtId="0" fontId="8" fillId="9" borderId="1" xfId="0" applyFont="1" applyFill="1" applyBorder="1" applyProtection="1"/>
    <xf numFmtId="14" fontId="8" fillId="9" borderId="1" xfId="0" applyNumberFormat="1" applyFont="1" applyFill="1" applyBorder="1" applyProtection="1"/>
    <xf numFmtId="14" fontId="8" fillId="9" borderId="1" xfId="0" applyNumberFormat="1" applyFont="1" applyFill="1" applyBorder="1" applyAlignment="1" applyProtection="1">
      <alignment horizontal="center" vertical="center"/>
    </xf>
    <xf numFmtId="0" fontId="9" fillId="0" borderId="24" xfId="0" applyFont="1" applyBorder="1" applyAlignment="1" applyProtection="1">
      <alignment horizontal="center"/>
    </xf>
    <xf numFmtId="0" fontId="9" fillId="0" borderId="25" xfId="0" applyFont="1" applyBorder="1" applyAlignment="1" applyProtection="1">
      <alignment horizontal="center"/>
    </xf>
    <xf numFmtId="0" fontId="9" fillId="0" borderId="15" xfId="0" applyFont="1" applyBorder="1" applyAlignment="1" applyProtection="1">
      <alignment horizontal="center"/>
    </xf>
    <xf numFmtId="0" fontId="9" fillId="0" borderId="30" xfId="0" applyFont="1" applyBorder="1" applyAlignment="1" applyProtection="1">
      <alignment horizontal="center"/>
    </xf>
    <xf numFmtId="0" fontId="9" fillId="0" borderId="31" xfId="0" applyFont="1" applyBorder="1" applyAlignment="1" applyProtection="1">
      <alignment horizontal="center"/>
    </xf>
    <xf numFmtId="0" fontId="9" fillId="0" borderId="32" xfId="0" applyFont="1" applyBorder="1" applyAlignment="1" applyProtection="1">
      <alignment horizontal="center"/>
    </xf>
    <xf numFmtId="0" fontId="10" fillId="0" borderId="3" xfId="0" applyFont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/>
    </xf>
    <xf numFmtId="0" fontId="10" fillId="0" borderId="26" xfId="0" applyFont="1" applyBorder="1" applyAlignment="1" applyProtection="1">
      <alignment horizontal="center"/>
    </xf>
    <xf numFmtId="0" fontId="12" fillId="0" borderId="3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12" fillId="0" borderId="4" xfId="0" applyFont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/>
    </xf>
    <xf numFmtId="0" fontId="9" fillId="0" borderId="28" xfId="0" applyFont="1" applyBorder="1" applyAlignment="1" applyProtection="1">
      <alignment horizontal="center"/>
    </xf>
    <xf numFmtId="0" fontId="9" fillId="0" borderId="29" xfId="0" applyFont="1" applyBorder="1" applyAlignment="1" applyProtection="1">
      <alignment horizontal="center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center" vertical="center"/>
    </xf>
    <xf numFmtId="0" fontId="9" fillId="0" borderId="19" xfId="0" applyFont="1" applyBorder="1" applyAlignment="1" applyProtection="1">
      <alignment horizontal="center" vertical="center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4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9" fillId="0" borderId="7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center" vertical="center"/>
    </xf>
    <xf numFmtId="0" fontId="9" fillId="0" borderId="17" xfId="0" applyFont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/>
    </xf>
    <xf numFmtId="0" fontId="9" fillId="0" borderId="18" xfId="0" applyFont="1" applyBorder="1" applyAlignment="1" applyProtection="1">
      <alignment horizontal="center" vertical="center"/>
    </xf>
    <xf numFmtId="0" fontId="9" fillId="0" borderId="21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14" fontId="9" fillId="0" borderId="6" xfId="0" applyNumberFormat="1" applyFont="1" applyBorder="1" applyAlignment="1" applyProtection="1">
      <alignment horizontal="center" vertical="center"/>
      <protection locked="0"/>
    </xf>
    <xf numFmtId="14" fontId="9" fillId="0" borderId="4" xfId="0" applyNumberFormat="1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14" fontId="9" fillId="0" borderId="3" xfId="0" applyNumberFormat="1" applyFont="1" applyBorder="1" applyAlignment="1" applyProtection="1">
      <alignment horizontal="center" vertical="center"/>
      <protection locked="0"/>
    </xf>
    <xf numFmtId="0" fontId="15" fillId="3" borderId="3" xfId="0" applyFont="1" applyFill="1" applyBorder="1" applyAlignment="1">
      <alignment horizontal="center" vertical="top" wrapText="1"/>
    </xf>
    <xf numFmtId="0" fontId="15" fillId="3" borderId="4" xfId="0" applyFont="1" applyFill="1" applyBorder="1" applyAlignment="1">
      <alignment horizontal="center" vertical="top" wrapText="1"/>
    </xf>
    <xf numFmtId="0" fontId="0" fillId="5" borderId="33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4" fillId="6" borderId="1" xfId="0" applyFont="1" applyFill="1" applyBorder="1" applyAlignment="1" applyProtection="1">
      <alignment horizontal="center"/>
      <protection locked="0"/>
    </xf>
    <xf numFmtId="0" fontId="14" fillId="10" borderId="1" xfId="0" applyFont="1" applyFill="1" applyBorder="1" applyAlignment="1" applyProtection="1">
      <alignment horizontal="center" vertical="center"/>
      <protection locked="0"/>
    </xf>
  </cellXfs>
  <cellStyles count="6">
    <cellStyle name="20% - Accent5 2" xfId="4"/>
    <cellStyle name="20% - Accent5 3" xfId="5"/>
    <cellStyle name="Accent4" xfId="1" builtinId="41"/>
    <cellStyle name="Normal" xfId="0" builtinId="0"/>
    <cellStyle name="Normal 2" xfId="3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Breakup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Overview!$C$15:$C$20</c:f>
              <c:strCache>
                <c:ptCount val="6"/>
                <c:pt idx="0">
                  <c:v>Below 13 Years Old</c:v>
                </c:pt>
                <c:pt idx="1">
                  <c:v>14 Years</c:v>
                </c:pt>
                <c:pt idx="2">
                  <c:v>15 years</c:v>
                </c:pt>
                <c:pt idx="3">
                  <c:v>16 years</c:v>
                </c:pt>
                <c:pt idx="4">
                  <c:v>17 Years</c:v>
                </c:pt>
                <c:pt idx="5">
                  <c:v>18 Years and Above</c:v>
                </c:pt>
              </c:strCache>
            </c:strRef>
          </c:cat>
          <c:val>
            <c:numRef>
              <c:f>Overview!$F$15:$F$20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9728"/>
        <c:axId val="3360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Overview!$C$15:$C$20</c15:sqref>
                        </c15:formulaRef>
                      </c:ext>
                    </c:extLst>
                    <c:strCache>
                      <c:ptCount val="6"/>
                      <c:pt idx="0">
                        <c:v>Below 13 Years Old</c:v>
                      </c:pt>
                      <c:pt idx="1">
                        <c:v>14 Years</c:v>
                      </c:pt>
                      <c:pt idx="2">
                        <c:v>15 years</c:v>
                      </c:pt>
                      <c:pt idx="3">
                        <c:v>16 years</c:v>
                      </c:pt>
                      <c:pt idx="4">
                        <c:v>17 Years</c:v>
                      </c:pt>
                      <c:pt idx="5">
                        <c:v>18 Years and Above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Overview!$D$15:$D$20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Overview!$C$15:$C$20</c15:sqref>
                        </c15:formulaRef>
                      </c:ext>
                    </c:extLst>
                    <c:strCache>
                      <c:ptCount val="6"/>
                      <c:pt idx="0">
                        <c:v>Below 13 Years Old</c:v>
                      </c:pt>
                      <c:pt idx="1">
                        <c:v>14 Years</c:v>
                      </c:pt>
                      <c:pt idx="2">
                        <c:v>15 years</c:v>
                      </c:pt>
                      <c:pt idx="3">
                        <c:v>16 years</c:v>
                      </c:pt>
                      <c:pt idx="4">
                        <c:v>17 Years</c:v>
                      </c:pt>
                      <c:pt idx="5">
                        <c:v>18 Years and Above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Overview!$E$15:$E$20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</c:ext>
        </c:extLst>
      </c:barChart>
      <c:catAx>
        <c:axId val="33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288"/>
        <c:crosses val="autoZero"/>
        <c:auto val="1"/>
        <c:lblAlgn val="ctr"/>
        <c:lblOffset val="100"/>
        <c:noMultiLvlLbl val="0"/>
      </c:catAx>
      <c:valAx>
        <c:axId val="33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 Break Up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Overview!$C$9:$C$11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Others</c:v>
                </c:pt>
              </c:strCache>
            </c:strRef>
          </c:cat>
          <c:val>
            <c:numRef>
              <c:f>Overview!$F$9:$F$11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652976"/>
        <c:axId val="219653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Overview!$C$9:$C$11</c15:sqref>
                        </c15:formulaRef>
                      </c:ext>
                    </c:extLst>
                    <c:strCache>
                      <c:ptCount val="3"/>
                      <c:pt idx="0">
                        <c:v>Male</c:v>
                      </c:pt>
                      <c:pt idx="1">
                        <c:v>Female</c:v>
                      </c:pt>
                      <c:pt idx="2">
                        <c:v>Others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Overview!$D$9:$D$11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Overview!$C$9:$C$11</c15:sqref>
                        </c15:formulaRef>
                      </c:ext>
                    </c:extLst>
                    <c:strCache>
                      <c:ptCount val="3"/>
                      <c:pt idx="0">
                        <c:v>Male</c:v>
                      </c:pt>
                      <c:pt idx="1">
                        <c:v>Female</c:v>
                      </c:pt>
                      <c:pt idx="2">
                        <c:v>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Overview!$E$9:$E$11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21965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53536"/>
        <c:crosses val="autoZero"/>
        <c:auto val="1"/>
        <c:lblAlgn val="ctr"/>
        <c:lblOffset val="100"/>
        <c:noMultiLvlLbl val="0"/>
      </c:catAx>
      <c:valAx>
        <c:axId val="219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5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12</xdr:row>
      <xdr:rowOff>195262</xdr:rowOff>
    </xdr:from>
    <xdr:to>
      <xdr:col>15</xdr:col>
      <xdr:colOff>9525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185737</xdr:rowOff>
    </xdr:from>
    <xdr:to>
      <xdr:col>14</xdr:col>
      <xdr:colOff>85725</xdr:colOff>
      <xdr:row>12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%20drive\Formats%20-%202016-17\LSD\LSD%20Batch%20Data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ession Report"/>
      <sheetName val="Attandance"/>
      <sheetName val="Youth Profile Tracker"/>
      <sheetName val="LSA"/>
      <sheetName val="PFL"/>
      <sheetName val="DELL"/>
      <sheetName val="CKT"/>
    </sheetNames>
    <sheetDataSet>
      <sheetData sheetId="0"/>
      <sheetData sheetId="1"/>
      <sheetData sheetId="2"/>
      <sheetData sheetId="3">
        <row r="68">
          <cell r="G68" t="str">
            <v>M</v>
          </cell>
        </row>
        <row r="69">
          <cell r="G69" t="str">
            <v>F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03"/>
  <sheetViews>
    <sheetView tabSelected="1" zoomScaleNormal="100" workbookViewId="0">
      <selection activeCell="C8" sqref="C8:E8"/>
    </sheetView>
  </sheetViews>
  <sheetFormatPr defaultColWidth="9.140625" defaultRowHeight="15" x14ac:dyDescent="0.25"/>
  <cols>
    <col min="1" max="2" width="9.140625" style="17"/>
    <col min="3" max="3" width="19.42578125" style="17" bestFit="1" customWidth="1"/>
    <col min="4" max="5" width="9.140625" style="17"/>
    <col min="6" max="6" width="41.28515625" style="17" customWidth="1"/>
    <col min="7" max="16384" width="9.140625" style="17"/>
  </cols>
  <sheetData>
    <row r="1" spans="3:6" ht="15.75" thickBot="1" x14ac:dyDescent="0.3"/>
    <row r="2" spans="3:6" ht="32.25" customHeight="1" thickBot="1" x14ac:dyDescent="0.3">
      <c r="C2" s="54" t="s">
        <v>35</v>
      </c>
      <c r="D2" s="55"/>
      <c r="E2" s="56"/>
      <c r="F2" s="57"/>
    </row>
    <row r="3" spans="3:6" ht="18" thickBot="1" x14ac:dyDescent="0.3">
      <c r="C3" s="56" t="s">
        <v>76</v>
      </c>
      <c r="D3" s="57"/>
      <c r="E3" s="78"/>
      <c r="F3" s="57"/>
    </row>
    <row r="4" spans="3:6" ht="18" thickBot="1" x14ac:dyDescent="0.3">
      <c r="C4" s="56" t="s">
        <v>5</v>
      </c>
      <c r="D4" s="57"/>
      <c r="E4" s="76"/>
      <c r="F4" s="77"/>
    </row>
    <row r="5" spans="3:6" ht="18" thickBot="1" x14ac:dyDescent="0.3">
      <c r="C5" s="56" t="s">
        <v>77</v>
      </c>
      <c r="D5" s="78"/>
      <c r="E5" s="79"/>
      <c r="F5" s="77"/>
    </row>
    <row r="6" spans="3:6" ht="18" thickBot="1" x14ac:dyDescent="0.3">
      <c r="C6" s="18" t="s">
        <v>29</v>
      </c>
      <c r="D6" s="64" t="s">
        <v>33</v>
      </c>
      <c r="E6" s="65"/>
      <c r="F6" s="66"/>
    </row>
    <row r="7" spans="3:6" ht="18" thickBot="1" x14ac:dyDescent="0.3">
      <c r="C7" s="61" t="s">
        <v>34</v>
      </c>
      <c r="D7" s="62"/>
      <c r="E7" s="62"/>
      <c r="F7" s="63"/>
    </row>
    <row r="8" spans="3:6" ht="18" thickBot="1" x14ac:dyDescent="0.3">
      <c r="C8" s="73" t="s">
        <v>53</v>
      </c>
      <c r="D8" s="74"/>
      <c r="E8" s="75"/>
      <c r="F8" s="19"/>
    </row>
    <row r="9" spans="3:6" ht="18" thickBot="1" x14ac:dyDescent="0.3">
      <c r="C9" s="67" t="s">
        <v>30</v>
      </c>
      <c r="D9" s="68"/>
      <c r="E9" s="69"/>
      <c r="F9" s="21">
        <f>COUNTIF('Youth Profile'!G2:G51,"M")</f>
        <v>0</v>
      </c>
    </row>
    <row r="10" spans="3:6" ht="18" thickBot="1" x14ac:dyDescent="0.3">
      <c r="C10" s="70" t="s">
        <v>31</v>
      </c>
      <c r="D10" s="71"/>
      <c r="E10" s="72"/>
      <c r="F10" s="21">
        <f>COUNTIF('Youth Profile'!G2:G51,"F")</f>
        <v>0</v>
      </c>
    </row>
    <row r="11" spans="3:6" ht="18" thickBot="1" x14ac:dyDescent="0.3">
      <c r="C11" s="70" t="s">
        <v>47</v>
      </c>
      <c r="D11" s="71"/>
      <c r="E11" s="72"/>
      <c r="F11" s="21">
        <f>COUNTIF('Youth Profile'!G1:G51,"O")</f>
        <v>0</v>
      </c>
    </row>
    <row r="12" spans="3:6" ht="18" thickBot="1" x14ac:dyDescent="0.3">
      <c r="C12" s="58" t="s">
        <v>32</v>
      </c>
      <c r="D12" s="59"/>
      <c r="E12" s="60"/>
      <c r="F12" s="22">
        <f>$F$9+$F$10+$F$11</f>
        <v>0</v>
      </c>
    </row>
    <row r="13" spans="3:6" ht="15.75" thickBot="1" x14ac:dyDescent="0.3">
      <c r="C13" s="20"/>
      <c r="D13" s="20"/>
      <c r="E13" s="20"/>
      <c r="F13" s="20"/>
    </row>
    <row r="14" spans="3:6" ht="22.5" thickBot="1" x14ac:dyDescent="0.3">
      <c r="C14" s="48" t="s">
        <v>57</v>
      </c>
      <c r="D14" s="49"/>
      <c r="E14" s="49"/>
      <c r="F14" s="50"/>
    </row>
    <row r="15" spans="3:6" ht="17.25" x14ac:dyDescent="0.3">
      <c r="C15" s="51" t="s">
        <v>58</v>
      </c>
      <c r="D15" s="52"/>
      <c r="E15" s="53"/>
      <c r="F15" s="23">
        <f ca="1">COUNTIF('Youth Profile'!F2:F51,"13")</f>
        <v>0</v>
      </c>
    </row>
    <row r="16" spans="3:6" ht="17.25" x14ac:dyDescent="0.3">
      <c r="C16" s="39" t="s">
        <v>71</v>
      </c>
      <c r="D16" s="40"/>
      <c r="E16" s="41"/>
      <c r="F16" s="24">
        <f ca="1">COUNTIF('Youth Profile'!F2:F51,"=14")</f>
        <v>0</v>
      </c>
    </row>
    <row r="17" spans="3:6" ht="17.25" x14ac:dyDescent="0.3">
      <c r="C17" s="39" t="s">
        <v>59</v>
      </c>
      <c r="D17" s="40"/>
      <c r="E17" s="41"/>
      <c r="F17" s="24">
        <f ca="1">COUNTIF('Youth Profile'!F3:F52,"=15")</f>
        <v>0</v>
      </c>
    </row>
    <row r="18" spans="3:6" ht="17.25" x14ac:dyDescent="0.3">
      <c r="C18" s="39" t="s">
        <v>60</v>
      </c>
      <c r="D18" s="40"/>
      <c r="E18" s="41"/>
      <c r="F18" s="24">
        <f ca="1">COUNTIF('Youth Profile'!F4:F53,"=16")</f>
        <v>0</v>
      </c>
    </row>
    <row r="19" spans="3:6" ht="17.25" x14ac:dyDescent="0.3">
      <c r="C19" s="39" t="s">
        <v>61</v>
      </c>
      <c r="D19" s="40"/>
      <c r="E19" s="41"/>
      <c r="F19" s="24">
        <f ca="1">COUNTIF('Youth Profile'!F5:F54,"=17")</f>
        <v>0</v>
      </c>
    </row>
    <row r="20" spans="3:6" ht="18" thickBot="1" x14ac:dyDescent="0.35">
      <c r="C20" s="42" t="s">
        <v>62</v>
      </c>
      <c r="D20" s="43"/>
      <c r="E20" s="44"/>
      <c r="F20" s="24">
        <f ca="1">COUNTIF('Youth Profile'!F6:F55,"=18")</f>
        <v>0</v>
      </c>
    </row>
    <row r="21" spans="3:6" ht="18" thickBot="1" x14ac:dyDescent="0.35">
      <c r="C21" s="45" t="s">
        <v>32</v>
      </c>
      <c r="D21" s="46"/>
      <c r="E21" s="47"/>
      <c r="F21" s="25">
        <f ca="1">F15+F16+F17+F18+F19+F20</f>
        <v>0</v>
      </c>
    </row>
    <row r="96" spans="6:6" x14ac:dyDescent="0.25">
      <c r="F96" s="17" t="s">
        <v>63</v>
      </c>
    </row>
    <row r="97" spans="6:6" x14ac:dyDescent="0.25">
      <c r="F97" s="17" t="s">
        <v>64</v>
      </c>
    </row>
    <row r="98" spans="6:6" x14ac:dyDescent="0.25">
      <c r="F98" s="17" t="s">
        <v>65</v>
      </c>
    </row>
    <row r="99" spans="6:6" x14ac:dyDescent="0.25">
      <c r="F99" s="17" t="s">
        <v>66</v>
      </c>
    </row>
    <row r="100" spans="6:6" x14ac:dyDescent="0.25">
      <c r="F100" s="17" t="s">
        <v>67</v>
      </c>
    </row>
    <row r="101" spans="6:6" x14ac:dyDescent="0.25">
      <c r="F101" s="17" t="s">
        <v>68</v>
      </c>
    </row>
    <row r="102" spans="6:6" x14ac:dyDescent="0.25">
      <c r="F102" s="17" t="s">
        <v>69</v>
      </c>
    </row>
    <row r="103" spans="6:6" x14ac:dyDescent="0.25">
      <c r="F103" s="17" t="s">
        <v>70</v>
      </c>
    </row>
  </sheetData>
  <sheetProtection algorithmName="SHA-512" hashValue="YbhO6gnXOF5NTKd4ix7yKKsvijqGfHamSqp0yKfD5mSrcm4OmXVTBOREQlx4SgiaBXdKEQdOjj7K6KfclPA20Q==" saltValue="cp/yLDDdkJ6/JMD+YdvlEw==" spinCount="100000" sheet="1" objects="1" scenarios="1"/>
  <mergeCells count="23">
    <mergeCell ref="C2:D2"/>
    <mergeCell ref="E2:F2"/>
    <mergeCell ref="C12:E12"/>
    <mergeCell ref="C7:F7"/>
    <mergeCell ref="D6:F6"/>
    <mergeCell ref="C9:E9"/>
    <mergeCell ref="C10:E10"/>
    <mergeCell ref="C11:E11"/>
    <mergeCell ref="C8:E8"/>
    <mergeCell ref="C4:D4"/>
    <mergeCell ref="E4:F4"/>
    <mergeCell ref="C3:D3"/>
    <mergeCell ref="E3:F3"/>
    <mergeCell ref="C5:D5"/>
    <mergeCell ref="E5:F5"/>
    <mergeCell ref="C19:E19"/>
    <mergeCell ref="C20:E20"/>
    <mergeCell ref="C21:E21"/>
    <mergeCell ref="C14:F14"/>
    <mergeCell ref="C15:E15"/>
    <mergeCell ref="C16:E16"/>
    <mergeCell ref="C17:E17"/>
    <mergeCell ref="C18:E18"/>
  </mergeCells>
  <dataValidations count="1">
    <dataValidation type="list" allowBlank="1" showInputMessage="1" showErrorMessage="1" sqref="F8">
      <formula1>$F$96:$F$103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Normal="100" workbookViewId="0">
      <selection activeCell="C18" sqref="C18"/>
    </sheetView>
  </sheetViews>
  <sheetFormatPr defaultRowHeight="15" x14ac:dyDescent="0.25"/>
  <cols>
    <col min="2" max="2" width="39.7109375" customWidth="1"/>
    <col min="3" max="3" width="36.7109375" customWidth="1"/>
  </cols>
  <sheetData>
    <row r="1" spans="1:5" ht="15.75" thickBot="1" x14ac:dyDescent="0.3">
      <c r="A1" s="84"/>
      <c r="B1" s="82"/>
      <c r="C1" s="82"/>
      <c r="D1" s="84"/>
      <c r="E1" s="84"/>
    </row>
    <row r="2" spans="1:5" ht="21" thickBot="1" x14ac:dyDescent="0.3">
      <c r="A2" s="84"/>
      <c r="B2" s="80" t="s">
        <v>51</v>
      </c>
      <c r="C2" s="81"/>
      <c r="D2" s="84"/>
      <c r="E2" s="84"/>
    </row>
    <row r="3" spans="1:5" ht="20.25" x14ac:dyDescent="0.25">
      <c r="A3" s="84"/>
      <c r="B3" s="26" t="s">
        <v>5</v>
      </c>
      <c r="C3" s="27">
        <f>Overview!E4</f>
        <v>0</v>
      </c>
      <c r="D3" s="84"/>
      <c r="E3" s="84"/>
    </row>
    <row r="4" spans="1:5" ht="20.25" x14ac:dyDescent="0.3">
      <c r="A4" s="84"/>
      <c r="B4" s="28" t="s">
        <v>9</v>
      </c>
      <c r="C4" s="29"/>
      <c r="D4" s="84"/>
      <c r="E4" s="84"/>
    </row>
    <row r="5" spans="1:5" ht="20.25" x14ac:dyDescent="0.3">
      <c r="A5" s="84"/>
      <c r="B5" s="28" t="s">
        <v>10</v>
      </c>
      <c r="C5" s="29">
        <f>Overview!F8</f>
        <v>0</v>
      </c>
      <c r="D5" s="84"/>
      <c r="E5" s="84"/>
    </row>
    <row r="6" spans="1:5" ht="20.25" x14ac:dyDescent="0.3">
      <c r="A6" s="84"/>
      <c r="B6" s="28" t="s">
        <v>11</v>
      </c>
      <c r="C6" s="29"/>
      <c r="D6" s="84"/>
      <c r="E6" s="84"/>
    </row>
    <row r="7" spans="1:5" ht="20.25" x14ac:dyDescent="0.3">
      <c r="A7" s="84"/>
      <c r="B7" s="28" t="s">
        <v>35</v>
      </c>
      <c r="C7" s="29">
        <f>Overview!E2</f>
        <v>0</v>
      </c>
      <c r="D7" s="84"/>
      <c r="E7" s="84"/>
    </row>
    <row r="8" spans="1:5" ht="20.25" x14ac:dyDescent="0.3">
      <c r="A8" s="84"/>
      <c r="B8" s="28" t="s">
        <v>12</v>
      </c>
      <c r="C8" s="32">
        <f>Overview!E5</f>
        <v>0</v>
      </c>
      <c r="D8" s="84"/>
      <c r="E8" s="84"/>
    </row>
    <row r="9" spans="1:5" ht="20.25" x14ac:dyDescent="0.25">
      <c r="A9" s="84"/>
      <c r="B9" s="28" t="s">
        <v>13</v>
      </c>
      <c r="C9" s="30">
        <f>Overview!F12</f>
        <v>0</v>
      </c>
      <c r="D9" s="84"/>
      <c r="E9" s="84"/>
    </row>
    <row r="10" spans="1:5" ht="20.25" x14ac:dyDescent="0.3">
      <c r="A10" s="84"/>
      <c r="B10" s="28" t="s">
        <v>14</v>
      </c>
      <c r="C10" s="29">
        <f>Overview!E3</f>
        <v>0</v>
      </c>
      <c r="D10" s="84"/>
      <c r="E10" s="84"/>
    </row>
    <row r="11" spans="1:5" ht="20.25" x14ac:dyDescent="0.3">
      <c r="A11" s="84"/>
      <c r="B11" s="28"/>
      <c r="C11" s="31"/>
      <c r="D11" s="84"/>
      <c r="E11" s="84"/>
    </row>
    <row r="12" spans="1:5" ht="40.5" x14ac:dyDescent="0.3">
      <c r="A12" s="84"/>
      <c r="B12" s="28" t="s">
        <v>36</v>
      </c>
      <c r="C12" s="12"/>
      <c r="D12" s="84"/>
      <c r="E12" s="84"/>
    </row>
    <row r="13" spans="1:5" ht="20.25" x14ac:dyDescent="0.3">
      <c r="A13" s="84"/>
      <c r="B13" s="28"/>
      <c r="C13" s="31"/>
      <c r="D13" s="84"/>
      <c r="E13" s="84"/>
    </row>
    <row r="14" spans="1:5" ht="20.25" x14ac:dyDescent="0.3">
      <c r="A14" s="84"/>
      <c r="B14" s="28" t="s">
        <v>37</v>
      </c>
      <c r="C14" s="12"/>
      <c r="D14" s="84"/>
      <c r="E14" s="84"/>
    </row>
    <row r="15" spans="1:5" ht="20.25" x14ac:dyDescent="0.3">
      <c r="A15" s="84"/>
      <c r="B15" s="28"/>
      <c r="C15" s="31"/>
      <c r="D15" s="84"/>
      <c r="E15" s="84"/>
    </row>
    <row r="16" spans="1:5" ht="40.5" x14ac:dyDescent="0.3">
      <c r="A16" s="84"/>
      <c r="B16" s="28" t="s">
        <v>15</v>
      </c>
      <c r="C16" s="12"/>
      <c r="D16" s="84"/>
      <c r="E16" s="84"/>
    </row>
    <row r="17" spans="1:5" ht="20.25" x14ac:dyDescent="0.3">
      <c r="A17" s="84"/>
      <c r="B17" s="28"/>
      <c r="C17" s="31"/>
      <c r="D17" s="84"/>
      <c r="E17" s="84"/>
    </row>
    <row r="18" spans="1:5" ht="60.75" x14ac:dyDescent="0.3">
      <c r="A18" s="84"/>
      <c r="B18" s="28" t="s">
        <v>50</v>
      </c>
      <c r="C18" s="12"/>
      <c r="D18" s="84"/>
      <c r="E18" s="84"/>
    </row>
    <row r="19" spans="1:5" ht="20.25" x14ac:dyDescent="0.3">
      <c r="A19" s="84"/>
      <c r="B19" s="28"/>
      <c r="C19" s="12"/>
      <c r="D19" s="84"/>
      <c r="E19" s="84"/>
    </row>
    <row r="20" spans="1:5" ht="20.25" x14ac:dyDescent="0.3">
      <c r="A20" s="84"/>
      <c r="B20" s="28" t="s">
        <v>49</v>
      </c>
      <c r="C20" s="12"/>
      <c r="D20" s="84"/>
      <c r="E20" s="84"/>
    </row>
    <row r="21" spans="1:5" ht="18.75" x14ac:dyDescent="0.25">
      <c r="A21" s="84"/>
      <c r="B21" s="2"/>
      <c r="C21" s="3"/>
      <c r="D21" s="84"/>
      <c r="E21" s="84"/>
    </row>
    <row r="22" spans="1:5" x14ac:dyDescent="0.25">
      <c r="A22" s="84"/>
      <c r="B22" s="83"/>
      <c r="C22" s="83"/>
      <c r="D22" s="84"/>
      <c r="E22" s="84"/>
    </row>
  </sheetData>
  <mergeCells count="5">
    <mergeCell ref="B2:C2"/>
    <mergeCell ref="B1:C1"/>
    <mergeCell ref="B22:C22"/>
    <mergeCell ref="D1:E22"/>
    <mergeCell ref="A1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workbookViewId="0">
      <selection activeCell="E24" sqref="E24"/>
    </sheetView>
  </sheetViews>
  <sheetFormatPr defaultRowHeight="15" x14ac:dyDescent="0.25"/>
  <cols>
    <col min="2" max="2" width="10.5703125" bestFit="1" customWidth="1"/>
    <col min="3" max="3" width="20.85546875" customWidth="1"/>
    <col min="4" max="4" width="16.85546875" customWidth="1"/>
    <col min="5" max="5" width="18.140625" customWidth="1"/>
    <col min="6" max="6" width="14.28515625" customWidth="1"/>
    <col min="7" max="7" width="8.140625" bestFit="1" customWidth="1"/>
    <col min="8" max="8" width="17.85546875" customWidth="1"/>
    <col min="9" max="10" width="13.140625" bestFit="1" customWidth="1"/>
    <col min="11" max="11" width="22.140625" customWidth="1"/>
    <col min="12" max="13" width="17.7109375" customWidth="1"/>
    <col min="14" max="14" width="20.85546875" customWidth="1"/>
    <col min="15" max="15" width="25.28515625" bestFit="1" customWidth="1"/>
    <col min="16" max="16" width="20" customWidth="1"/>
    <col min="17" max="17" width="15.140625" bestFit="1" customWidth="1"/>
    <col min="18" max="18" width="20.85546875" bestFit="1" customWidth="1"/>
    <col min="19" max="19" width="16.28515625" bestFit="1" customWidth="1"/>
    <col min="20" max="20" width="22.140625" bestFit="1" customWidth="1"/>
  </cols>
  <sheetData>
    <row r="1" spans="1:20" s="6" customFormat="1" ht="31.5" x14ac:dyDescent="0.25">
      <c r="A1" s="4" t="s">
        <v>2</v>
      </c>
      <c r="B1" s="4" t="s">
        <v>8</v>
      </c>
      <c r="C1" s="4" t="s">
        <v>18</v>
      </c>
      <c r="D1" s="4" t="s">
        <v>19</v>
      </c>
      <c r="E1" s="4" t="s">
        <v>20</v>
      </c>
      <c r="F1" s="4" t="s">
        <v>4</v>
      </c>
      <c r="G1" s="4" t="s">
        <v>3</v>
      </c>
      <c r="H1" s="5" t="s">
        <v>52</v>
      </c>
      <c r="I1" s="4" t="s">
        <v>21</v>
      </c>
      <c r="J1" s="4" t="s">
        <v>22</v>
      </c>
      <c r="K1" s="4" t="s">
        <v>48</v>
      </c>
      <c r="L1" s="5" t="s">
        <v>40</v>
      </c>
      <c r="M1" s="5" t="s">
        <v>39</v>
      </c>
      <c r="N1" s="4" t="s">
        <v>38</v>
      </c>
      <c r="O1" s="4" t="s">
        <v>23</v>
      </c>
      <c r="P1" s="4" t="s">
        <v>24</v>
      </c>
      <c r="Q1" s="4" t="s">
        <v>25</v>
      </c>
      <c r="R1" s="4" t="s">
        <v>27</v>
      </c>
      <c r="S1" s="4" t="s">
        <v>26</v>
      </c>
      <c r="T1" s="4" t="s">
        <v>28</v>
      </c>
    </row>
    <row r="2" spans="1:20" s="6" customFormat="1" x14ac:dyDescent="0.25">
      <c r="A2" s="7">
        <v>1</v>
      </c>
      <c r="B2" s="7"/>
      <c r="C2" s="7"/>
      <c r="D2" s="7"/>
      <c r="E2" s="8"/>
      <c r="F2" s="7">
        <f ca="1">IFERROR(DATEDIF(E2,NOW(),"Y"),"")</f>
        <v>116</v>
      </c>
      <c r="G2" s="7"/>
      <c r="H2" s="7"/>
      <c r="I2" s="9"/>
      <c r="J2" s="9"/>
      <c r="K2" s="9"/>
      <c r="L2" s="7"/>
      <c r="M2" s="7"/>
      <c r="N2" s="7"/>
      <c r="O2" s="7">
        <f>Overview!$E$2</f>
        <v>0</v>
      </c>
      <c r="P2" s="7"/>
      <c r="Q2" s="7"/>
      <c r="R2" s="7"/>
      <c r="S2" s="7"/>
      <c r="T2" s="7"/>
    </row>
    <row r="3" spans="1:20" s="6" customFormat="1" ht="15" customHeight="1" x14ac:dyDescent="0.25">
      <c r="A3" s="7">
        <v>2</v>
      </c>
      <c r="B3" s="7"/>
      <c r="C3" s="7"/>
      <c r="D3" s="7"/>
      <c r="E3" s="8"/>
      <c r="F3" s="7">
        <f t="shared" ref="F3:F51" ca="1" si="0">IFERROR(DATEDIF(E3,NOW(),"Y"),"")</f>
        <v>116</v>
      </c>
      <c r="G3" s="7"/>
      <c r="H3" s="7"/>
      <c r="I3" s="7"/>
      <c r="J3" s="7"/>
      <c r="K3" s="7"/>
      <c r="L3" s="7"/>
      <c r="M3" s="7"/>
      <c r="N3" s="7"/>
      <c r="O3" s="7">
        <f>Overview!$E$2</f>
        <v>0</v>
      </c>
      <c r="P3" s="7"/>
      <c r="Q3" s="7"/>
      <c r="R3" s="7"/>
      <c r="S3" s="7"/>
      <c r="T3" s="7"/>
    </row>
    <row r="4" spans="1:20" s="6" customFormat="1" ht="15" customHeight="1" x14ac:dyDescent="0.25">
      <c r="A4" s="7">
        <v>3</v>
      </c>
      <c r="B4" s="7"/>
      <c r="C4" s="7"/>
      <c r="D4" s="7"/>
      <c r="E4" s="7"/>
      <c r="F4" s="7">
        <f t="shared" ca="1" si="0"/>
        <v>116</v>
      </c>
      <c r="G4" s="7"/>
      <c r="H4" s="7"/>
      <c r="I4" s="7"/>
      <c r="J4" s="7"/>
      <c r="K4" s="7"/>
      <c r="L4" s="7"/>
      <c r="M4" s="7"/>
      <c r="N4" s="7"/>
      <c r="O4" s="7">
        <f>Overview!$E$2</f>
        <v>0</v>
      </c>
      <c r="P4" s="7"/>
      <c r="Q4" s="7"/>
      <c r="R4" s="7"/>
      <c r="S4" s="7"/>
      <c r="T4" s="7"/>
    </row>
    <row r="5" spans="1:20" s="6" customFormat="1" ht="15" customHeight="1" x14ac:dyDescent="0.25">
      <c r="A5" s="7">
        <v>4</v>
      </c>
      <c r="B5" s="7"/>
      <c r="C5" s="7"/>
      <c r="D5" s="7"/>
      <c r="E5" s="8"/>
      <c r="F5" s="7">
        <f t="shared" ca="1" si="0"/>
        <v>116</v>
      </c>
      <c r="G5" s="7"/>
      <c r="H5" s="7"/>
      <c r="I5" s="7"/>
      <c r="J5" s="7"/>
      <c r="K5" s="7"/>
      <c r="L5" s="7"/>
      <c r="M5" s="7"/>
      <c r="N5" s="7"/>
      <c r="O5" s="7">
        <f>Overview!$E$2</f>
        <v>0</v>
      </c>
      <c r="P5" s="7"/>
      <c r="Q5" s="7"/>
      <c r="R5" s="7"/>
      <c r="S5" s="7"/>
      <c r="T5" s="7"/>
    </row>
    <row r="6" spans="1:20" s="6" customFormat="1" ht="15" customHeight="1" x14ac:dyDescent="0.25">
      <c r="A6" s="7">
        <v>5</v>
      </c>
      <c r="B6" s="7"/>
      <c r="C6" s="7"/>
      <c r="D6" s="7"/>
      <c r="E6" s="7"/>
      <c r="F6" s="7">
        <f t="shared" ca="1" si="0"/>
        <v>116</v>
      </c>
      <c r="G6" s="7"/>
      <c r="H6" s="7"/>
      <c r="I6" s="7"/>
      <c r="J6" s="7"/>
      <c r="K6" s="7"/>
      <c r="L6" s="7"/>
      <c r="M6" s="7"/>
      <c r="N6" s="7"/>
      <c r="O6" s="7">
        <f>Overview!$E$2</f>
        <v>0</v>
      </c>
      <c r="P6" s="7"/>
      <c r="Q6" s="7"/>
      <c r="R6" s="7"/>
      <c r="S6" s="7"/>
      <c r="T6" s="7"/>
    </row>
    <row r="7" spans="1:20" s="6" customFormat="1" ht="15" customHeight="1" x14ac:dyDescent="0.25">
      <c r="A7" s="7">
        <v>6</v>
      </c>
      <c r="B7" s="7"/>
      <c r="C7" s="7"/>
      <c r="D7" s="7"/>
      <c r="E7" s="8"/>
      <c r="F7" s="7">
        <f t="shared" ca="1" si="0"/>
        <v>116</v>
      </c>
      <c r="G7" s="7"/>
      <c r="H7" s="7"/>
      <c r="I7" s="7"/>
      <c r="J7" s="7"/>
      <c r="K7" s="7"/>
      <c r="L7" s="7"/>
      <c r="M7" s="7"/>
      <c r="N7" s="7"/>
      <c r="O7" s="7">
        <f>Overview!$E$2</f>
        <v>0</v>
      </c>
      <c r="P7" s="7"/>
      <c r="Q7" s="7"/>
      <c r="R7" s="7"/>
      <c r="S7" s="7"/>
      <c r="T7" s="7"/>
    </row>
    <row r="8" spans="1:20" s="6" customFormat="1" ht="15" customHeight="1" x14ac:dyDescent="0.25">
      <c r="A8" s="7">
        <v>7</v>
      </c>
      <c r="B8" s="7"/>
      <c r="C8" s="7"/>
      <c r="D8" s="7"/>
      <c r="E8" s="7"/>
      <c r="F8" s="7">
        <f t="shared" ca="1" si="0"/>
        <v>116</v>
      </c>
      <c r="G8" s="7"/>
      <c r="H8" s="7"/>
      <c r="I8" s="7"/>
      <c r="J8" s="7"/>
      <c r="K8" s="7"/>
      <c r="L8" s="7"/>
      <c r="M8" s="7"/>
      <c r="N8" s="7"/>
      <c r="O8" s="7">
        <f>Overview!$E$2</f>
        <v>0</v>
      </c>
      <c r="P8" s="7"/>
      <c r="Q8" s="7"/>
      <c r="R8" s="7"/>
      <c r="S8" s="7"/>
      <c r="T8" s="7"/>
    </row>
    <row r="9" spans="1:20" s="6" customFormat="1" ht="15" customHeight="1" x14ac:dyDescent="0.25">
      <c r="A9" s="7">
        <v>8</v>
      </c>
      <c r="B9" s="7"/>
      <c r="C9" s="7"/>
      <c r="D9" s="7"/>
      <c r="E9" s="7"/>
      <c r="F9" s="7">
        <f t="shared" ca="1" si="0"/>
        <v>116</v>
      </c>
      <c r="G9" s="7"/>
      <c r="H9" s="7"/>
      <c r="I9" s="7"/>
      <c r="J9" s="7"/>
      <c r="K9" s="7"/>
      <c r="L9" s="7"/>
      <c r="M9" s="7"/>
      <c r="N9" s="7"/>
      <c r="O9" s="7">
        <f>Overview!$E$2</f>
        <v>0</v>
      </c>
      <c r="P9" s="7"/>
      <c r="Q9" s="7"/>
      <c r="R9" s="7"/>
      <c r="S9" s="7"/>
      <c r="T9" s="7"/>
    </row>
    <row r="10" spans="1:20" s="6" customFormat="1" ht="15" customHeight="1" x14ac:dyDescent="0.25">
      <c r="A10" s="7">
        <v>9</v>
      </c>
      <c r="B10" s="7"/>
      <c r="C10" s="7"/>
      <c r="D10" s="7"/>
      <c r="E10" s="7"/>
      <c r="F10" s="7">
        <f t="shared" ca="1" si="0"/>
        <v>116</v>
      </c>
      <c r="G10" s="7"/>
      <c r="H10" s="7"/>
      <c r="I10" s="7"/>
      <c r="J10" s="7"/>
      <c r="K10" s="7"/>
      <c r="L10" s="7"/>
      <c r="M10" s="7"/>
      <c r="N10" s="7"/>
      <c r="O10" s="7">
        <f>Overview!$E$2</f>
        <v>0</v>
      </c>
      <c r="P10" s="7"/>
      <c r="Q10" s="7"/>
      <c r="R10" s="7"/>
      <c r="S10" s="7"/>
      <c r="T10" s="7"/>
    </row>
    <row r="11" spans="1:20" s="6" customFormat="1" ht="15" customHeight="1" x14ac:dyDescent="0.25">
      <c r="A11" s="7">
        <v>10</v>
      </c>
      <c r="B11" s="7"/>
      <c r="C11" s="7"/>
      <c r="D11" s="7"/>
      <c r="E11" s="7"/>
      <c r="F11" s="7">
        <f t="shared" ca="1" si="0"/>
        <v>116</v>
      </c>
      <c r="G11" s="7"/>
      <c r="H11" s="7"/>
      <c r="I11" s="7"/>
      <c r="J11" s="7"/>
      <c r="K11" s="7"/>
      <c r="L11" s="7"/>
      <c r="M11" s="7"/>
      <c r="N11" s="7"/>
      <c r="O11" s="7">
        <f>Overview!$E$2</f>
        <v>0</v>
      </c>
      <c r="P11" s="7"/>
      <c r="Q11" s="7"/>
      <c r="R11" s="7"/>
      <c r="S11" s="7"/>
      <c r="T11" s="7"/>
    </row>
    <row r="12" spans="1:20" s="6" customFormat="1" ht="15" customHeight="1" x14ac:dyDescent="0.25">
      <c r="A12" s="7">
        <v>11</v>
      </c>
      <c r="B12" s="7"/>
      <c r="C12" s="7"/>
      <c r="D12" s="7"/>
      <c r="E12" s="8"/>
      <c r="F12" s="7">
        <f t="shared" ca="1" si="0"/>
        <v>116</v>
      </c>
      <c r="G12" s="7"/>
      <c r="H12" s="7"/>
      <c r="I12" s="7"/>
      <c r="J12" s="7"/>
      <c r="K12" s="7"/>
      <c r="L12" s="7"/>
      <c r="M12" s="7"/>
      <c r="N12" s="7"/>
      <c r="O12" s="7">
        <f>Overview!$E$2</f>
        <v>0</v>
      </c>
      <c r="P12" s="7"/>
      <c r="Q12" s="7"/>
      <c r="R12" s="7"/>
      <c r="S12" s="7"/>
      <c r="T12" s="7"/>
    </row>
    <row r="13" spans="1:20" s="6" customFormat="1" ht="15" customHeight="1" x14ac:dyDescent="0.25">
      <c r="A13" s="7">
        <v>12</v>
      </c>
      <c r="B13" s="7"/>
      <c r="C13" s="7"/>
      <c r="D13" s="7"/>
      <c r="E13" s="7"/>
      <c r="F13" s="7">
        <f t="shared" ca="1" si="0"/>
        <v>116</v>
      </c>
      <c r="G13" s="7"/>
      <c r="H13" s="7"/>
      <c r="I13" s="7"/>
      <c r="J13" s="7"/>
      <c r="K13" s="7"/>
      <c r="L13" s="7"/>
      <c r="M13" s="7"/>
      <c r="N13" s="7"/>
      <c r="O13" s="7">
        <f>Overview!$E$2</f>
        <v>0</v>
      </c>
      <c r="P13" s="7"/>
      <c r="Q13" s="7"/>
      <c r="R13" s="7"/>
      <c r="S13" s="7"/>
      <c r="T13" s="7"/>
    </row>
    <row r="14" spans="1:20" s="6" customFormat="1" ht="15" customHeight="1" x14ac:dyDescent="0.25">
      <c r="A14" s="7">
        <v>13</v>
      </c>
      <c r="B14" s="7"/>
      <c r="C14" s="7"/>
      <c r="D14" s="7"/>
      <c r="E14" s="7"/>
      <c r="F14" s="7">
        <f t="shared" ca="1" si="0"/>
        <v>116</v>
      </c>
      <c r="G14" s="7"/>
      <c r="H14" s="7"/>
      <c r="I14" s="7"/>
      <c r="J14" s="7"/>
      <c r="K14" s="7"/>
      <c r="L14" s="7"/>
      <c r="M14" s="7"/>
      <c r="N14" s="7"/>
      <c r="O14" s="7">
        <f>Overview!$E$2</f>
        <v>0</v>
      </c>
      <c r="P14" s="7"/>
      <c r="Q14" s="7"/>
      <c r="R14" s="7"/>
      <c r="S14" s="7"/>
      <c r="T14" s="7"/>
    </row>
    <row r="15" spans="1:20" s="6" customFormat="1" ht="15" customHeight="1" x14ac:dyDescent="0.25">
      <c r="A15" s="7">
        <v>14</v>
      </c>
      <c r="B15" s="7"/>
      <c r="C15" s="7"/>
      <c r="D15" s="7"/>
      <c r="E15" s="7"/>
      <c r="F15" s="7">
        <f t="shared" ca="1" si="0"/>
        <v>116</v>
      </c>
      <c r="G15" s="7"/>
      <c r="H15" s="7"/>
      <c r="I15" s="7"/>
      <c r="J15" s="7"/>
      <c r="K15" s="7"/>
      <c r="L15" s="7"/>
      <c r="M15" s="7"/>
      <c r="N15" s="7"/>
      <c r="O15" s="7">
        <f>Overview!$E$2</f>
        <v>0</v>
      </c>
      <c r="P15" s="7"/>
      <c r="Q15" s="7"/>
      <c r="R15" s="7"/>
      <c r="S15" s="7"/>
      <c r="T15" s="7"/>
    </row>
    <row r="16" spans="1:20" s="6" customFormat="1" ht="15" customHeight="1" x14ac:dyDescent="0.25">
      <c r="A16" s="7">
        <v>15</v>
      </c>
      <c r="B16" s="7"/>
      <c r="C16" s="7"/>
      <c r="D16" s="7"/>
      <c r="E16" s="7"/>
      <c r="F16" s="7">
        <f t="shared" ca="1" si="0"/>
        <v>116</v>
      </c>
      <c r="G16" s="7"/>
      <c r="H16" s="7"/>
      <c r="I16" s="7"/>
      <c r="J16" s="7"/>
      <c r="K16" s="7"/>
      <c r="L16" s="7"/>
      <c r="M16" s="7"/>
      <c r="N16" s="7"/>
      <c r="O16" s="7">
        <f>Overview!$E$2</f>
        <v>0</v>
      </c>
      <c r="P16" s="7"/>
      <c r="Q16" s="7"/>
      <c r="R16" s="7"/>
      <c r="S16" s="7"/>
      <c r="T16" s="7"/>
    </row>
    <row r="17" spans="1:20" s="6" customFormat="1" ht="15" customHeight="1" x14ac:dyDescent="0.25">
      <c r="A17" s="7">
        <v>16</v>
      </c>
      <c r="B17" s="7"/>
      <c r="C17" s="7"/>
      <c r="D17" s="7"/>
      <c r="E17" s="7"/>
      <c r="F17" s="7">
        <f t="shared" ca="1" si="0"/>
        <v>116</v>
      </c>
      <c r="G17" s="7"/>
      <c r="H17" s="7"/>
      <c r="I17" s="7"/>
      <c r="J17" s="7"/>
      <c r="K17" s="7"/>
      <c r="L17" s="7"/>
      <c r="M17" s="7"/>
      <c r="N17" s="7"/>
      <c r="O17" s="7">
        <f>Overview!$E$2</f>
        <v>0</v>
      </c>
      <c r="P17" s="7"/>
      <c r="Q17" s="7"/>
      <c r="R17" s="7"/>
      <c r="S17" s="7"/>
      <c r="T17" s="7"/>
    </row>
    <row r="18" spans="1:20" s="6" customFormat="1" ht="15" customHeight="1" x14ac:dyDescent="0.25">
      <c r="A18" s="7">
        <v>17</v>
      </c>
      <c r="B18" s="7"/>
      <c r="C18" s="7"/>
      <c r="D18" s="7"/>
      <c r="E18" s="7"/>
      <c r="F18" s="7">
        <f t="shared" ca="1" si="0"/>
        <v>116</v>
      </c>
      <c r="G18" s="7"/>
      <c r="H18" s="7"/>
      <c r="I18" s="7"/>
      <c r="J18" s="7"/>
      <c r="K18" s="7"/>
      <c r="L18" s="7"/>
      <c r="M18" s="7"/>
      <c r="N18" s="7"/>
      <c r="O18" s="7">
        <f>Overview!$E$2</f>
        <v>0</v>
      </c>
      <c r="P18" s="7"/>
      <c r="Q18" s="7"/>
      <c r="R18" s="7"/>
      <c r="S18" s="7"/>
      <c r="T18" s="7"/>
    </row>
    <row r="19" spans="1:20" s="6" customFormat="1" ht="15" customHeight="1" x14ac:dyDescent="0.25">
      <c r="A19" s="7">
        <v>18</v>
      </c>
      <c r="B19" s="7"/>
      <c r="C19" s="7"/>
      <c r="D19" s="7"/>
      <c r="E19" s="7"/>
      <c r="F19" s="7">
        <f t="shared" ca="1" si="0"/>
        <v>116</v>
      </c>
      <c r="G19" s="7"/>
      <c r="H19" s="7"/>
      <c r="I19" s="7"/>
      <c r="J19" s="7"/>
      <c r="K19" s="7"/>
      <c r="L19" s="7"/>
      <c r="M19" s="7"/>
      <c r="N19" s="7"/>
      <c r="O19" s="7">
        <f>Overview!$E$2</f>
        <v>0</v>
      </c>
      <c r="P19" s="7"/>
      <c r="Q19" s="7"/>
      <c r="R19" s="7"/>
      <c r="S19" s="7"/>
      <c r="T19" s="7"/>
    </row>
    <row r="20" spans="1:20" s="6" customFormat="1" ht="15" customHeight="1" x14ac:dyDescent="0.25">
      <c r="A20" s="7">
        <v>19</v>
      </c>
      <c r="B20" s="7"/>
      <c r="C20" s="7"/>
      <c r="D20" s="7"/>
      <c r="E20" s="7"/>
      <c r="F20" s="7">
        <f t="shared" ca="1" si="0"/>
        <v>116</v>
      </c>
      <c r="G20" s="7"/>
      <c r="H20" s="7"/>
      <c r="I20" s="7"/>
      <c r="J20" s="7"/>
      <c r="K20" s="7"/>
      <c r="L20" s="7"/>
      <c r="M20" s="7"/>
      <c r="N20" s="7"/>
      <c r="O20" s="7">
        <f>Overview!$E$2</f>
        <v>0</v>
      </c>
      <c r="P20" s="7"/>
      <c r="Q20" s="7"/>
      <c r="R20" s="7"/>
      <c r="S20" s="7"/>
      <c r="T20" s="7"/>
    </row>
    <row r="21" spans="1:20" s="6" customFormat="1" ht="15" customHeight="1" x14ac:dyDescent="0.25">
      <c r="A21" s="7">
        <v>20</v>
      </c>
      <c r="B21" s="7"/>
      <c r="C21" s="7"/>
      <c r="D21" s="7"/>
      <c r="E21" s="7"/>
      <c r="F21" s="7">
        <f t="shared" ca="1" si="0"/>
        <v>116</v>
      </c>
      <c r="G21" s="7"/>
      <c r="H21" s="7"/>
      <c r="I21" s="7"/>
      <c r="J21" s="7"/>
      <c r="K21" s="7"/>
      <c r="L21" s="7"/>
      <c r="M21" s="7"/>
      <c r="N21" s="7"/>
      <c r="O21" s="7">
        <f>Overview!$E$2</f>
        <v>0</v>
      </c>
      <c r="P21" s="7"/>
      <c r="Q21" s="7"/>
      <c r="R21" s="7"/>
      <c r="S21" s="7"/>
      <c r="T21" s="7"/>
    </row>
    <row r="22" spans="1:20" s="10" customFormat="1" ht="15" customHeight="1" x14ac:dyDescent="0.25">
      <c r="A22" s="7">
        <v>21</v>
      </c>
      <c r="B22" s="7"/>
      <c r="C22" s="7"/>
      <c r="D22" s="7"/>
      <c r="E22" s="7"/>
      <c r="F22" s="7">
        <f t="shared" ca="1" si="0"/>
        <v>116</v>
      </c>
      <c r="G22" s="7"/>
      <c r="H22" s="7"/>
      <c r="I22" s="7"/>
      <c r="J22" s="7"/>
      <c r="K22" s="7"/>
      <c r="L22" s="7"/>
      <c r="M22" s="7"/>
      <c r="N22" s="7"/>
      <c r="O22" s="7">
        <f>Overview!$E$2</f>
        <v>0</v>
      </c>
      <c r="P22" s="7"/>
      <c r="Q22" s="7"/>
      <c r="R22" s="7"/>
      <c r="S22" s="7"/>
      <c r="T22" s="7"/>
    </row>
    <row r="23" spans="1:20" s="10" customFormat="1" ht="15" customHeight="1" x14ac:dyDescent="0.25">
      <c r="A23" s="7">
        <v>22</v>
      </c>
      <c r="B23" s="7"/>
      <c r="C23" s="7"/>
      <c r="D23" s="7"/>
      <c r="E23" s="7"/>
      <c r="F23" s="7">
        <f t="shared" ca="1" si="0"/>
        <v>116</v>
      </c>
      <c r="G23" s="7"/>
      <c r="H23" s="7"/>
      <c r="I23" s="7"/>
      <c r="J23" s="7"/>
      <c r="K23" s="7"/>
      <c r="L23" s="7"/>
      <c r="M23" s="7"/>
      <c r="N23" s="7"/>
      <c r="O23" s="7">
        <f>Overview!$E$2</f>
        <v>0</v>
      </c>
      <c r="P23" s="7"/>
      <c r="Q23" s="7"/>
      <c r="R23" s="7"/>
      <c r="S23" s="7"/>
      <c r="T23" s="7"/>
    </row>
    <row r="24" spans="1:20" s="6" customFormat="1" ht="15" customHeight="1" x14ac:dyDescent="0.25">
      <c r="A24" s="7">
        <v>23</v>
      </c>
      <c r="B24" s="7"/>
      <c r="C24" s="7"/>
      <c r="D24" s="7"/>
      <c r="E24" s="7"/>
      <c r="F24" s="7">
        <f t="shared" ca="1" si="0"/>
        <v>116</v>
      </c>
      <c r="G24" s="7"/>
      <c r="H24" s="7"/>
      <c r="I24" s="7"/>
      <c r="J24" s="7"/>
      <c r="K24" s="7"/>
      <c r="L24" s="7"/>
      <c r="M24" s="7"/>
      <c r="N24" s="7"/>
      <c r="O24" s="7">
        <f>Overview!$E$2</f>
        <v>0</v>
      </c>
      <c r="P24" s="7"/>
      <c r="Q24" s="7"/>
      <c r="R24" s="7"/>
      <c r="S24" s="7"/>
      <c r="T24" s="7"/>
    </row>
    <row r="25" spans="1:20" s="6" customFormat="1" ht="15" customHeight="1" x14ac:dyDescent="0.25">
      <c r="A25" s="7">
        <v>24</v>
      </c>
      <c r="B25" s="7"/>
      <c r="C25" s="7"/>
      <c r="D25" s="7"/>
      <c r="E25" s="7"/>
      <c r="F25" s="7">
        <f t="shared" ca="1" si="0"/>
        <v>116</v>
      </c>
      <c r="G25" s="7"/>
      <c r="H25" s="7"/>
      <c r="I25" s="7"/>
      <c r="J25" s="7"/>
      <c r="K25" s="7"/>
      <c r="L25" s="7"/>
      <c r="M25" s="7"/>
      <c r="N25" s="7"/>
      <c r="O25" s="7">
        <f>Overview!$E$2</f>
        <v>0</v>
      </c>
      <c r="P25" s="7"/>
      <c r="Q25" s="7"/>
      <c r="R25" s="7"/>
      <c r="S25" s="7"/>
      <c r="T25" s="7"/>
    </row>
    <row r="26" spans="1:20" s="6" customFormat="1" ht="15" customHeight="1" x14ac:dyDescent="0.25">
      <c r="A26" s="7">
        <v>25</v>
      </c>
      <c r="B26" s="7"/>
      <c r="C26" s="7"/>
      <c r="D26" s="7"/>
      <c r="E26" s="7"/>
      <c r="F26" s="7">
        <f t="shared" ca="1" si="0"/>
        <v>116</v>
      </c>
      <c r="G26" s="7"/>
      <c r="H26" s="7"/>
      <c r="I26" s="7"/>
      <c r="J26" s="7"/>
      <c r="K26" s="7"/>
      <c r="L26" s="7"/>
      <c r="M26" s="7"/>
      <c r="N26" s="7"/>
      <c r="O26" s="7">
        <f>Overview!$E$2</f>
        <v>0</v>
      </c>
      <c r="P26" s="7"/>
      <c r="Q26" s="7"/>
      <c r="R26" s="7"/>
      <c r="S26" s="7"/>
      <c r="T26" s="7"/>
    </row>
    <row r="27" spans="1:20" s="6" customFormat="1" ht="15" customHeight="1" x14ac:dyDescent="0.25">
      <c r="A27" s="7">
        <v>26</v>
      </c>
      <c r="B27" s="7"/>
      <c r="C27" s="7"/>
      <c r="D27" s="7"/>
      <c r="E27" s="7"/>
      <c r="F27" s="7">
        <f t="shared" ca="1" si="0"/>
        <v>116</v>
      </c>
      <c r="G27" s="7"/>
      <c r="H27" s="7"/>
      <c r="I27" s="7"/>
      <c r="J27" s="7"/>
      <c r="K27" s="7"/>
      <c r="L27" s="7"/>
      <c r="M27" s="7"/>
      <c r="N27" s="7"/>
      <c r="O27" s="7">
        <f>Overview!$E$2</f>
        <v>0</v>
      </c>
      <c r="P27" s="7"/>
      <c r="Q27" s="7"/>
      <c r="R27" s="7"/>
      <c r="S27" s="7"/>
      <c r="T27" s="7"/>
    </row>
    <row r="28" spans="1:20" s="6" customFormat="1" ht="15" customHeight="1" x14ac:dyDescent="0.25">
      <c r="A28" s="7">
        <v>27</v>
      </c>
      <c r="B28" s="7"/>
      <c r="C28" s="7"/>
      <c r="D28" s="7"/>
      <c r="E28" s="7"/>
      <c r="F28" s="7">
        <f t="shared" ca="1" si="0"/>
        <v>116</v>
      </c>
      <c r="G28" s="7"/>
      <c r="H28" s="7"/>
      <c r="I28" s="7"/>
      <c r="J28" s="7"/>
      <c r="K28" s="7"/>
      <c r="L28" s="7"/>
      <c r="M28" s="7"/>
      <c r="N28" s="7"/>
      <c r="O28" s="7">
        <f>Overview!$E$2</f>
        <v>0</v>
      </c>
      <c r="P28" s="7"/>
      <c r="Q28" s="7"/>
      <c r="R28" s="7"/>
      <c r="S28" s="7"/>
      <c r="T28" s="7"/>
    </row>
    <row r="29" spans="1:20" s="6" customFormat="1" ht="15" customHeight="1" x14ac:dyDescent="0.25">
      <c r="A29" s="7">
        <v>28</v>
      </c>
      <c r="B29" s="7"/>
      <c r="C29" s="7"/>
      <c r="D29" s="7"/>
      <c r="E29" s="7"/>
      <c r="F29" s="7">
        <f t="shared" ca="1" si="0"/>
        <v>116</v>
      </c>
      <c r="G29" s="7"/>
      <c r="H29" s="7"/>
      <c r="I29" s="7"/>
      <c r="J29" s="7"/>
      <c r="K29" s="7"/>
      <c r="L29" s="7"/>
      <c r="M29" s="7"/>
      <c r="N29" s="7"/>
      <c r="O29" s="7">
        <f>Overview!$E$2</f>
        <v>0</v>
      </c>
      <c r="P29" s="7"/>
      <c r="Q29" s="7"/>
      <c r="R29" s="7"/>
      <c r="S29" s="7"/>
      <c r="T29" s="7"/>
    </row>
    <row r="30" spans="1:20" s="6" customFormat="1" ht="15" customHeight="1" x14ac:dyDescent="0.25">
      <c r="A30" s="7">
        <v>29</v>
      </c>
      <c r="B30" s="7"/>
      <c r="C30" s="7"/>
      <c r="D30" s="7"/>
      <c r="E30" s="7"/>
      <c r="F30" s="7">
        <f t="shared" ca="1" si="0"/>
        <v>116</v>
      </c>
      <c r="G30" s="7"/>
      <c r="H30" s="7"/>
      <c r="I30" s="7"/>
      <c r="J30" s="7"/>
      <c r="K30" s="7"/>
      <c r="L30" s="7"/>
      <c r="M30" s="7"/>
      <c r="N30" s="7"/>
      <c r="O30" s="7">
        <f>Overview!$E$2</f>
        <v>0</v>
      </c>
      <c r="P30" s="7"/>
      <c r="Q30" s="7"/>
      <c r="R30" s="7"/>
      <c r="S30" s="7"/>
      <c r="T30" s="7"/>
    </row>
    <row r="31" spans="1:20" s="6" customFormat="1" ht="15" customHeight="1" x14ac:dyDescent="0.25">
      <c r="A31" s="7">
        <v>30</v>
      </c>
      <c r="B31" s="7"/>
      <c r="C31" s="7"/>
      <c r="D31" s="7"/>
      <c r="E31" s="7"/>
      <c r="F31" s="7">
        <f t="shared" ca="1" si="0"/>
        <v>116</v>
      </c>
      <c r="G31" s="7"/>
      <c r="H31" s="7"/>
      <c r="I31" s="7"/>
      <c r="J31" s="7"/>
      <c r="K31" s="7"/>
      <c r="L31" s="7"/>
      <c r="M31" s="7"/>
      <c r="N31" s="7"/>
      <c r="O31" s="7">
        <f>Overview!$E$2</f>
        <v>0</v>
      </c>
      <c r="P31" s="7"/>
      <c r="Q31" s="7"/>
      <c r="R31" s="7"/>
      <c r="S31" s="7"/>
      <c r="T31" s="7"/>
    </row>
    <row r="32" spans="1:20" s="6" customFormat="1" ht="15" customHeight="1" x14ac:dyDescent="0.25">
      <c r="A32" s="7">
        <v>31</v>
      </c>
      <c r="B32" s="7"/>
      <c r="C32" s="7"/>
      <c r="D32" s="7"/>
      <c r="E32" s="7"/>
      <c r="F32" s="7">
        <f t="shared" ca="1" si="0"/>
        <v>116</v>
      </c>
      <c r="G32" s="7"/>
      <c r="H32" s="7"/>
      <c r="I32" s="7"/>
      <c r="J32" s="7"/>
      <c r="K32" s="7"/>
      <c r="L32" s="7"/>
      <c r="M32" s="7"/>
      <c r="N32" s="7"/>
      <c r="O32" s="7">
        <f>Overview!$E$2</f>
        <v>0</v>
      </c>
      <c r="P32" s="7"/>
      <c r="Q32" s="7"/>
      <c r="R32" s="7"/>
      <c r="S32" s="7"/>
      <c r="T32" s="7"/>
    </row>
    <row r="33" spans="1:20" s="6" customFormat="1" ht="15" customHeight="1" x14ac:dyDescent="0.25">
      <c r="A33" s="7">
        <v>32</v>
      </c>
      <c r="B33" s="7"/>
      <c r="C33" s="7"/>
      <c r="D33" s="7"/>
      <c r="E33" s="7"/>
      <c r="F33" s="7">
        <f t="shared" ca="1" si="0"/>
        <v>116</v>
      </c>
      <c r="G33" s="7"/>
      <c r="H33" s="7"/>
      <c r="I33" s="7"/>
      <c r="J33" s="7"/>
      <c r="K33" s="7"/>
      <c r="L33" s="7"/>
      <c r="M33" s="7"/>
      <c r="N33" s="7"/>
      <c r="O33" s="7">
        <f>Overview!$E$2</f>
        <v>0</v>
      </c>
      <c r="P33" s="7"/>
      <c r="Q33" s="7"/>
      <c r="R33" s="7"/>
      <c r="S33" s="7"/>
      <c r="T33" s="7"/>
    </row>
    <row r="34" spans="1:20" s="6" customFormat="1" ht="15" customHeight="1" x14ac:dyDescent="0.25">
      <c r="A34" s="7">
        <v>33</v>
      </c>
      <c r="B34" s="7"/>
      <c r="C34" s="7"/>
      <c r="D34" s="7"/>
      <c r="E34" s="7"/>
      <c r="F34" s="7">
        <f t="shared" ca="1" si="0"/>
        <v>116</v>
      </c>
      <c r="G34" s="7"/>
      <c r="H34" s="7"/>
      <c r="I34" s="7"/>
      <c r="J34" s="7"/>
      <c r="K34" s="7"/>
      <c r="L34" s="7"/>
      <c r="M34" s="7"/>
      <c r="N34" s="7"/>
      <c r="O34" s="7">
        <f>Overview!$E$2</f>
        <v>0</v>
      </c>
      <c r="P34" s="7"/>
      <c r="Q34" s="7"/>
      <c r="R34" s="7"/>
      <c r="S34" s="7"/>
      <c r="T34" s="7"/>
    </row>
    <row r="35" spans="1:20" s="6" customFormat="1" ht="15" customHeight="1" x14ac:dyDescent="0.25">
      <c r="A35" s="7">
        <v>34</v>
      </c>
      <c r="B35" s="7"/>
      <c r="C35" s="7"/>
      <c r="D35" s="7"/>
      <c r="E35" s="7"/>
      <c r="F35" s="7">
        <f t="shared" ca="1" si="0"/>
        <v>116</v>
      </c>
      <c r="G35" s="7"/>
      <c r="H35" s="7"/>
      <c r="I35" s="7"/>
      <c r="J35" s="7"/>
      <c r="K35" s="7"/>
      <c r="L35" s="7"/>
      <c r="M35" s="7"/>
      <c r="N35" s="7"/>
      <c r="O35" s="7">
        <f>Overview!$E$2</f>
        <v>0</v>
      </c>
      <c r="P35" s="7"/>
      <c r="Q35" s="7"/>
      <c r="R35" s="7"/>
      <c r="S35" s="7"/>
      <c r="T35" s="7"/>
    </row>
    <row r="36" spans="1:20" s="6" customFormat="1" ht="15" customHeight="1" x14ac:dyDescent="0.25">
      <c r="A36" s="7">
        <v>35</v>
      </c>
      <c r="B36" s="7"/>
      <c r="C36" s="7"/>
      <c r="D36" s="7"/>
      <c r="E36" s="7"/>
      <c r="F36" s="7">
        <f t="shared" ca="1" si="0"/>
        <v>116</v>
      </c>
      <c r="G36" s="7"/>
      <c r="H36" s="7"/>
      <c r="I36" s="7"/>
      <c r="J36" s="7"/>
      <c r="K36" s="7"/>
      <c r="L36" s="7"/>
      <c r="M36" s="7"/>
      <c r="N36" s="7"/>
      <c r="O36" s="7">
        <f>Overview!$E$2</f>
        <v>0</v>
      </c>
      <c r="P36" s="7"/>
      <c r="Q36" s="7"/>
      <c r="R36" s="7"/>
      <c r="S36" s="7"/>
      <c r="T36" s="7"/>
    </row>
    <row r="37" spans="1:20" s="6" customFormat="1" ht="15" customHeight="1" x14ac:dyDescent="0.25">
      <c r="A37" s="7">
        <v>36</v>
      </c>
      <c r="B37" s="1"/>
      <c r="C37" s="1"/>
      <c r="D37" s="1"/>
      <c r="E37" s="1"/>
      <c r="F37" s="7">
        <f t="shared" ca="1" si="0"/>
        <v>116</v>
      </c>
      <c r="G37" s="1"/>
      <c r="H37" s="1"/>
      <c r="I37" s="1"/>
      <c r="J37" s="1"/>
      <c r="K37" s="11"/>
      <c r="L37" s="7"/>
      <c r="M37" s="7"/>
      <c r="N37" s="7"/>
      <c r="O37" s="7">
        <f>Overview!$E$2</f>
        <v>0</v>
      </c>
      <c r="P37" s="1"/>
      <c r="Q37" s="1"/>
      <c r="R37" s="1"/>
      <c r="S37" s="1"/>
      <c r="T37" s="1"/>
    </row>
    <row r="38" spans="1:20" s="6" customFormat="1" x14ac:dyDescent="0.25">
      <c r="A38" s="7">
        <v>37</v>
      </c>
      <c r="B38" s="1"/>
      <c r="C38" s="1"/>
      <c r="D38" s="1"/>
      <c r="E38" s="1"/>
      <c r="F38" s="7">
        <f t="shared" ca="1" si="0"/>
        <v>116</v>
      </c>
      <c r="G38" s="1"/>
      <c r="H38" s="1"/>
      <c r="I38" s="1"/>
      <c r="J38" s="1"/>
      <c r="K38" s="11"/>
      <c r="L38" s="7"/>
      <c r="M38" s="7"/>
      <c r="N38" s="7"/>
      <c r="O38" s="7">
        <f>Overview!$E$2</f>
        <v>0</v>
      </c>
      <c r="P38" s="1"/>
      <c r="Q38" s="1"/>
      <c r="R38" s="1"/>
      <c r="S38" s="1"/>
      <c r="T38" s="1"/>
    </row>
    <row r="39" spans="1:20" s="6" customFormat="1" x14ac:dyDescent="0.25">
      <c r="A39" s="7">
        <v>38</v>
      </c>
      <c r="B39" s="1"/>
      <c r="C39" s="1"/>
      <c r="D39" s="1"/>
      <c r="E39" s="1"/>
      <c r="F39" s="7">
        <f t="shared" ca="1" si="0"/>
        <v>116</v>
      </c>
      <c r="G39" s="1"/>
      <c r="H39" s="1"/>
      <c r="I39" s="1"/>
      <c r="J39" s="1"/>
      <c r="K39" s="11"/>
      <c r="L39" s="7"/>
      <c r="M39" s="7"/>
      <c r="N39" s="7"/>
      <c r="O39" s="7">
        <f>Overview!$E$2</f>
        <v>0</v>
      </c>
      <c r="P39" s="1"/>
      <c r="Q39" s="1"/>
      <c r="R39" s="1"/>
      <c r="S39" s="1"/>
      <c r="T39" s="1"/>
    </row>
    <row r="40" spans="1:20" s="6" customFormat="1" x14ac:dyDescent="0.25">
      <c r="A40" s="7">
        <v>39</v>
      </c>
      <c r="B40" s="1"/>
      <c r="C40" s="1"/>
      <c r="D40" s="1"/>
      <c r="E40" s="1"/>
      <c r="F40" s="7">
        <f t="shared" ca="1" si="0"/>
        <v>116</v>
      </c>
      <c r="G40" s="1"/>
      <c r="H40" s="1"/>
      <c r="I40" s="1"/>
      <c r="J40" s="1"/>
      <c r="K40" s="11"/>
      <c r="L40" s="7"/>
      <c r="M40" s="7"/>
      <c r="N40" s="7"/>
      <c r="O40" s="7">
        <f>Overview!$E$2</f>
        <v>0</v>
      </c>
      <c r="P40" s="1"/>
      <c r="Q40" s="1"/>
      <c r="R40" s="1"/>
      <c r="S40" s="1"/>
      <c r="T40" s="1"/>
    </row>
    <row r="41" spans="1:20" s="6" customFormat="1" x14ac:dyDescent="0.25">
      <c r="A41" s="7">
        <v>40</v>
      </c>
      <c r="B41" s="1"/>
      <c r="C41" s="1"/>
      <c r="D41" s="1"/>
      <c r="E41" s="1"/>
      <c r="F41" s="7">
        <f t="shared" ca="1" si="0"/>
        <v>116</v>
      </c>
      <c r="G41" s="1"/>
      <c r="H41" s="1"/>
      <c r="I41" s="1"/>
      <c r="J41" s="1"/>
      <c r="K41" s="11"/>
      <c r="L41" s="7"/>
      <c r="M41" s="7"/>
      <c r="N41" s="7"/>
      <c r="O41" s="7">
        <f>Overview!$E$2</f>
        <v>0</v>
      </c>
      <c r="P41" s="1"/>
      <c r="Q41" s="1"/>
      <c r="R41" s="1"/>
      <c r="S41" s="1"/>
      <c r="T41" s="1"/>
    </row>
    <row r="42" spans="1:20" s="6" customFormat="1" x14ac:dyDescent="0.25">
      <c r="A42" s="7">
        <v>41</v>
      </c>
      <c r="B42" s="1"/>
      <c r="C42" s="1"/>
      <c r="D42" s="1"/>
      <c r="E42" s="1"/>
      <c r="F42" s="7">
        <f t="shared" ca="1" si="0"/>
        <v>116</v>
      </c>
      <c r="G42" s="1"/>
      <c r="H42" s="1"/>
      <c r="I42" s="1"/>
      <c r="J42" s="1"/>
      <c r="K42" s="11"/>
      <c r="L42" s="7"/>
      <c r="M42" s="7"/>
      <c r="N42" s="7"/>
      <c r="O42" s="7">
        <f>Overview!$E$2</f>
        <v>0</v>
      </c>
      <c r="P42" s="1"/>
      <c r="Q42" s="1"/>
      <c r="R42" s="1"/>
      <c r="S42" s="1"/>
      <c r="T42" s="1"/>
    </row>
    <row r="43" spans="1:20" s="6" customFormat="1" x14ac:dyDescent="0.25">
      <c r="A43" s="7">
        <v>42</v>
      </c>
      <c r="B43" s="1"/>
      <c r="C43" s="1"/>
      <c r="D43" s="1"/>
      <c r="E43" s="1"/>
      <c r="F43" s="7">
        <f t="shared" ca="1" si="0"/>
        <v>116</v>
      </c>
      <c r="G43" s="1"/>
      <c r="H43" s="1"/>
      <c r="I43" s="1"/>
      <c r="J43" s="1"/>
      <c r="K43" s="11"/>
      <c r="L43" s="7"/>
      <c r="M43" s="7"/>
      <c r="N43" s="7"/>
      <c r="O43" s="7">
        <f>Overview!$E$2</f>
        <v>0</v>
      </c>
      <c r="P43" s="1"/>
      <c r="Q43" s="1"/>
      <c r="R43" s="1"/>
      <c r="S43" s="1"/>
      <c r="T43" s="1"/>
    </row>
    <row r="44" spans="1:20" s="6" customFormat="1" x14ac:dyDescent="0.25">
      <c r="A44" s="7">
        <v>43</v>
      </c>
      <c r="B44" s="1"/>
      <c r="C44" s="1"/>
      <c r="D44" s="1"/>
      <c r="E44" s="1"/>
      <c r="F44" s="7">
        <f t="shared" ca="1" si="0"/>
        <v>116</v>
      </c>
      <c r="G44" s="1"/>
      <c r="H44" s="1"/>
      <c r="I44" s="1"/>
      <c r="J44" s="1"/>
      <c r="K44" s="11"/>
      <c r="L44" s="7"/>
      <c r="M44" s="7"/>
      <c r="N44" s="7"/>
      <c r="O44" s="7">
        <f>Overview!$E$2</f>
        <v>0</v>
      </c>
      <c r="P44" s="1"/>
      <c r="Q44" s="1"/>
      <c r="R44" s="1"/>
      <c r="S44" s="1"/>
      <c r="T44" s="1"/>
    </row>
    <row r="45" spans="1:20" s="6" customFormat="1" x14ac:dyDescent="0.25">
      <c r="A45" s="7">
        <v>44</v>
      </c>
      <c r="B45" s="1"/>
      <c r="C45" s="1"/>
      <c r="D45" s="1"/>
      <c r="E45" s="1"/>
      <c r="F45" s="7">
        <f t="shared" ca="1" si="0"/>
        <v>116</v>
      </c>
      <c r="G45" s="1"/>
      <c r="H45" s="1"/>
      <c r="I45" s="1"/>
      <c r="J45" s="1"/>
      <c r="K45" s="11"/>
      <c r="L45" s="7"/>
      <c r="M45" s="7"/>
      <c r="N45" s="7"/>
      <c r="O45" s="7">
        <f>Overview!$E$2</f>
        <v>0</v>
      </c>
      <c r="P45" s="1"/>
      <c r="Q45" s="1"/>
      <c r="R45" s="1"/>
      <c r="S45" s="1"/>
      <c r="T45" s="1"/>
    </row>
    <row r="46" spans="1:20" s="6" customFormat="1" x14ac:dyDescent="0.25">
      <c r="A46" s="7">
        <v>45</v>
      </c>
      <c r="B46" s="1"/>
      <c r="C46" s="1"/>
      <c r="D46" s="1"/>
      <c r="E46" s="1"/>
      <c r="F46" s="7">
        <f t="shared" ca="1" si="0"/>
        <v>116</v>
      </c>
      <c r="G46" s="1"/>
      <c r="H46" s="1"/>
      <c r="I46" s="1"/>
      <c r="J46" s="1"/>
      <c r="K46" s="11"/>
      <c r="L46" s="7"/>
      <c r="M46" s="7"/>
      <c r="N46" s="7"/>
      <c r="O46" s="7">
        <f>Overview!$E$2</f>
        <v>0</v>
      </c>
      <c r="P46" s="1"/>
      <c r="Q46" s="1"/>
      <c r="R46" s="1"/>
      <c r="S46" s="1"/>
      <c r="T46" s="1"/>
    </row>
    <row r="47" spans="1:20" s="6" customFormat="1" x14ac:dyDescent="0.25">
      <c r="A47" s="7">
        <v>46</v>
      </c>
      <c r="B47" s="1"/>
      <c r="C47" s="1"/>
      <c r="D47" s="1"/>
      <c r="E47" s="1"/>
      <c r="F47" s="7">
        <f t="shared" ca="1" si="0"/>
        <v>116</v>
      </c>
      <c r="G47" s="1"/>
      <c r="H47" s="1"/>
      <c r="I47" s="1"/>
      <c r="J47" s="1"/>
      <c r="K47" s="11"/>
      <c r="L47" s="7"/>
      <c r="M47" s="7"/>
      <c r="N47" s="7"/>
      <c r="O47" s="7">
        <f>Overview!$E$2</f>
        <v>0</v>
      </c>
      <c r="P47" s="1"/>
      <c r="Q47" s="1"/>
      <c r="R47" s="1"/>
      <c r="S47" s="1"/>
      <c r="T47" s="1"/>
    </row>
    <row r="48" spans="1:20" s="6" customFormat="1" x14ac:dyDescent="0.25">
      <c r="A48" s="7">
        <v>47</v>
      </c>
      <c r="B48" s="1"/>
      <c r="C48" s="1"/>
      <c r="D48" s="1"/>
      <c r="E48" s="1"/>
      <c r="F48" s="7">
        <f t="shared" ca="1" si="0"/>
        <v>116</v>
      </c>
      <c r="G48" s="1"/>
      <c r="H48" s="1"/>
      <c r="I48" s="1"/>
      <c r="J48" s="1"/>
      <c r="K48" s="11"/>
      <c r="L48" s="7"/>
      <c r="M48" s="7"/>
      <c r="N48" s="7"/>
      <c r="O48" s="7">
        <f>Overview!$E$2</f>
        <v>0</v>
      </c>
      <c r="P48" s="1"/>
      <c r="Q48" s="1"/>
      <c r="R48" s="1"/>
      <c r="S48" s="1"/>
      <c r="T48" s="1"/>
    </row>
    <row r="49" spans="1:20" s="6" customFormat="1" x14ac:dyDescent="0.25">
      <c r="A49" s="7">
        <v>48</v>
      </c>
      <c r="B49" s="1"/>
      <c r="C49" s="1"/>
      <c r="D49" s="1"/>
      <c r="E49" s="1"/>
      <c r="F49" s="7">
        <f t="shared" ca="1" si="0"/>
        <v>116</v>
      </c>
      <c r="G49" s="1"/>
      <c r="H49" s="1"/>
      <c r="I49" s="1"/>
      <c r="J49" s="1"/>
      <c r="K49" s="11"/>
      <c r="L49" s="7"/>
      <c r="M49" s="7"/>
      <c r="N49" s="7"/>
      <c r="O49" s="7">
        <f>Overview!$E$2</f>
        <v>0</v>
      </c>
      <c r="P49" s="1"/>
      <c r="Q49" s="1"/>
      <c r="R49" s="1"/>
      <c r="S49" s="1"/>
      <c r="T49" s="1"/>
    </row>
    <row r="50" spans="1:20" s="6" customFormat="1" x14ac:dyDescent="0.25">
      <c r="A50" s="7">
        <v>49</v>
      </c>
      <c r="B50" s="1"/>
      <c r="C50" s="1"/>
      <c r="D50" s="1"/>
      <c r="E50" s="1"/>
      <c r="F50" s="7">
        <f t="shared" ca="1" si="0"/>
        <v>116</v>
      </c>
      <c r="G50" s="1"/>
      <c r="H50" s="1"/>
      <c r="I50" s="1"/>
      <c r="J50" s="1"/>
      <c r="K50" s="11"/>
      <c r="L50" s="7"/>
      <c r="M50" s="7"/>
      <c r="N50" s="7"/>
      <c r="O50" s="7">
        <f>Overview!$E$2</f>
        <v>0</v>
      </c>
      <c r="P50" s="1"/>
      <c r="Q50" s="1"/>
      <c r="R50" s="1"/>
      <c r="S50" s="1"/>
      <c r="T50" s="1"/>
    </row>
    <row r="51" spans="1:20" s="6" customFormat="1" x14ac:dyDescent="0.25">
      <c r="A51" s="7">
        <v>50</v>
      </c>
      <c r="B51" s="1"/>
      <c r="C51" s="1"/>
      <c r="D51" s="1"/>
      <c r="E51" s="1"/>
      <c r="F51" s="7">
        <f t="shared" ca="1" si="0"/>
        <v>116</v>
      </c>
      <c r="G51" s="1"/>
      <c r="H51" s="1"/>
      <c r="I51" s="1"/>
      <c r="J51" s="1"/>
      <c r="K51" s="11"/>
      <c r="L51" s="7"/>
      <c r="M51" s="7"/>
      <c r="N51" s="7"/>
      <c r="O51" s="7">
        <f>Overview!$E$2</f>
        <v>0</v>
      </c>
      <c r="P51" s="1"/>
      <c r="Q51" s="1"/>
      <c r="R51" s="1"/>
      <c r="S51" s="1"/>
      <c r="T51" s="1"/>
    </row>
    <row r="135" spans="7:7" x14ac:dyDescent="0.25">
      <c r="G135" t="s">
        <v>54</v>
      </c>
    </row>
    <row r="136" spans="7:7" x14ac:dyDescent="0.25">
      <c r="G136" t="s">
        <v>55</v>
      </c>
    </row>
    <row r="137" spans="7:7" x14ac:dyDescent="0.25">
      <c r="G137" t="s">
        <v>56</v>
      </c>
    </row>
  </sheetData>
  <dataValidations count="7">
    <dataValidation type="list" allowBlank="1" showInputMessage="1" showErrorMessage="1" sqref="P2:P51">
      <formula1>$P$68:$P$71</formula1>
    </dataValidation>
    <dataValidation type="list" allowBlank="1" showInputMessage="1" showErrorMessage="1" sqref="H2:H51">
      <formula1>$H$68:$H$81</formula1>
    </dataValidation>
    <dataValidation type="list" allowBlank="1" showInputMessage="1" showErrorMessage="1" sqref="N2:N51">
      <formula1>"Senior Secondary/PUC, Secondary/School, Vocational Training, Diploma, Emplolyed, Dropout, Graduate/Degree"</formula1>
    </dataValidation>
    <dataValidation allowBlank="1" showInputMessage="1" showErrorMessage="1" promptTitle="Secondary/School, Senior Seconda" sqref="N1"/>
    <dataValidation type="list" allowBlank="1" showInputMessage="1" showErrorMessage="1" sqref="L2:M51">
      <formula1>"Hosur road,Koramangala, Madiwala,Others"</formula1>
    </dataValidation>
    <dataValidation type="list" allowBlank="1" showInputMessage="1" showErrorMessage="1" sqref="G2:G51">
      <formula1>$G$135:$G$137</formula1>
    </dataValidation>
    <dataValidation type="textLength" allowBlank="1" showInputMessage="1" showErrorMessage="1" sqref="I2:I51 J2:J51">
      <formula1>10</formula1>
      <formula2>10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Normal="100" workbookViewId="0">
      <selection activeCell="G3" sqref="G3"/>
    </sheetView>
  </sheetViews>
  <sheetFormatPr defaultColWidth="9.140625" defaultRowHeight="15" x14ac:dyDescent="0.25"/>
  <cols>
    <col min="1" max="1" width="6.140625" style="13" bestFit="1" customWidth="1"/>
    <col min="2" max="2" width="26.140625" style="13" customWidth="1"/>
    <col min="3" max="3" width="19" style="13" bestFit="1" customWidth="1"/>
    <col min="4" max="4" width="13.85546875" style="13" customWidth="1"/>
    <col min="5" max="6" width="9.140625" style="13"/>
    <col min="7" max="7" width="15.140625" style="13" customWidth="1"/>
    <col min="8" max="9" width="17" style="13" customWidth="1"/>
    <col min="10" max="10" width="17.42578125" style="13" customWidth="1"/>
    <col min="11" max="11" width="29.5703125" style="13" customWidth="1"/>
    <col min="12" max="12" width="17.85546875" style="13" customWidth="1"/>
    <col min="13" max="13" width="20.7109375" style="13" customWidth="1"/>
    <col min="14" max="14" width="18.5703125" style="13" customWidth="1"/>
    <col min="15" max="15" width="15.85546875" style="13" customWidth="1"/>
    <col min="16" max="16384" width="9.140625" style="13"/>
  </cols>
  <sheetData>
    <row r="1" spans="1:15" ht="20.25" x14ac:dyDescent="0.35">
      <c r="A1" s="85" t="s">
        <v>75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 t="s">
        <v>16</v>
      </c>
      <c r="M1" s="86"/>
      <c r="N1" s="86"/>
      <c r="O1" s="86"/>
    </row>
    <row r="2" spans="1:15" ht="86.25" x14ac:dyDescent="0.25">
      <c r="A2" s="14" t="s">
        <v>2</v>
      </c>
      <c r="B2" s="14" t="s">
        <v>8</v>
      </c>
      <c r="C2" s="14" t="s">
        <v>0</v>
      </c>
      <c r="D2" s="14" t="s">
        <v>1</v>
      </c>
      <c r="E2" s="14" t="s">
        <v>4</v>
      </c>
      <c r="F2" s="14" t="s">
        <v>3</v>
      </c>
      <c r="G2" s="14" t="s">
        <v>39</v>
      </c>
      <c r="H2" s="14" t="s">
        <v>6</v>
      </c>
      <c r="I2" s="14" t="s">
        <v>41</v>
      </c>
      <c r="J2" s="14" t="s">
        <v>40</v>
      </c>
      <c r="K2" s="14" t="s">
        <v>7</v>
      </c>
      <c r="L2" s="14" t="s">
        <v>42</v>
      </c>
      <c r="M2" s="14" t="s">
        <v>43</v>
      </c>
      <c r="N2" s="14" t="s">
        <v>44</v>
      </c>
      <c r="O2" s="14" t="s">
        <v>45</v>
      </c>
    </row>
    <row r="3" spans="1:15" ht="16.5" x14ac:dyDescent="0.25">
      <c r="A3" s="15">
        <v>1</v>
      </c>
      <c r="B3" s="15"/>
      <c r="C3" s="16" t="str">
        <f>IFERROR(VLOOKUP(B3,'Youth Profile'!B2:C51,2,FALSE),"")</f>
        <v/>
      </c>
      <c r="D3" s="16" t="str">
        <f>IFERROR(VLOOKUP(B3,'Youth Profile'!B2:D51,3,FALSE),"")</f>
        <v/>
      </c>
      <c r="E3" s="16" t="str">
        <f>IFERROR(VLOOKUP(B3,'Youth Profile'!B2:F51,5,FALSE),"")</f>
        <v/>
      </c>
      <c r="F3" s="16" t="str">
        <f>IFERROR(VLOOKUP(B3,'Youth Profile'!B2:G51,6,FALSE),"")</f>
        <v/>
      </c>
      <c r="G3" s="16" t="str">
        <f>IFERROR(VLOOKUP(B3,'Youth Profile'!B2:M51,12,FALSE),"")</f>
        <v/>
      </c>
      <c r="H3" s="16">
        <f>Overview!$F$8</f>
        <v>0</v>
      </c>
      <c r="I3" s="38">
        <f>Overview!$E$4</f>
        <v>0</v>
      </c>
      <c r="J3" s="16" t="str">
        <f>IFERROR(VLOOKUP(B3,'Youth Profile'!B2:O51,11,FALSE),"")</f>
        <v/>
      </c>
      <c r="K3" s="16">
        <f>Overview!$E$2</f>
        <v>0</v>
      </c>
      <c r="L3" s="15"/>
      <c r="M3" s="15"/>
      <c r="N3" s="15"/>
      <c r="O3" s="15"/>
    </row>
    <row r="4" spans="1:15" ht="16.5" x14ac:dyDescent="0.25">
      <c r="A4" s="15">
        <v>2</v>
      </c>
      <c r="B4" s="15"/>
      <c r="C4" s="16" t="str">
        <f>IFERROR(VLOOKUP(B4,'Youth Profile'!B3:C52,2,FALSE),"")</f>
        <v/>
      </c>
      <c r="D4" s="16" t="str">
        <f>IFERROR(VLOOKUP(B4,'Youth Profile'!B3:D52,3,FALSE),"")</f>
        <v/>
      </c>
      <c r="E4" s="16" t="str">
        <f>IFERROR(VLOOKUP(B4,'Youth Profile'!B3:F52,5,FALSE),"")</f>
        <v/>
      </c>
      <c r="F4" s="16" t="str">
        <f>IFERROR(VLOOKUP(B4,'Youth Profile'!B3:G52,6,FALSE),"")</f>
        <v/>
      </c>
      <c r="G4" s="16" t="str">
        <f>IFERROR(VLOOKUP(B4,'Youth Profile'!B3:M52,12,FALSE),"")</f>
        <v/>
      </c>
      <c r="H4" s="16">
        <f>Overview!$F$8</f>
        <v>0</v>
      </c>
      <c r="I4" s="38">
        <f>Overview!$E$4</f>
        <v>0</v>
      </c>
      <c r="J4" s="16" t="str">
        <f>IFERROR(VLOOKUP(B4,'Youth Profile'!B3:O52,11,FALSE),"")</f>
        <v/>
      </c>
      <c r="K4" s="16">
        <f>Overview!$E$2</f>
        <v>0</v>
      </c>
      <c r="L4" s="15"/>
      <c r="M4" s="15"/>
      <c r="N4" s="15"/>
      <c r="O4" s="15"/>
    </row>
    <row r="5" spans="1:15" ht="16.5" x14ac:dyDescent="0.25">
      <c r="A5" s="15">
        <v>3</v>
      </c>
      <c r="B5" s="15"/>
      <c r="C5" s="16" t="str">
        <f>IFERROR(VLOOKUP(B5,'Youth Profile'!B4:C53,2,FALSE),"")</f>
        <v/>
      </c>
      <c r="D5" s="16" t="str">
        <f>IFERROR(VLOOKUP(B5,'Youth Profile'!B4:D53,3,FALSE),"")</f>
        <v/>
      </c>
      <c r="E5" s="16" t="str">
        <f>IFERROR(VLOOKUP(B5,'Youth Profile'!B4:F53,5,FALSE),"")</f>
        <v/>
      </c>
      <c r="F5" s="16" t="str">
        <f>IFERROR(VLOOKUP(B5,'Youth Profile'!B4:G53,6,FALSE),"")</f>
        <v/>
      </c>
      <c r="G5" s="16" t="str">
        <f>IFERROR(VLOOKUP(B5,'Youth Profile'!B4:M53,12,FALSE),"")</f>
        <v/>
      </c>
      <c r="H5" s="16">
        <f>Overview!$F$8</f>
        <v>0</v>
      </c>
      <c r="I5" s="38">
        <f>Overview!$E$4</f>
        <v>0</v>
      </c>
      <c r="J5" s="16" t="str">
        <f>IFERROR(VLOOKUP(B5,'Youth Profile'!B4:O53,11,FALSE),"")</f>
        <v/>
      </c>
      <c r="K5" s="16">
        <f>Overview!$E$2</f>
        <v>0</v>
      </c>
      <c r="L5" s="15"/>
      <c r="M5" s="15"/>
      <c r="N5" s="15"/>
      <c r="O5" s="15"/>
    </row>
    <row r="6" spans="1:15" ht="16.5" x14ac:dyDescent="0.25">
      <c r="A6" s="15">
        <v>4</v>
      </c>
      <c r="B6" s="15"/>
      <c r="C6" s="16" t="str">
        <f>IFERROR(VLOOKUP(B6,'Youth Profile'!B5:C54,2,FALSE),"")</f>
        <v/>
      </c>
      <c r="D6" s="16" t="str">
        <f>IFERROR(VLOOKUP(B6,'Youth Profile'!B5:D54,3,FALSE),"")</f>
        <v/>
      </c>
      <c r="E6" s="16" t="str">
        <f>IFERROR(VLOOKUP(B6,'Youth Profile'!B5:F54,5,FALSE),"")</f>
        <v/>
      </c>
      <c r="F6" s="16" t="str">
        <f>IFERROR(VLOOKUP(B6,'Youth Profile'!B5:G54,6,FALSE),"")</f>
        <v/>
      </c>
      <c r="G6" s="16" t="str">
        <f>IFERROR(VLOOKUP(B6,'Youth Profile'!B5:M54,12,FALSE),"")</f>
        <v/>
      </c>
      <c r="H6" s="16">
        <f>Overview!$F$8</f>
        <v>0</v>
      </c>
      <c r="I6" s="38">
        <f>Overview!$E$4</f>
        <v>0</v>
      </c>
      <c r="J6" s="16" t="str">
        <f>IFERROR(VLOOKUP(B6,'Youth Profile'!B5:O54,11,FALSE),"")</f>
        <v/>
      </c>
      <c r="K6" s="16">
        <f>Overview!$E$2</f>
        <v>0</v>
      </c>
      <c r="L6" s="15"/>
      <c r="M6" s="15"/>
      <c r="N6" s="15"/>
      <c r="O6" s="15"/>
    </row>
    <row r="7" spans="1:15" ht="16.5" x14ac:dyDescent="0.25">
      <c r="A7" s="15">
        <v>5</v>
      </c>
      <c r="B7" s="15"/>
      <c r="C7" s="16" t="str">
        <f>IFERROR(VLOOKUP(B7,'Youth Profile'!B6:C55,2,FALSE),"")</f>
        <v/>
      </c>
      <c r="D7" s="16" t="str">
        <f>IFERROR(VLOOKUP(B7,'Youth Profile'!B6:D55,3,FALSE),"")</f>
        <v/>
      </c>
      <c r="E7" s="16" t="str">
        <f>IFERROR(VLOOKUP(B7,'Youth Profile'!B6:F55,5,FALSE),"")</f>
        <v/>
      </c>
      <c r="F7" s="16" t="str">
        <f>IFERROR(VLOOKUP(B7,'Youth Profile'!B6:G55,6,FALSE),"")</f>
        <v/>
      </c>
      <c r="G7" s="16" t="str">
        <f>IFERROR(VLOOKUP(B7,'Youth Profile'!B6:M55,12,FALSE),"")</f>
        <v/>
      </c>
      <c r="H7" s="16">
        <f>Overview!$F$8</f>
        <v>0</v>
      </c>
      <c r="I7" s="38">
        <f>Overview!$E$4</f>
        <v>0</v>
      </c>
      <c r="J7" s="16" t="str">
        <f>IFERROR(VLOOKUP(B7,'Youth Profile'!B6:O55,11,FALSE),"")</f>
        <v/>
      </c>
      <c r="K7" s="16">
        <f>Overview!$E$2</f>
        <v>0</v>
      </c>
      <c r="L7" s="15"/>
      <c r="M7" s="15"/>
      <c r="N7" s="15"/>
      <c r="O7" s="15"/>
    </row>
    <row r="8" spans="1:15" ht="16.5" x14ac:dyDescent="0.25">
      <c r="A8" s="15">
        <v>6</v>
      </c>
      <c r="B8" s="15"/>
      <c r="C8" s="16" t="str">
        <f>IFERROR(VLOOKUP(B8,'Youth Profile'!B7:C56,2,FALSE),"")</f>
        <v/>
      </c>
      <c r="D8" s="16" t="str">
        <f>IFERROR(VLOOKUP(B8,'Youth Profile'!B7:D56,3,FALSE),"")</f>
        <v/>
      </c>
      <c r="E8" s="16" t="str">
        <f>IFERROR(VLOOKUP(B8,'Youth Profile'!B7:F56,5,FALSE),"")</f>
        <v/>
      </c>
      <c r="F8" s="16" t="str">
        <f>IFERROR(VLOOKUP(B8,'Youth Profile'!B7:G56,6,FALSE),"")</f>
        <v/>
      </c>
      <c r="G8" s="16" t="str">
        <f>IFERROR(VLOOKUP(B8,'Youth Profile'!B7:M56,12,FALSE),"")</f>
        <v/>
      </c>
      <c r="H8" s="16">
        <f>Overview!$F$8</f>
        <v>0</v>
      </c>
      <c r="I8" s="38">
        <f>Overview!$E$4</f>
        <v>0</v>
      </c>
      <c r="J8" s="16" t="str">
        <f>IFERROR(VLOOKUP(B8,'Youth Profile'!B7:O56,11,FALSE),"")</f>
        <v/>
      </c>
      <c r="K8" s="16">
        <f>Overview!$E$2</f>
        <v>0</v>
      </c>
      <c r="L8" s="15"/>
      <c r="M8" s="15"/>
      <c r="N8" s="15"/>
      <c r="O8" s="15"/>
    </row>
    <row r="9" spans="1:15" ht="16.5" x14ac:dyDescent="0.25">
      <c r="A9" s="15">
        <v>7</v>
      </c>
      <c r="B9" s="15"/>
      <c r="C9" s="16" t="str">
        <f>IFERROR(VLOOKUP(B9,'Youth Profile'!B8:C57,2,FALSE),"")</f>
        <v/>
      </c>
      <c r="D9" s="16" t="str">
        <f>IFERROR(VLOOKUP(B9,'Youth Profile'!B8:D57,3,FALSE),"")</f>
        <v/>
      </c>
      <c r="E9" s="16" t="str">
        <f>IFERROR(VLOOKUP(B9,'Youth Profile'!B8:F57,5,FALSE),"")</f>
        <v/>
      </c>
      <c r="F9" s="16" t="str">
        <f>IFERROR(VLOOKUP(B9,'Youth Profile'!B8:G57,6,FALSE),"")</f>
        <v/>
      </c>
      <c r="G9" s="16" t="str">
        <f>IFERROR(VLOOKUP(B9,'Youth Profile'!B8:M57,12,FALSE),"")</f>
        <v/>
      </c>
      <c r="H9" s="16">
        <f>Overview!$F$8</f>
        <v>0</v>
      </c>
      <c r="I9" s="38">
        <f>Overview!$E$4</f>
        <v>0</v>
      </c>
      <c r="J9" s="16" t="str">
        <f>IFERROR(VLOOKUP(B9,'Youth Profile'!B8:O57,11,FALSE),"")</f>
        <v/>
      </c>
      <c r="K9" s="16">
        <f>Overview!$E$2</f>
        <v>0</v>
      </c>
      <c r="L9" s="15"/>
      <c r="M9" s="15"/>
      <c r="N9" s="15"/>
      <c r="O9" s="15"/>
    </row>
    <row r="10" spans="1:15" ht="16.5" x14ac:dyDescent="0.25">
      <c r="A10" s="15">
        <v>8</v>
      </c>
      <c r="B10" s="15"/>
      <c r="C10" s="16" t="str">
        <f>IFERROR(VLOOKUP(B10,'Youth Profile'!B9:C58,2,FALSE),"")</f>
        <v/>
      </c>
      <c r="D10" s="16" t="str">
        <f>IFERROR(VLOOKUP(B10,'Youth Profile'!B9:D58,3,FALSE),"")</f>
        <v/>
      </c>
      <c r="E10" s="16" t="str">
        <f>IFERROR(VLOOKUP(B10,'Youth Profile'!B9:F58,5,FALSE),"")</f>
        <v/>
      </c>
      <c r="F10" s="16" t="str">
        <f>IFERROR(VLOOKUP(B10,'Youth Profile'!B9:G58,6,FALSE),"")</f>
        <v/>
      </c>
      <c r="G10" s="16" t="str">
        <f>IFERROR(VLOOKUP(B10,'Youth Profile'!B9:M58,12,FALSE),"")</f>
        <v/>
      </c>
      <c r="H10" s="16">
        <f>Overview!$F$8</f>
        <v>0</v>
      </c>
      <c r="I10" s="38">
        <f>Overview!$E$4</f>
        <v>0</v>
      </c>
      <c r="J10" s="16" t="str">
        <f>IFERROR(VLOOKUP(B10,'Youth Profile'!B9:O58,11,FALSE),"")</f>
        <v/>
      </c>
      <c r="K10" s="16">
        <f>Overview!$E$2</f>
        <v>0</v>
      </c>
      <c r="L10" s="15"/>
      <c r="M10" s="15"/>
      <c r="N10" s="15"/>
      <c r="O10" s="15"/>
    </row>
    <row r="11" spans="1:15" ht="16.5" x14ac:dyDescent="0.25">
      <c r="A11" s="15">
        <v>9</v>
      </c>
      <c r="B11" s="15"/>
      <c r="C11" s="16" t="str">
        <f>IFERROR(VLOOKUP(B11,'Youth Profile'!B10:C59,2,FALSE),"")</f>
        <v/>
      </c>
      <c r="D11" s="16" t="str">
        <f>IFERROR(VLOOKUP(B11,'Youth Profile'!B10:D59,3,FALSE),"")</f>
        <v/>
      </c>
      <c r="E11" s="16" t="str">
        <f>IFERROR(VLOOKUP(B11,'Youth Profile'!B10:F59,5,FALSE),"")</f>
        <v/>
      </c>
      <c r="F11" s="16" t="str">
        <f>IFERROR(VLOOKUP(B11,'Youth Profile'!B10:G59,6,FALSE),"")</f>
        <v/>
      </c>
      <c r="G11" s="16" t="str">
        <f>IFERROR(VLOOKUP(B11,'Youth Profile'!B10:M59,12,FALSE),"")</f>
        <v/>
      </c>
      <c r="H11" s="16">
        <f>Overview!$F$8</f>
        <v>0</v>
      </c>
      <c r="I11" s="38">
        <f>Overview!$E$4</f>
        <v>0</v>
      </c>
      <c r="J11" s="16" t="str">
        <f>IFERROR(VLOOKUP(B11,'Youth Profile'!B10:O59,11,FALSE),"")</f>
        <v/>
      </c>
      <c r="K11" s="16">
        <f>Overview!$E$2</f>
        <v>0</v>
      </c>
      <c r="L11" s="15"/>
      <c r="M11" s="15"/>
      <c r="N11" s="15"/>
      <c r="O11" s="15"/>
    </row>
    <row r="12" spans="1:15" ht="16.5" x14ac:dyDescent="0.25">
      <c r="A12" s="15">
        <v>10</v>
      </c>
      <c r="B12" s="15"/>
      <c r="C12" s="16" t="str">
        <f>IFERROR(VLOOKUP(B12,'Youth Profile'!B11:C60,2,FALSE),"")</f>
        <v/>
      </c>
      <c r="D12" s="16" t="str">
        <f>IFERROR(VLOOKUP(B12,'Youth Profile'!B11:D60,3,FALSE),"")</f>
        <v/>
      </c>
      <c r="E12" s="16" t="str">
        <f>IFERROR(VLOOKUP(B12,'Youth Profile'!B11:F60,5,FALSE),"")</f>
        <v/>
      </c>
      <c r="F12" s="16" t="str">
        <f>IFERROR(VLOOKUP(B12,'Youth Profile'!B11:G60,6,FALSE),"")</f>
        <v/>
      </c>
      <c r="G12" s="16" t="str">
        <f>IFERROR(VLOOKUP(B12,'Youth Profile'!B11:M60,12,FALSE),"")</f>
        <v/>
      </c>
      <c r="H12" s="16">
        <f>Overview!$F$8</f>
        <v>0</v>
      </c>
      <c r="I12" s="38">
        <f>Overview!$E$4</f>
        <v>0</v>
      </c>
      <c r="J12" s="16" t="str">
        <f>IFERROR(VLOOKUP(B12,'Youth Profile'!B11:O60,11,FALSE),"")</f>
        <v/>
      </c>
      <c r="K12" s="16">
        <f>Overview!$E$2</f>
        <v>0</v>
      </c>
      <c r="L12" s="15"/>
      <c r="M12" s="15"/>
      <c r="N12" s="15"/>
      <c r="O12" s="15"/>
    </row>
    <row r="13" spans="1:15" ht="16.5" x14ac:dyDescent="0.25">
      <c r="A13" s="15">
        <v>11</v>
      </c>
      <c r="B13" s="15"/>
      <c r="C13" s="16" t="str">
        <f>IFERROR(VLOOKUP(B13,'Youth Profile'!B12:C61,2,FALSE),"")</f>
        <v/>
      </c>
      <c r="D13" s="16" t="str">
        <f>IFERROR(VLOOKUP(B13,'Youth Profile'!B12:D61,3,FALSE),"")</f>
        <v/>
      </c>
      <c r="E13" s="16" t="str">
        <f>IFERROR(VLOOKUP(B13,'Youth Profile'!B12:F61,5,FALSE),"")</f>
        <v/>
      </c>
      <c r="F13" s="16" t="str">
        <f>IFERROR(VLOOKUP(B13,'Youth Profile'!B12:G61,6,FALSE),"")</f>
        <v/>
      </c>
      <c r="G13" s="16" t="str">
        <f>IFERROR(VLOOKUP(B13,'Youth Profile'!B12:M61,12,FALSE),"")</f>
        <v/>
      </c>
      <c r="H13" s="16">
        <f>Overview!$F$8</f>
        <v>0</v>
      </c>
      <c r="I13" s="38">
        <f>Overview!$E$4</f>
        <v>0</v>
      </c>
      <c r="J13" s="16" t="str">
        <f>IFERROR(VLOOKUP(B13,'Youth Profile'!B12:O61,11,FALSE),"")</f>
        <v/>
      </c>
      <c r="K13" s="16">
        <f>Overview!$E$2</f>
        <v>0</v>
      </c>
      <c r="L13" s="15"/>
      <c r="M13" s="15"/>
      <c r="N13" s="15"/>
      <c r="O13" s="15"/>
    </row>
    <row r="14" spans="1:15" ht="16.5" x14ac:dyDescent="0.25">
      <c r="A14" s="15">
        <v>12</v>
      </c>
      <c r="B14" s="15"/>
      <c r="C14" s="16" t="str">
        <f>IFERROR(VLOOKUP(B14,'Youth Profile'!B13:C62,2,FALSE),"")</f>
        <v/>
      </c>
      <c r="D14" s="16" t="str">
        <f>IFERROR(VLOOKUP(B14,'Youth Profile'!B13:D62,3,FALSE),"")</f>
        <v/>
      </c>
      <c r="E14" s="16" t="str">
        <f>IFERROR(VLOOKUP(B14,'Youth Profile'!B13:F62,5,FALSE),"")</f>
        <v/>
      </c>
      <c r="F14" s="16" t="str">
        <f>IFERROR(VLOOKUP(B14,'Youth Profile'!B13:G62,6,FALSE),"")</f>
        <v/>
      </c>
      <c r="G14" s="16" t="str">
        <f>IFERROR(VLOOKUP(B14,'Youth Profile'!B13:M62,12,FALSE),"")</f>
        <v/>
      </c>
      <c r="H14" s="16">
        <f>Overview!$F$8</f>
        <v>0</v>
      </c>
      <c r="I14" s="38">
        <f>Overview!$E$4</f>
        <v>0</v>
      </c>
      <c r="J14" s="16" t="str">
        <f>IFERROR(VLOOKUP(B14,'Youth Profile'!B13:O62,11,FALSE),"")</f>
        <v/>
      </c>
      <c r="K14" s="16">
        <f>Overview!$E$2</f>
        <v>0</v>
      </c>
      <c r="L14" s="15"/>
      <c r="M14" s="15"/>
      <c r="N14" s="15"/>
      <c r="O14" s="15"/>
    </row>
    <row r="15" spans="1:15" ht="16.5" x14ac:dyDescent="0.25">
      <c r="A15" s="15">
        <v>13</v>
      </c>
      <c r="B15" s="15"/>
      <c r="C15" s="16" t="str">
        <f>IFERROR(VLOOKUP(B15,'Youth Profile'!B14:C63,2,FALSE),"")</f>
        <v/>
      </c>
      <c r="D15" s="16" t="str">
        <f>IFERROR(VLOOKUP(B15,'Youth Profile'!B14:D63,3,FALSE),"")</f>
        <v/>
      </c>
      <c r="E15" s="16" t="str">
        <f>IFERROR(VLOOKUP(B15,'Youth Profile'!B14:F63,5,FALSE),"")</f>
        <v/>
      </c>
      <c r="F15" s="16" t="str">
        <f>IFERROR(VLOOKUP(B15,'Youth Profile'!B14:G63,6,FALSE),"")</f>
        <v/>
      </c>
      <c r="G15" s="16" t="str">
        <f>IFERROR(VLOOKUP(B15,'Youth Profile'!B14:M63,12,FALSE),"")</f>
        <v/>
      </c>
      <c r="H15" s="16">
        <f>Overview!$F$8</f>
        <v>0</v>
      </c>
      <c r="I15" s="38">
        <f>Overview!$E$4</f>
        <v>0</v>
      </c>
      <c r="J15" s="16" t="str">
        <f>IFERROR(VLOOKUP(B15,'Youth Profile'!B14:O63,11,FALSE),"")</f>
        <v/>
      </c>
      <c r="K15" s="16">
        <f>Overview!$E$2</f>
        <v>0</v>
      </c>
      <c r="L15" s="15"/>
      <c r="M15" s="15"/>
      <c r="N15" s="15"/>
      <c r="O15" s="15"/>
    </row>
    <row r="16" spans="1:15" ht="16.5" x14ac:dyDescent="0.25">
      <c r="A16" s="15">
        <v>14</v>
      </c>
      <c r="B16" s="15"/>
      <c r="C16" s="16" t="str">
        <f>IFERROR(VLOOKUP(B16,'Youth Profile'!B15:C64,2,FALSE),"")</f>
        <v/>
      </c>
      <c r="D16" s="16" t="str">
        <f>IFERROR(VLOOKUP(B16,'Youth Profile'!B15:D64,3,FALSE),"")</f>
        <v/>
      </c>
      <c r="E16" s="16" t="str">
        <f>IFERROR(VLOOKUP(B16,'Youth Profile'!B15:F64,5,FALSE),"")</f>
        <v/>
      </c>
      <c r="F16" s="16" t="str">
        <f>IFERROR(VLOOKUP(B16,'Youth Profile'!B15:G64,6,FALSE),"")</f>
        <v/>
      </c>
      <c r="G16" s="16" t="str">
        <f>IFERROR(VLOOKUP(B16,'Youth Profile'!B15:M64,12,FALSE),"")</f>
        <v/>
      </c>
      <c r="H16" s="16">
        <f>Overview!$F$8</f>
        <v>0</v>
      </c>
      <c r="I16" s="38">
        <f>Overview!$E$4</f>
        <v>0</v>
      </c>
      <c r="J16" s="16" t="str">
        <f>IFERROR(VLOOKUP(B16,'Youth Profile'!B15:O64,11,FALSE),"")</f>
        <v/>
      </c>
      <c r="K16" s="16">
        <f>Overview!$E$2</f>
        <v>0</v>
      </c>
      <c r="L16" s="15"/>
      <c r="M16" s="15"/>
      <c r="N16" s="15"/>
      <c r="O16" s="15"/>
    </row>
    <row r="17" spans="1:15" ht="16.5" x14ac:dyDescent="0.25">
      <c r="A17" s="15">
        <v>15</v>
      </c>
      <c r="B17" s="15"/>
      <c r="C17" s="16" t="str">
        <f>IFERROR(VLOOKUP(B17,'Youth Profile'!B16:C65,2,FALSE),"")</f>
        <v/>
      </c>
      <c r="D17" s="16" t="str">
        <f>IFERROR(VLOOKUP(B17,'Youth Profile'!B16:D65,3,FALSE),"")</f>
        <v/>
      </c>
      <c r="E17" s="16" t="str">
        <f>IFERROR(VLOOKUP(B17,'Youth Profile'!B16:F65,5,FALSE),"")</f>
        <v/>
      </c>
      <c r="F17" s="16" t="str">
        <f>IFERROR(VLOOKUP(B17,'Youth Profile'!B16:G65,6,FALSE),"")</f>
        <v/>
      </c>
      <c r="G17" s="16" t="str">
        <f>IFERROR(VLOOKUP(B17,'Youth Profile'!B16:M65,12,FALSE),"")</f>
        <v/>
      </c>
      <c r="H17" s="16">
        <f>Overview!$F$8</f>
        <v>0</v>
      </c>
      <c r="I17" s="38">
        <f>Overview!$E$4</f>
        <v>0</v>
      </c>
      <c r="J17" s="16" t="str">
        <f>IFERROR(VLOOKUP(B17,'Youth Profile'!B16:O65,11,FALSE),"")</f>
        <v/>
      </c>
      <c r="K17" s="16">
        <f>Overview!$E$2</f>
        <v>0</v>
      </c>
      <c r="L17" s="15"/>
      <c r="M17" s="15"/>
      <c r="N17" s="15"/>
      <c r="O17" s="15"/>
    </row>
    <row r="18" spans="1:15" ht="16.5" x14ac:dyDescent="0.25">
      <c r="A18" s="15">
        <v>16</v>
      </c>
      <c r="B18" s="15"/>
      <c r="C18" s="16" t="str">
        <f>IFERROR(VLOOKUP(B18,'Youth Profile'!B17:C66,2,FALSE),"")</f>
        <v/>
      </c>
      <c r="D18" s="16" t="str">
        <f>IFERROR(VLOOKUP(B18,'Youth Profile'!B17:D66,3,FALSE),"")</f>
        <v/>
      </c>
      <c r="E18" s="16" t="str">
        <f>IFERROR(VLOOKUP(B18,'Youth Profile'!B17:F66,5,FALSE),"")</f>
        <v/>
      </c>
      <c r="F18" s="16" t="str">
        <f>IFERROR(VLOOKUP(B18,'Youth Profile'!B17:G66,6,FALSE),"")</f>
        <v/>
      </c>
      <c r="G18" s="16" t="str">
        <f>IFERROR(VLOOKUP(B18,'Youth Profile'!B17:M66,12,FALSE),"")</f>
        <v/>
      </c>
      <c r="H18" s="16">
        <f>Overview!$F$8</f>
        <v>0</v>
      </c>
      <c r="I18" s="38">
        <f>Overview!$E$4</f>
        <v>0</v>
      </c>
      <c r="J18" s="16" t="str">
        <f>IFERROR(VLOOKUP(B18,'Youth Profile'!B17:O66,11,FALSE),"")</f>
        <v/>
      </c>
      <c r="K18" s="16">
        <f>Overview!$E$2</f>
        <v>0</v>
      </c>
      <c r="L18" s="15"/>
      <c r="M18" s="15"/>
      <c r="N18" s="15"/>
      <c r="O18" s="15"/>
    </row>
    <row r="19" spans="1:15" ht="16.5" x14ac:dyDescent="0.25">
      <c r="A19" s="15">
        <v>17</v>
      </c>
      <c r="B19" s="15"/>
      <c r="C19" s="16" t="str">
        <f>IFERROR(VLOOKUP(B19,'Youth Profile'!B18:C67,2,FALSE),"")</f>
        <v/>
      </c>
      <c r="D19" s="16" t="str">
        <f>IFERROR(VLOOKUP(B19,'Youth Profile'!B18:D67,3,FALSE),"")</f>
        <v/>
      </c>
      <c r="E19" s="16" t="str">
        <f>IFERROR(VLOOKUP(B19,'Youth Profile'!B18:F67,5,FALSE),"")</f>
        <v/>
      </c>
      <c r="F19" s="16" t="str">
        <f>IFERROR(VLOOKUP(B19,'Youth Profile'!B18:G67,6,FALSE),"")</f>
        <v/>
      </c>
      <c r="G19" s="16" t="str">
        <f>IFERROR(VLOOKUP(B19,'Youth Profile'!B18:M67,12,FALSE),"")</f>
        <v/>
      </c>
      <c r="H19" s="16">
        <f>Overview!$F$8</f>
        <v>0</v>
      </c>
      <c r="I19" s="38">
        <f>Overview!$E$4</f>
        <v>0</v>
      </c>
      <c r="J19" s="16" t="str">
        <f>IFERROR(VLOOKUP(B19,'Youth Profile'!B18:O67,11,FALSE),"")</f>
        <v/>
      </c>
      <c r="K19" s="16">
        <f>Overview!$E$2</f>
        <v>0</v>
      </c>
      <c r="L19" s="15"/>
      <c r="M19" s="15"/>
      <c r="N19" s="15"/>
      <c r="O19" s="15"/>
    </row>
    <row r="20" spans="1:15" ht="16.5" x14ac:dyDescent="0.25">
      <c r="A20" s="15">
        <v>18</v>
      </c>
      <c r="B20" s="15"/>
      <c r="C20" s="16" t="str">
        <f>IFERROR(VLOOKUP(B20,'Youth Profile'!B19:C68,2,FALSE),"")</f>
        <v/>
      </c>
      <c r="D20" s="16" t="str">
        <f>IFERROR(VLOOKUP(B20,'Youth Profile'!B19:D68,3,FALSE),"")</f>
        <v/>
      </c>
      <c r="E20" s="16" t="str">
        <f>IFERROR(VLOOKUP(B20,'Youth Profile'!B19:F68,5,FALSE),"")</f>
        <v/>
      </c>
      <c r="F20" s="16" t="str">
        <f>IFERROR(VLOOKUP(B20,'Youth Profile'!B19:G68,6,FALSE),"")</f>
        <v/>
      </c>
      <c r="G20" s="16" t="str">
        <f>IFERROR(VLOOKUP(B20,'Youth Profile'!B19:M68,12,FALSE),"")</f>
        <v/>
      </c>
      <c r="H20" s="16">
        <f>Overview!$F$8</f>
        <v>0</v>
      </c>
      <c r="I20" s="38">
        <f>Overview!$E$4</f>
        <v>0</v>
      </c>
      <c r="J20" s="16" t="str">
        <f>IFERROR(VLOOKUP(B20,'Youth Profile'!B19:O68,11,FALSE),"")</f>
        <v/>
      </c>
      <c r="K20" s="16">
        <f>Overview!$E$2</f>
        <v>0</v>
      </c>
      <c r="L20" s="15"/>
      <c r="M20" s="15"/>
      <c r="N20" s="15"/>
      <c r="O20" s="15"/>
    </row>
    <row r="21" spans="1:15" ht="16.5" x14ac:dyDescent="0.25">
      <c r="A21" s="15">
        <v>19</v>
      </c>
      <c r="B21" s="15"/>
      <c r="C21" s="16" t="str">
        <f>IFERROR(VLOOKUP(B21,'Youth Profile'!B20:C69,2,FALSE),"")</f>
        <v/>
      </c>
      <c r="D21" s="16" t="str">
        <f>IFERROR(VLOOKUP(B21,'Youth Profile'!B20:D69,3,FALSE),"")</f>
        <v/>
      </c>
      <c r="E21" s="16" t="str">
        <f>IFERROR(VLOOKUP(B21,'Youth Profile'!B20:F69,5,FALSE),"")</f>
        <v/>
      </c>
      <c r="F21" s="16" t="str">
        <f>IFERROR(VLOOKUP(B21,'Youth Profile'!B20:G69,6,FALSE),"")</f>
        <v/>
      </c>
      <c r="G21" s="16" t="str">
        <f>IFERROR(VLOOKUP(B21,'Youth Profile'!B20:M69,12,FALSE),"")</f>
        <v/>
      </c>
      <c r="H21" s="16">
        <f>Overview!$F$8</f>
        <v>0</v>
      </c>
      <c r="I21" s="38">
        <f>Overview!$E$4</f>
        <v>0</v>
      </c>
      <c r="J21" s="16" t="str">
        <f>IFERROR(VLOOKUP(B21,'Youth Profile'!B20:O69,11,FALSE),"")</f>
        <v/>
      </c>
      <c r="K21" s="16">
        <f>Overview!$E$2</f>
        <v>0</v>
      </c>
      <c r="L21" s="15"/>
      <c r="M21" s="15"/>
      <c r="N21" s="15"/>
      <c r="O21" s="15"/>
    </row>
    <row r="22" spans="1:15" ht="16.5" x14ac:dyDescent="0.25">
      <c r="A22" s="15">
        <v>20</v>
      </c>
      <c r="B22" s="15"/>
      <c r="C22" s="16" t="str">
        <f>IFERROR(VLOOKUP(B22,'Youth Profile'!B21:C70,2,FALSE),"")</f>
        <v/>
      </c>
      <c r="D22" s="16" t="str">
        <f>IFERROR(VLOOKUP(B22,'Youth Profile'!B21:D70,3,FALSE),"")</f>
        <v/>
      </c>
      <c r="E22" s="16" t="str">
        <f>IFERROR(VLOOKUP(B22,'Youth Profile'!B21:F70,5,FALSE),"")</f>
        <v/>
      </c>
      <c r="F22" s="16" t="str">
        <f>IFERROR(VLOOKUP(B22,'Youth Profile'!B21:G70,6,FALSE),"")</f>
        <v/>
      </c>
      <c r="G22" s="16" t="str">
        <f>IFERROR(VLOOKUP(B22,'Youth Profile'!B21:M70,12,FALSE),"")</f>
        <v/>
      </c>
      <c r="H22" s="16">
        <f>Overview!$F$8</f>
        <v>0</v>
      </c>
      <c r="I22" s="38">
        <f>Overview!$E$4</f>
        <v>0</v>
      </c>
      <c r="J22" s="16" t="str">
        <f>IFERROR(VLOOKUP(B22,'Youth Profile'!B21:O70,11,FALSE),"")</f>
        <v/>
      </c>
      <c r="K22" s="16">
        <f>Overview!$E$2</f>
        <v>0</v>
      </c>
      <c r="L22" s="15"/>
      <c r="M22" s="15"/>
      <c r="N22" s="15"/>
      <c r="O22" s="15"/>
    </row>
    <row r="23" spans="1:15" ht="16.5" x14ac:dyDescent="0.25">
      <c r="A23" s="15">
        <v>21</v>
      </c>
      <c r="B23" s="15"/>
      <c r="C23" s="16" t="str">
        <f>IFERROR(VLOOKUP(B23,'Youth Profile'!B22:C71,2,FALSE),"")</f>
        <v/>
      </c>
      <c r="D23" s="16" t="str">
        <f>IFERROR(VLOOKUP(B23,'Youth Profile'!B22:D71,3,FALSE),"")</f>
        <v/>
      </c>
      <c r="E23" s="16" t="str">
        <f>IFERROR(VLOOKUP(B23,'Youth Profile'!B22:F71,5,FALSE),"")</f>
        <v/>
      </c>
      <c r="F23" s="16" t="str">
        <f>IFERROR(VLOOKUP(B23,'Youth Profile'!B22:G71,6,FALSE),"")</f>
        <v/>
      </c>
      <c r="G23" s="16" t="str">
        <f>IFERROR(VLOOKUP(B23,'Youth Profile'!B22:M71,12,FALSE),"")</f>
        <v/>
      </c>
      <c r="H23" s="16">
        <f>Overview!$F$8</f>
        <v>0</v>
      </c>
      <c r="I23" s="38">
        <f>Overview!$E$4</f>
        <v>0</v>
      </c>
      <c r="J23" s="16" t="str">
        <f>IFERROR(VLOOKUP(B23,'Youth Profile'!B22:O71,11,FALSE),"")</f>
        <v/>
      </c>
      <c r="K23" s="16">
        <f>Overview!$E$2</f>
        <v>0</v>
      </c>
      <c r="L23" s="15"/>
      <c r="M23" s="15"/>
      <c r="N23" s="15"/>
      <c r="O23" s="15"/>
    </row>
    <row r="24" spans="1:15" ht="16.5" x14ac:dyDescent="0.25">
      <c r="A24" s="15">
        <v>22</v>
      </c>
      <c r="B24" s="15"/>
      <c r="C24" s="16" t="str">
        <f>IFERROR(VLOOKUP(B24,'Youth Profile'!B23:C72,2,FALSE),"")</f>
        <v/>
      </c>
      <c r="D24" s="16" t="str">
        <f>IFERROR(VLOOKUP(B24,'Youth Profile'!B23:D72,3,FALSE),"")</f>
        <v/>
      </c>
      <c r="E24" s="16" t="str">
        <f>IFERROR(VLOOKUP(B24,'Youth Profile'!B23:F72,5,FALSE),"")</f>
        <v/>
      </c>
      <c r="F24" s="16" t="str">
        <f>IFERROR(VLOOKUP(B24,'Youth Profile'!B23:G72,6,FALSE),"")</f>
        <v/>
      </c>
      <c r="G24" s="16" t="str">
        <f>IFERROR(VLOOKUP(B24,'Youth Profile'!B23:M72,12,FALSE),"")</f>
        <v/>
      </c>
      <c r="H24" s="16">
        <f>Overview!$F$8</f>
        <v>0</v>
      </c>
      <c r="I24" s="38">
        <f>Overview!$E$4</f>
        <v>0</v>
      </c>
      <c r="J24" s="16" t="str">
        <f>IFERROR(VLOOKUP(B24,'Youth Profile'!B23:O72,11,FALSE),"")</f>
        <v/>
      </c>
      <c r="K24" s="16">
        <f>Overview!$E$2</f>
        <v>0</v>
      </c>
      <c r="L24" s="15"/>
      <c r="M24" s="15"/>
      <c r="N24" s="15"/>
      <c r="O24" s="15"/>
    </row>
    <row r="25" spans="1:15" ht="16.5" x14ac:dyDescent="0.25">
      <c r="A25" s="15">
        <v>23</v>
      </c>
      <c r="B25" s="15"/>
      <c r="C25" s="16" t="str">
        <f>IFERROR(VLOOKUP(B25,'Youth Profile'!B24:C73,2,FALSE),"")</f>
        <v/>
      </c>
      <c r="D25" s="16" t="str">
        <f>IFERROR(VLOOKUP(B25,'Youth Profile'!B24:D73,3,FALSE),"")</f>
        <v/>
      </c>
      <c r="E25" s="16" t="str">
        <f>IFERROR(VLOOKUP(B25,'Youth Profile'!B24:F73,5,FALSE),"")</f>
        <v/>
      </c>
      <c r="F25" s="16" t="str">
        <f>IFERROR(VLOOKUP(B25,'Youth Profile'!B24:G73,6,FALSE),"")</f>
        <v/>
      </c>
      <c r="G25" s="16" t="str">
        <f>IFERROR(VLOOKUP(B25,'Youth Profile'!B24:M73,12,FALSE),"")</f>
        <v/>
      </c>
      <c r="H25" s="16">
        <f>Overview!$F$8</f>
        <v>0</v>
      </c>
      <c r="I25" s="38">
        <f>Overview!$E$4</f>
        <v>0</v>
      </c>
      <c r="J25" s="16" t="str">
        <f>IFERROR(VLOOKUP(B25,'Youth Profile'!B24:O73,11,FALSE),"")</f>
        <v/>
      </c>
      <c r="K25" s="16">
        <f>Overview!$E$2</f>
        <v>0</v>
      </c>
      <c r="L25" s="15"/>
      <c r="M25" s="15"/>
      <c r="N25" s="15"/>
      <c r="O25" s="15"/>
    </row>
    <row r="26" spans="1:15" ht="16.5" x14ac:dyDescent="0.25">
      <c r="A26" s="15">
        <v>24</v>
      </c>
      <c r="B26" s="15"/>
      <c r="C26" s="16" t="str">
        <f>IFERROR(VLOOKUP(B26,'Youth Profile'!B25:C74,2,FALSE),"")</f>
        <v/>
      </c>
      <c r="D26" s="16" t="str">
        <f>IFERROR(VLOOKUP(B26,'Youth Profile'!B25:D74,3,FALSE),"")</f>
        <v/>
      </c>
      <c r="E26" s="16" t="str">
        <f>IFERROR(VLOOKUP(B26,'Youth Profile'!B25:F74,5,FALSE),"")</f>
        <v/>
      </c>
      <c r="F26" s="16" t="str">
        <f>IFERROR(VLOOKUP(B26,'Youth Profile'!B25:G74,6,FALSE),"")</f>
        <v/>
      </c>
      <c r="G26" s="16" t="str">
        <f>IFERROR(VLOOKUP(B26,'Youth Profile'!B25:M74,12,FALSE),"")</f>
        <v/>
      </c>
      <c r="H26" s="16">
        <f>Overview!$F$8</f>
        <v>0</v>
      </c>
      <c r="I26" s="38">
        <f>Overview!$E$4</f>
        <v>0</v>
      </c>
      <c r="J26" s="16" t="str">
        <f>IFERROR(VLOOKUP(B26,'Youth Profile'!B25:O74,11,FALSE),"")</f>
        <v/>
      </c>
      <c r="K26" s="16">
        <f>Overview!$E$2</f>
        <v>0</v>
      </c>
      <c r="L26" s="15"/>
      <c r="M26" s="15"/>
      <c r="N26" s="15"/>
      <c r="O26" s="15"/>
    </row>
    <row r="27" spans="1:15" ht="16.5" x14ac:dyDescent="0.25">
      <c r="A27" s="15">
        <v>25</v>
      </c>
      <c r="B27" s="15"/>
      <c r="C27" s="16" t="str">
        <f>IFERROR(VLOOKUP(B27,'Youth Profile'!B26:C75,2,FALSE),"")</f>
        <v/>
      </c>
      <c r="D27" s="16" t="str">
        <f>IFERROR(VLOOKUP(B27,'Youth Profile'!B26:D75,3,FALSE),"")</f>
        <v/>
      </c>
      <c r="E27" s="16" t="str">
        <f>IFERROR(VLOOKUP(B27,'Youth Profile'!B26:F75,5,FALSE),"")</f>
        <v/>
      </c>
      <c r="F27" s="16" t="str">
        <f>IFERROR(VLOOKUP(B27,'Youth Profile'!B26:G75,6,FALSE),"")</f>
        <v/>
      </c>
      <c r="G27" s="16" t="str">
        <f>IFERROR(VLOOKUP(B27,'Youth Profile'!B26:M75,12,FALSE),"")</f>
        <v/>
      </c>
      <c r="H27" s="16">
        <f>Overview!$F$8</f>
        <v>0</v>
      </c>
      <c r="I27" s="38">
        <f>Overview!$E$4</f>
        <v>0</v>
      </c>
      <c r="J27" s="16" t="str">
        <f>IFERROR(VLOOKUP(B27,'Youth Profile'!B26:O75,11,FALSE),"")</f>
        <v/>
      </c>
      <c r="K27" s="16">
        <f>Overview!$E$2</f>
        <v>0</v>
      </c>
      <c r="L27" s="15"/>
      <c r="M27" s="15"/>
      <c r="N27" s="15"/>
      <c r="O27" s="15"/>
    </row>
    <row r="28" spans="1:15" ht="16.5" x14ac:dyDescent="0.25">
      <c r="A28" s="15">
        <v>26</v>
      </c>
      <c r="B28" s="15"/>
      <c r="C28" s="16" t="str">
        <f>IFERROR(VLOOKUP(B28,'Youth Profile'!B27:C76,2,FALSE),"")</f>
        <v/>
      </c>
      <c r="D28" s="16" t="str">
        <f>IFERROR(VLOOKUP(B28,'Youth Profile'!B27:D76,3,FALSE),"")</f>
        <v/>
      </c>
      <c r="E28" s="16" t="str">
        <f>IFERROR(VLOOKUP(B28,'Youth Profile'!B27:F76,5,FALSE),"")</f>
        <v/>
      </c>
      <c r="F28" s="16" t="str">
        <f>IFERROR(VLOOKUP(B28,'Youth Profile'!B27:G76,6,FALSE),"")</f>
        <v/>
      </c>
      <c r="G28" s="16" t="str">
        <f>IFERROR(VLOOKUP(B28,'Youth Profile'!B27:M76,12,FALSE),"")</f>
        <v/>
      </c>
      <c r="H28" s="16">
        <f>Overview!$F$8</f>
        <v>0</v>
      </c>
      <c r="I28" s="38">
        <f>Overview!$E$4</f>
        <v>0</v>
      </c>
      <c r="J28" s="16" t="str">
        <f>IFERROR(VLOOKUP(B28,'Youth Profile'!B27:O76,11,FALSE),"")</f>
        <v/>
      </c>
      <c r="K28" s="16">
        <f>Overview!$E$2</f>
        <v>0</v>
      </c>
      <c r="L28" s="15"/>
      <c r="M28" s="15"/>
      <c r="N28" s="15"/>
      <c r="O28" s="15"/>
    </row>
    <row r="29" spans="1:15" ht="16.5" x14ac:dyDescent="0.25">
      <c r="A29" s="15">
        <v>27</v>
      </c>
      <c r="B29" s="15"/>
      <c r="C29" s="16" t="str">
        <f>IFERROR(VLOOKUP(B29,'Youth Profile'!B28:C77,2,FALSE),"")</f>
        <v/>
      </c>
      <c r="D29" s="16" t="str">
        <f>IFERROR(VLOOKUP(B29,'Youth Profile'!B28:D77,3,FALSE),"")</f>
        <v/>
      </c>
      <c r="E29" s="16" t="str">
        <f>IFERROR(VLOOKUP(B29,'Youth Profile'!B28:F77,5,FALSE),"")</f>
        <v/>
      </c>
      <c r="F29" s="16" t="str">
        <f>IFERROR(VLOOKUP(B29,'Youth Profile'!B28:G77,6,FALSE),"")</f>
        <v/>
      </c>
      <c r="G29" s="16" t="str">
        <f>IFERROR(VLOOKUP(B29,'Youth Profile'!B28:M77,12,FALSE),"")</f>
        <v/>
      </c>
      <c r="H29" s="16">
        <f>Overview!$F$8</f>
        <v>0</v>
      </c>
      <c r="I29" s="38">
        <f>Overview!$E$4</f>
        <v>0</v>
      </c>
      <c r="J29" s="16" t="str">
        <f>IFERROR(VLOOKUP(B29,'Youth Profile'!B28:O77,11,FALSE),"")</f>
        <v/>
      </c>
      <c r="K29" s="16">
        <f>Overview!$E$2</f>
        <v>0</v>
      </c>
      <c r="L29" s="15"/>
      <c r="M29" s="15"/>
      <c r="N29" s="15"/>
      <c r="O29" s="15"/>
    </row>
    <row r="30" spans="1:15" ht="16.5" x14ac:dyDescent="0.25">
      <c r="A30" s="15">
        <v>28</v>
      </c>
      <c r="B30" s="15"/>
      <c r="C30" s="16" t="str">
        <f>IFERROR(VLOOKUP(B30,'Youth Profile'!B29:C78,2,FALSE),"")</f>
        <v/>
      </c>
      <c r="D30" s="16" t="str">
        <f>IFERROR(VLOOKUP(B30,'Youth Profile'!B29:D78,3,FALSE),"")</f>
        <v/>
      </c>
      <c r="E30" s="16" t="str">
        <f>IFERROR(VLOOKUP(B30,'Youth Profile'!B29:F78,5,FALSE),"")</f>
        <v/>
      </c>
      <c r="F30" s="16" t="str">
        <f>IFERROR(VLOOKUP(B30,'Youth Profile'!B29:G78,6,FALSE),"")</f>
        <v/>
      </c>
      <c r="G30" s="16" t="str">
        <f>IFERROR(VLOOKUP(B30,'Youth Profile'!B29:M78,12,FALSE),"")</f>
        <v/>
      </c>
      <c r="H30" s="16">
        <f>Overview!$F$8</f>
        <v>0</v>
      </c>
      <c r="I30" s="38">
        <f>Overview!$E$4</f>
        <v>0</v>
      </c>
      <c r="J30" s="16" t="str">
        <f>IFERROR(VLOOKUP(B30,'Youth Profile'!B29:O78,11,FALSE),"")</f>
        <v/>
      </c>
      <c r="K30" s="16">
        <f>Overview!$E$2</f>
        <v>0</v>
      </c>
      <c r="L30" s="15"/>
      <c r="M30" s="15"/>
      <c r="N30" s="15"/>
      <c r="O30" s="15"/>
    </row>
    <row r="31" spans="1:15" ht="16.5" x14ac:dyDescent="0.25">
      <c r="A31" s="15">
        <v>29</v>
      </c>
      <c r="B31" s="15"/>
      <c r="C31" s="16" t="str">
        <f>IFERROR(VLOOKUP(B31,'Youth Profile'!B30:C79,2,FALSE),"")</f>
        <v/>
      </c>
      <c r="D31" s="16" t="str">
        <f>IFERROR(VLOOKUP(B31,'Youth Profile'!B30:D79,3,FALSE),"")</f>
        <v/>
      </c>
      <c r="E31" s="16" t="str">
        <f>IFERROR(VLOOKUP(B31,'Youth Profile'!B30:F79,5,FALSE),"")</f>
        <v/>
      </c>
      <c r="F31" s="16" t="str">
        <f>IFERROR(VLOOKUP(B31,'Youth Profile'!B30:G79,6,FALSE),"")</f>
        <v/>
      </c>
      <c r="G31" s="16" t="str">
        <f>IFERROR(VLOOKUP(B31,'Youth Profile'!B30:M79,12,FALSE),"")</f>
        <v/>
      </c>
      <c r="H31" s="16">
        <f>Overview!$F$8</f>
        <v>0</v>
      </c>
      <c r="I31" s="38">
        <f>Overview!$E$4</f>
        <v>0</v>
      </c>
      <c r="J31" s="16" t="str">
        <f>IFERROR(VLOOKUP(B31,'Youth Profile'!B30:O79,11,FALSE),"")</f>
        <v/>
      </c>
      <c r="K31" s="16">
        <f>Overview!$E$2</f>
        <v>0</v>
      </c>
      <c r="L31" s="15"/>
      <c r="M31" s="15"/>
      <c r="N31" s="15"/>
      <c r="O31" s="15"/>
    </row>
    <row r="32" spans="1:15" ht="16.5" x14ac:dyDescent="0.25">
      <c r="A32" s="15">
        <v>30</v>
      </c>
      <c r="B32" s="15"/>
      <c r="C32" s="16" t="str">
        <f>IFERROR(VLOOKUP(B32,'Youth Profile'!B31:C80,2,FALSE),"")</f>
        <v/>
      </c>
      <c r="D32" s="16" t="str">
        <f>IFERROR(VLOOKUP(B32,'Youth Profile'!B31:D80,3,FALSE),"")</f>
        <v/>
      </c>
      <c r="E32" s="16" t="str">
        <f>IFERROR(VLOOKUP(B32,'Youth Profile'!B31:F80,5,FALSE),"")</f>
        <v/>
      </c>
      <c r="F32" s="16" t="str">
        <f>IFERROR(VLOOKUP(B32,'Youth Profile'!B31:G80,6,FALSE),"")</f>
        <v/>
      </c>
      <c r="G32" s="16" t="str">
        <f>IFERROR(VLOOKUP(B32,'Youth Profile'!B31:M80,12,FALSE),"")</f>
        <v/>
      </c>
      <c r="H32" s="16">
        <f>Overview!$F$8</f>
        <v>0</v>
      </c>
      <c r="I32" s="38">
        <f>Overview!$E$4</f>
        <v>0</v>
      </c>
      <c r="J32" s="16" t="str">
        <f>IFERROR(VLOOKUP(B32,'Youth Profile'!B31:O80,11,FALSE),"")</f>
        <v/>
      </c>
      <c r="K32" s="16">
        <f>Overview!$E$2</f>
        <v>0</v>
      </c>
      <c r="L32" s="15"/>
      <c r="M32" s="15"/>
      <c r="N32" s="15"/>
      <c r="O32" s="15"/>
    </row>
    <row r="33" spans="1:15" ht="16.5" x14ac:dyDescent="0.25">
      <c r="A33" s="15">
        <v>31</v>
      </c>
      <c r="B33" s="15"/>
      <c r="C33" s="16" t="str">
        <f>IFERROR(VLOOKUP(B33,'Youth Profile'!B32:C81,2,FALSE),"")</f>
        <v/>
      </c>
      <c r="D33" s="16" t="str">
        <f>IFERROR(VLOOKUP(B33,'Youth Profile'!B32:D81,3,FALSE),"")</f>
        <v/>
      </c>
      <c r="E33" s="16" t="str">
        <f>IFERROR(VLOOKUP(B33,'Youth Profile'!B32:F81,5,FALSE),"")</f>
        <v/>
      </c>
      <c r="F33" s="16" t="str">
        <f>IFERROR(VLOOKUP(B33,'Youth Profile'!B32:G81,6,FALSE),"")</f>
        <v/>
      </c>
      <c r="G33" s="16" t="str">
        <f>IFERROR(VLOOKUP(B33,'Youth Profile'!B32:M81,12,FALSE),"")</f>
        <v/>
      </c>
      <c r="H33" s="16">
        <f>Overview!$F$8</f>
        <v>0</v>
      </c>
      <c r="I33" s="38">
        <f>Overview!$E$4</f>
        <v>0</v>
      </c>
      <c r="J33" s="16" t="str">
        <f>IFERROR(VLOOKUP(B33,'Youth Profile'!B32:O81,11,FALSE),"")</f>
        <v/>
      </c>
      <c r="K33" s="16">
        <f>Overview!$E$2</f>
        <v>0</v>
      </c>
      <c r="L33" s="15"/>
      <c r="M33" s="15"/>
      <c r="N33" s="15"/>
      <c r="O33" s="15"/>
    </row>
    <row r="34" spans="1:15" ht="16.5" x14ac:dyDescent="0.25">
      <c r="A34" s="15">
        <v>32</v>
      </c>
      <c r="B34" s="15"/>
      <c r="C34" s="16" t="str">
        <f>IFERROR(VLOOKUP(B34,'Youth Profile'!B33:C82,2,FALSE),"")</f>
        <v/>
      </c>
      <c r="D34" s="16" t="str">
        <f>IFERROR(VLOOKUP(B34,'Youth Profile'!B33:D82,3,FALSE),"")</f>
        <v/>
      </c>
      <c r="E34" s="16" t="str">
        <f>IFERROR(VLOOKUP(B34,'Youth Profile'!B33:F82,5,FALSE),"")</f>
        <v/>
      </c>
      <c r="F34" s="16" t="str">
        <f>IFERROR(VLOOKUP(B34,'Youth Profile'!B33:G82,6,FALSE),"")</f>
        <v/>
      </c>
      <c r="G34" s="16" t="str">
        <f>IFERROR(VLOOKUP(B34,'Youth Profile'!B33:M82,12,FALSE),"")</f>
        <v/>
      </c>
      <c r="H34" s="16">
        <f>Overview!$F$8</f>
        <v>0</v>
      </c>
      <c r="I34" s="38">
        <f>Overview!$E$4</f>
        <v>0</v>
      </c>
      <c r="J34" s="16" t="str">
        <f>IFERROR(VLOOKUP(B34,'Youth Profile'!B33:O82,11,FALSE),"")</f>
        <v/>
      </c>
      <c r="K34" s="16">
        <f>Overview!$E$2</f>
        <v>0</v>
      </c>
      <c r="L34" s="15"/>
      <c r="M34" s="15"/>
      <c r="N34" s="15"/>
      <c r="O34" s="15"/>
    </row>
    <row r="35" spans="1:15" ht="16.5" x14ac:dyDescent="0.25">
      <c r="A35" s="15">
        <v>33</v>
      </c>
      <c r="B35" s="15"/>
      <c r="C35" s="16" t="str">
        <f>IFERROR(VLOOKUP(B35,'Youth Profile'!B34:C83,2,FALSE),"")</f>
        <v/>
      </c>
      <c r="D35" s="16" t="str">
        <f>IFERROR(VLOOKUP(B35,'Youth Profile'!B34:D83,3,FALSE),"")</f>
        <v/>
      </c>
      <c r="E35" s="16" t="str">
        <f>IFERROR(VLOOKUP(B35,'Youth Profile'!B34:F83,5,FALSE),"")</f>
        <v/>
      </c>
      <c r="F35" s="16" t="str">
        <f>IFERROR(VLOOKUP(B35,'Youth Profile'!B34:G83,6,FALSE),"")</f>
        <v/>
      </c>
      <c r="G35" s="16" t="str">
        <f>IFERROR(VLOOKUP(B35,'Youth Profile'!B34:M83,12,FALSE),"")</f>
        <v/>
      </c>
      <c r="H35" s="16">
        <f>Overview!$F$8</f>
        <v>0</v>
      </c>
      <c r="I35" s="38">
        <f>Overview!$E$4</f>
        <v>0</v>
      </c>
      <c r="J35" s="16" t="str">
        <f>IFERROR(VLOOKUP(B35,'Youth Profile'!B34:O83,11,FALSE),"")</f>
        <v/>
      </c>
      <c r="K35" s="16">
        <f>Overview!$E$2</f>
        <v>0</v>
      </c>
      <c r="L35" s="15"/>
      <c r="M35" s="15"/>
      <c r="N35" s="15"/>
      <c r="O35" s="15"/>
    </row>
    <row r="36" spans="1:15" ht="16.5" x14ac:dyDescent="0.25">
      <c r="A36" s="15">
        <v>34</v>
      </c>
      <c r="B36" s="15"/>
      <c r="C36" s="16" t="str">
        <f>IFERROR(VLOOKUP(B36,'Youth Profile'!B35:C84,2,FALSE),"")</f>
        <v/>
      </c>
      <c r="D36" s="16" t="str">
        <f>IFERROR(VLOOKUP(B36,'Youth Profile'!B35:D84,3,FALSE),"")</f>
        <v/>
      </c>
      <c r="E36" s="16" t="str">
        <f>IFERROR(VLOOKUP(B36,'Youth Profile'!B35:F84,5,FALSE),"")</f>
        <v/>
      </c>
      <c r="F36" s="16" t="str">
        <f>IFERROR(VLOOKUP(B36,'Youth Profile'!B35:G84,6,FALSE),"")</f>
        <v/>
      </c>
      <c r="G36" s="16" t="str">
        <f>IFERROR(VLOOKUP(B36,'Youth Profile'!B35:M84,12,FALSE),"")</f>
        <v/>
      </c>
      <c r="H36" s="16">
        <f>Overview!$F$8</f>
        <v>0</v>
      </c>
      <c r="I36" s="38">
        <f>Overview!$E$4</f>
        <v>0</v>
      </c>
      <c r="J36" s="16" t="str">
        <f>IFERROR(VLOOKUP(B36,'Youth Profile'!B35:O84,11,FALSE),"")</f>
        <v/>
      </c>
      <c r="K36" s="16">
        <f>Overview!$E$2</f>
        <v>0</v>
      </c>
      <c r="L36" s="15"/>
      <c r="M36" s="15"/>
      <c r="N36" s="15"/>
      <c r="O36" s="15"/>
    </row>
    <row r="37" spans="1:15" ht="16.5" x14ac:dyDescent="0.25">
      <c r="A37" s="15">
        <v>35</v>
      </c>
      <c r="B37" s="15"/>
      <c r="C37" s="16" t="str">
        <f>IFERROR(VLOOKUP(B37,'Youth Profile'!B36:C85,2,FALSE),"")</f>
        <v/>
      </c>
      <c r="D37" s="16" t="str">
        <f>IFERROR(VLOOKUP(B37,'Youth Profile'!B36:D85,3,FALSE),"")</f>
        <v/>
      </c>
      <c r="E37" s="16" t="str">
        <f>IFERROR(VLOOKUP(B37,'Youth Profile'!B36:F85,5,FALSE),"")</f>
        <v/>
      </c>
      <c r="F37" s="16" t="str">
        <f>IFERROR(VLOOKUP(B37,'Youth Profile'!B36:G85,6,FALSE),"")</f>
        <v/>
      </c>
      <c r="G37" s="16" t="str">
        <f>IFERROR(VLOOKUP(B37,'Youth Profile'!B36:M85,12,FALSE),"")</f>
        <v/>
      </c>
      <c r="H37" s="16">
        <f>Overview!$F$8</f>
        <v>0</v>
      </c>
      <c r="I37" s="38">
        <f>Overview!$E$4</f>
        <v>0</v>
      </c>
      <c r="J37" s="16" t="str">
        <f>IFERROR(VLOOKUP(B37,'Youth Profile'!B36:O85,11,FALSE),"")</f>
        <v/>
      </c>
      <c r="K37" s="16">
        <f>Overview!$E$2</f>
        <v>0</v>
      </c>
      <c r="L37" s="15"/>
      <c r="M37" s="15"/>
      <c r="N37" s="15"/>
      <c r="O37" s="15"/>
    </row>
    <row r="38" spans="1:15" ht="16.5" x14ac:dyDescent="0.25">
      <c r="A38" s="15">
        <v>36</v>
      </c>
      <c r="B38" s="15"/>
      <c r="C38" s="16" t="str">
        <f>IFERROR(VLOOKUP(B38,'Youth Profile'!B37:C86,2,FALSE),"")</f>
        <v/>
      </c>
      <c r="D38" s="16" t="str">
        <f>IFERROR(VLOOKUP(B38,'Youth Profile'!B37:D86,3,FALSE),"")</f>
        <v/>
      </c>
      <c r="E38" s="16" t="str">
        <f>IFERROR(VLOOKUP(B38,'Youth Profile'!B37:F86,5,FALSE),"")</f>
        <v/>
      </c>
      <c r="F38" s="16" t="str">
        <f>IFERROR(VLOOKUP(B38,'Youth Profile'!B37:G86,6,FALSE),"")</f>
        <v/>
      </c>
      <c r="G38" s="16" t="str">
        <f>IFERROR(VLOOKUP(B38,'Youth Profile'!B37:M86,12,FALSE),"")</f>
        <v/>
      </c>
      <c r="H38" s="16">
        <f>Overview!$F$8</f>
        <v>0</v>
      </c>
      <c r="I38" s="38">
        <f>Overview!$E$4</f>
        <v>0</v>
      </c>
      <c r="J38" s="16" t="str">
        <f>IFERROR(VLOOKUP(B38,'Youth Profile'!B37:O86,11,FALSE),"")</f>
        <v/>
      </c>
      <c r="K38" s="16">
        <f>Overview!$E$2</f>
        <v>0</v>
      </c>
      <c r="L38" s="15"/>
      <c r="M38" s="15"/>
      <c r="N38" s="15"/>
      <c r="O38" s="15"/>
    </row>
    <row r="39" spans="1:15" ht="16.5" x14ac:dyDescent="0.25">
      <c r="A39" s="15">
        <v>37</v>
      </c>
      <c r="B39" s="15"/>
      <c r="C39" s="16" t="str">
        <f>IFERROR(VLOOKUP(B39,'Youth Profile'!B38:C87,2,FALSE),"")</f>
        <v/>
      </c>
      <c r="D39" s="16" t="str">
        <f>IFERROR(VLOOKUP(B39,'Youth Profile'!B38:D87,3,FALSE),"")</f>
        <v/>
      </c>
      <c r="E39" s="16" t="str">
        <f>IFERROR(VLOOKUP(B39,'Youth Profile'!B38:F87,5,FALSE),"")</f>
        <v/>
      </c>
      <c r="F39" s="16" t="str">
        <f>IFERROR(VLOOKUP(B39,'Youth Profile'!B38:G87,6,FALSE),"")</f>
        <v/>
      </c>
      <c r="G39" s="16" t="str">
        <f>IFERROR(VLOOKUP(B39,'Youth Profile'!B38:M87,12,FALSE),"")</f>
        <v/>
      </c>
      <c r="H39" s="16">
        <f>Overview!$F$8</f>
        <v>0</v>
      </c>
      <c r="I39" s="38">
        <f>Overview!$E$4</f>
        <v>0</v>
      </c>
      <c r="J39" s="16" t="str">
        <f>IFERROR(VLOOKUP(B39,'Youth Profile'!B38:O87,11,FALSE),"")</f>
        <v/>
      </c>
      <c r="K39" s="16">
        <f>Overview!$E$2</f>
        <v>0</v>
      </c>
      <c r="L39" s="15"/>
      <c r="M39" s="15"/>
      <c r="N39" s="15"/>
      <c r="O39" s="15"/>
    </row>
    <row r="40" spans="1:15" ht="16.5" x14ac:dyDescent="0.25">
      <c r="A40" s="15">
        <v>38</v>
      </c>
      <c r="B40" s="15"/>
      <c r="C40" s="16" t="str">
        <f>IFERROR(VLOOKUP(B40,'Youth Profile'!B39:C88,2,FALSE),"")</f>
        <v/>
      </c>
      <c r="D40" s="16" t="str">
        <f>IFERROR(VLOOKUP(B40,'Youth Profile'!B39:D88,3,FALSE),"")</f>
        <v/>
      </c>
      <c r="E40" s="16" t="str">
        <f>IFERROR(VLOOKUP(B40,'Youth Profile'!B39:F88,5,FALSE),"")</f>
        <v/>
      </c>
      <c r="F40" s="16" t="str">
        <f>IFERROR(VLOOKUP(B40,'Youth Profile'!B39:G88,6,FALSE),"")</f>
        <v/>
      </c>
      <c r="G40" s="16" t="str">
        <f>IFERROR(VLOOKUP(B40,'Youth Profile'!B39:M88,12,FALSE),"")</f>
        <v/>
      </c>
      <c r="H40" s="16">
        <f>Overview!$F$8</f>
        <v>0</v>
      </c>
      <c r="I40" s="38">
        <f>Overview!$E$4</f>
        <v>0</v>
      </c>
      <c r="J40" s="16" t="str">
        <f>IFERROR(VLOOKUP(B40,'Youth Profile'!B39:O88,11,FALSE),"")</f>
        <v/>
      </c>
      <c r="K40" s="16">
        <f>Overview!$E$2</f>
        <v>0</v>
      </c>
      <c r="L40" s="15"/>
      <c r="M40" s="15"/>
      <c r="N40" s="15"/>
      <c r="O40" s="15"/>
    </row>
    <row r="41" spans="1:15" ht="16.5" x14ac:dyDescent="0.25">
      <c r="A41" s="15">
        <v>39</v>
      </c>
      <c r="B41" s="15"/>
      <c r="C41" s="16" t="str">
        <f>IFERROR(VLOOKUP(B41,'Youth Profile'!B40:C89,2,FALSE),"")</f>
        <v/>
      </c>
      <c r="D41" s="16" t="str">
        <f>IFERROR(VLOOKUP(B41,'Youth Profile'!B40:D89,3,FALSE),"")</f>
        <v/>
      </c>
      <c r="E41" s="16" t="str">
        <f>IFERROR(VLOOKUP(B41,'Youth Profile'!B40:F89,5,FALSE),"")</f>
        <v/>
      </c>
      <c r="F41" s="16" t="str">
        <f>IFERROR(VLOOKUP(B41,'Youth Profile'!B40:G89,6,FALSE),"")</f>
        <v/>
      </c>
      <c r="G41" s="16" t="str">
        <f>IFERROR(VLOOKUP(B41,'Youth Profile'!B40:M89,12,FALSE),"")</f>
        <v/>
      </c>
      <c r="H41" s="16">
        <f>Overview!$F$8</f>
        <v>0</v>
      </c>
      <c r="I41" s="38">
        <f>Overview!$E$4</f>
        <v>0</v>
      </c>
      <c r="J41" s="16" t="str">
        <f>IFERROR(VLOOKUP(B41,'Youth Profile'!B40:O89,11,FALSE),"")</f>
        <v/>
      </c>
      <c r="K41" s="16">
        <f>Overview!$E$2</f>
        <v>0</v>
      </c>
      <c r="L41" s="15"/>
      <c r="M41" s="15"/>
      <c r="N41" s="15"/>
      <c r="O41" s="15"/>
    </row>
    <row r="42" spans="1:15" ht="16.5" x14ac:dyDescent="0.25">
      <c r="A42" s="15">
        <v>40</v>
      </c>
      <c r="B42" s="15"/>
      <c r="C42" s="16" t="str">
        <f>IFERROR(VLOOKUP(B42,'Youth Profile'!B41:C90,2,FALSE),"")</f>
        <v/>
      </c>
      <c r="D42" s="16" t="str">
        <f>IFERROR(VLOOKUP(B42,'Youth Profile'!B41:D90,3,FALSE),"")</f>
        <v/>
      </c>
      <c r="E42" s="16" t="str">
        <f>IFERROR(VLOOKUP(B42,'Youth Profile'!B41:F90,5,FALSE),"")</f>
        <v/>
      </c>
      <c r="F42" s="16" t="str">
        <f>IFERROR(VLOOKUP(B42,'Youth Profile'!B41:G90,6,FALSE),"")</f>
        <v/>
      </c>
      <c r="G42" s="16" t="str">
        <f>IFERROR(VLOOKUP(B42,'Youth Profile'!B41:M90,12,FALSE),"")</f>
        <v/>
      </c>
      <c r="H42" s="16">
        <f>Overview!$F$8</f>
        <v>0</v>
      </c>
      <c r="I42" s="38">
        <f>Overview!$E$4</f>
        <v>0</v>
      </c>
      <c r="J42" s="16" t="str">
        <f>IFERROR(VLOOKUP(B42,'Youth Profile'!B41:O90,11,FALSE),"")</f>
        <v/>
      </c>
      <c r="K42" s="16">
        <f>Overview!$E$2</f>
        <v>0</v>
      </c>
      <c r="L42" s="15"/>
      <c r="M42" s="15"/>
      <c r="N42" s="15"/>
      <c r="O42" s="15"/>
    </row>
    <row r="43" spans="1:15" ht="16.5" x14ac:dyDescent="0.25">
      <c r="A43" s="15">
        <v>41</v>
      </c>
      <c r="B43" s="15"/>
      <c r="C43" s="16" t="str">
        <f>IFERROR(VLOOKUP(B43,'Youth Profile'!B42:C91,2,FALSE),"")</f>
        <v/>
      </c>
      <c r="D43" s="16" t="str">
        <f>IFERROR(VLOOKUP(B43,'Youth Profile'!B42:D91,3,FALSE),"")</f>
        <v/>
      </c>
      <c r="E43" s="16" t="str">
        <f>IFERROR(VLOOKUP(B43,'Youth Profile'!B42:F91,5,FALSE),"")</f>
        <v/>
      </c>
      <c r="F43" s="16" t="str">
        <f>IFERROR(VLOOKUP(B43,'Youth Profile'!B42:G91,6,FALSE),"")</f>
        <v/>
      </c>
      <c r="G43" s="16"/>
      <c r="H43" s="16">
        <f>Overview!$F$8</f>
        <v>0</v>
      </c>
      <c r="I43" s="38">
        <f>Overview!$E$4</f>
        <v>0</v>
      </c>
      <c r="J43" s="16" t="str">
        <f>IFERROR(VLOOKUP(B43,'Youth Profile'!B42:O91,11,FALSE),"")</f>
        <v/>
      </c>
      <c r="K43" s="16">
        <f>Overview!$E$2</f>
        <v>0</v>
      </c>
      <c r="L43" s="15"/>
      <c r="M43" s="15"/>
      <c r="N43" s="15"/>
      <c r="O43" s="15"/>
    </row>
    <row r="44" spans="1:15" ht="16.5" x14ac:dyDescent="0.25">
      <c r="A44" s="15">
        <v>42</v>
      </c>
      <c r="B44" s="15"/>
      <c r="C44" s="16" t="str">
        <f>IFERROR(VLOOKUP(B44,'Youth Profile'!B43:C92,2,FALSE),"")</f>
        <v/>
      </c>
      <c r="D44" s="16" t="str">
        <f>IFERROR(VLOOKUP(B44,'Youth Profile'!B43:D92,3,FALSE),"")</f>
        <v/>
      </c>
      <c r="E44" s="16" t="str">
        <f>IFERROR(VLOOKUP(B44,'Youth Profile'!B43:F92,5,FALSE),"")</f>
        <v/>
      </c>
      <c r="F44" s="16" t="str">
        <f>IFERROR(VLOOKUP(B44,'Youth Profile'!B43:G92,6,FALSE),"")</f>
        <v/>
      </c>
      <c r="G44" s="16" t="str">
        <f>IFERROR(VLOOKUP(B44,'Youth Profile'!B43:M92,12,FALSE),"")</f>
        <v/>
      </c>
      <c r="H44" s="16">
        <f>Overview!$F$8</f>
        <v>0</v>
      </c>
      <c r="I44" s="38">
        <f>Overview!$E$4</f>
        <v>0</v>
      </c>
      <c r="J44" s="16" t="str">
        <f>IFERROR(VLOOKUP(B44,'Youth Profile'!B43:O92,11,FALSE),"")</f>
        <v/>
      </c>
      <c r="K44" s="16">
        <f>Overview!$E$2</f>
        <v>0</v>
      </c>
      <c r="L44" s="15"/>
      <c r="M44" s="15"/>
      <c r="N44" s="15"/>
      <c r="O44" s="15"/>
    </row>
    <row r="45" spans="1:15" ht="16.5" x14ac:dyDescent="0.25">
      <c r="A45" s="15">
        <v>43</v>
      </c>
      <c r="B45" s="15"/>
      <c r="C45" s="16" t="str">
        <f>IFERROR(VLOOKUP(B45,'Youth Profile'!B44:C93,2,FALSE),"")</f>
        <v/>
      </c>
      <c r="D45" s="16" t="str">
        <f>IFERROR(VLOOKUP(B45,'Youth Profile'!B44:D93,3,FALSE),"")</f>
        <v/>
      </c>
      <c r="E45" s="16" t="str">
        <f>IFERROR(VLOOKUP(B45,'Youth Profile'!B44:F93,5,FALSE),"")</f>
        <v/>
      </c>
      <c r="F45" s="16" t="str">
        <f>IFERROR(VLOOKUP(B45,'Youth Profile'!B44:G93,6,FALSE),"")</f>
        <v/>
      </c>
      <c r="G45" s="16" t="str">
        <f>IFERROR(VLOOKUP(B45,'Youth Profile'!B44:M93,12,FALSE),"")</f>
        <v/>
      </c>
      <c r="H45" s="16">
        <f>Overview!$F$8</f>
        <v>0</v>
      </c>
      <c r="I45" s="38">
        <f>Overview!$E$4</f>
        <v>0</v>
      </c>
      <c r="J45" s="16" t="str">
        <f>IFERROR(VLOOKUP(B45,'Youth Profile'!B44:O93,11,FALSE),"")</f>
        <v/>
      </c>
      <c r="K45" s="16">
        <f>Overview!$E$2</f>
        <v>0</v>
      </c>
      <c r="L45" s="15"/>
      <c r="M45" s="15"/>
      <c r="N45" s="15"/>
      <c r="O45" s="15"/>
    </row>
    <row r="46" spans="1:15" ht="16.5" x14ac:dyDescent="0.25">
      <c r="A46" s="15">
        <v>44</v>
      </c>
      <c r="B46" s="15"/>
      <c r="C46" s="16" t="str">
        <f>IFERROR(VLOOKUP(B46,'Youth Profile'!B45:C94,2,FALSE),"")</f>
        <v/>
      </c>
      <c r="D46" s="16" t="str">
        <f>IFERROR(VLOOKUP(B46,'Youth Profile'!B45:D94,3,FALSE),"")</f>
        <v/>
      </c>
      <c r="E46" s="16" t="str">
        <f>IFERROR(VLOOKUP(B46,'Youth Profile'!B45:F94,5,FALSE),"")</f>
        <v/>
      </c>
      <c r="F46" s="16" t="str">
        <f>IFERROR(VLOOKUP(B46,'Youth Profile'!B45:G94,6,FALSE),"")</f>
        <v/>
      </c>
      <c r="G46" s="16" t="str">
        <f>IFERROR(VLOOKUP(B46,'Youth Profile'!B45:M94,12,FALSE),"")</f>
        <v/>
      </c>
      <c r="H46" s="16">
        <f>Overview!$F$8</f>
        <v>0</v>
      </c>
      <c r="I46" s="38">
        <f>Overview!$E$4</f>
        <v>0</v>
      </c>
      <c r="J46" s="16" t="str">
        <f>IFERROR(VLOOKUP(B46,'Youth Profile'!B45:O94,11,FALSE),"")</f>
        <v/>
      </c>
      <c r="K46" s="16">
        <f>Overview!$E$2</f>
        <v>0</v>
      </c>
      <c r="L46" s="15"/>
      <c r="M46" s="15"/>
      <c r="N46" s="15"/>
      <c r="O46" s="15"/>
    </row>
    <row r="47" spans="1:15" ht="16.5" x14ac:dyDescent="0.25">
      <c r="A47" s="15">
        <v>45</v>
      </c>
      <c r="B47" s="15"/>
      <c r="C47" s="16" t="str">
        <f>IFERROR(VLOOKUP(B47,'Youth Profile'!B46:C95,2,FALSE),"")</f>
        <v/>
      </c>
      <c r="D47" s="16" t="str">
        <f>IFERROR(VLOOKUP(B47,'Youth Profile'!B46:D95,3,FALSE),"")</f>
        <v/>
      </c>
      <c r="E47" s="16" t="str">
        <f>IFERROR(VLOOKUP(B47,'Youth Profile'!B46:F95,5,FALSE),"")</f>
        <v/>
      </c>
      <c r="F47" s="16" t="str">
        <f>IFERROR(VLOOKUP(B47,'Youth Profile'!B46:G95,6,FALSE),"")</f>
        <v/>
      </c>
      <c r="G47" s="16" t="str">
        <f>IFERROR(VLOOKUP(B47,'Youth Profile'!B46:M95,12,FALSE),"")</f>
        <v/>
      </c>
      <c r="H47" s="16">
        <f>Overview!$F$8</f>
        <v>0</v>
      </c>
      <c r="I47" s="38">
        <f>Overview!$E$4</f>
        <v>0</v>
      </c>
      <c r="J47" s="16" t="str">
        <f>IFERROR(VLOOKUP(B47,'Youth Profile'!B46:O95,11,FALSE),"")</f>
        <v/>
      </c>
      <c r="K47" s="16">
        <f>Overview!$E$2</f>
        <v>0</v>
      </c>
      <c r="L47" s="15"/>
      <c r="M47" s="15"/>
      <c r="N47" s="15"/>
      <c r="O47" s="15"/>
    </row>
    <row r="48" spans="1:15" ht="16.5" x14ac:dyDescent="0.25">
      <c r="A48" s="15">
        <v>46</v>
      </c>
      <c r="B48" s="15"/>
      <c r="C48" s="16" t="str">
        <f>IFERROR(VLOOKUP(B48,'Youth Profile'!B47:C96,2,FALSE),"")</f>
        <v/>
      </c>
      <c r="D48" s="16" t="str">
        <f>IFERROR(VLOOKUP(B48,'Youth Profile'!B47:D96,3,FALSE),"")</f>
        <v/>
      </c>
      <c r="E48" s="16" t="str">
        <f>IFERROR(VLOOKUP(B48,'Youth Profile'!B47:F96,5,FALSE),"")</f>
        <v/>
      </c>
      <c r="F48" s="16" t="str">
        <f>IFERROR(VLOOKUP(B48,'Youth Profile'!B47:G96,6,FALSE),"")</f>
        <v/>
      </c>
      <c r="G48" s="16" t="str">
        <f>IFERROR(VLOOKUP(B48,'Youth Profile'!B47:M96,12,FALSE),"")</f>
        <v/>
      </c>
      <c r="H48" s="16">
        <f>Overview!$F$8</f>
        <v>0</v>
      </c>
      <c r="I48" s="38">
        <f>Overview!$E$4</f>
        <v>0</v>
      </c>
      <c r="J48" s="16" t="str">
        <f>IFERROR(VLOOKUP(B48,'Youth Profile'!B47:O96,11,FALSE),"")</f>
        <v/>
      </c>
      <c r="K48" s="16">
        <f>Overview!$E$2</f>
        <v>0</v>
      </c>
      <c r="L48" s="15"/>
      <c r="M48" s="15"/>
      <c r="N48" s="15"/>
      <c r="O48" s="15"/>
    </row>
    <row r="49" spans="1:15" ht="16.5" x14ac:dyDescent="0.25">
      <c r="A49" s="15">
        <v>47</v>
      </c>
      <c r="B49" s="15"/>
      <c r="C49" s="16" t="str">
        <f>IFERROR(VLOOKUP(B49,'Youth Profile'!B48:C97,2,FALSE),"")</f>
        <v/>
      </c>
      <c r="D49" s="16" t="str">
        <f>IFERROR(VLOOKUP(B49,'Youth Profile'!B48:D97,3,FALSE),"")</f>
        <v/>
      </c>
      <c r="E49" s="16" t="str">
        <f>IFERROR(VLOOKUP(B49,'Youth Profile'!B48:F97,5,FALSE),"")</f>
        <v/>
      </c>
      <c r="F49" s="16" t="str">
        <f>IFERROR(VLOOKUP(B49,'Youth Profile'!B48:G97,6,FALSE),"")</f>
        <v/>
      </c>
      <c r="G49" s="16" t="str">
        <f>IFERROR(VLOOKUP(B49,'Youth Profile'!B48:M97,12,FALSE),"")</f>
        <v/>
      </c>
      <c r="H49" s="16">
        <f>Overview!$F$8</f>
        <v>0</v>
      </c>
      <c r="I49" s="38">
        <f>Overview!$E$4</f>
        <v>0</v>
      </c>
      <c r="J49" s="16" t="str">
        <f>IFERROR(VLOOKUP(B49,'Youth Profile'!B48:O97,11,FALSE),"")</f>
        <v/>
      </c>
      <c r="K49" s="16">
        <f>Overview!$E$2</f>
        <v>0</v>
      </c>
      <c r="L49" s="15"/>
      <c r="M49" s="15"/>
      <c r="N49" s="15"/>
      <c r="O49" s="15"/>
    </row>
    <row r="50" spans="1:15" ht="16.5" x14ac:dyDescent="0.25">
      <c r="A50" s="15">
        <v>48</v>
      </c>
      <c r="B50" s="15"/>
      <c r="C50" s="16" t="str">
        <f>IFERROR(VLOOKUP(B50,'Youth Profile'!B49:C98,2,FALSE),"")</f>
        <v/>
      </c>
      <c r="D50" s="16" t="str">
        <f>IFERROR(VLOOKUP(B50,'Youth Profile'!B49:D98,3,FALSE),"")</f>
        <v/>
      </c>
      <c r="E50" s="16" t="str">
        <f>IFERROR(VLOOKUP(B50,'Youth Profile'!B49:F98,5,FALSE),"")</f>
        <v/>
      </c>
      <c r="F50" s="16" t="str">
        <f>IFERROR(VLOOKUP(B50,'Youth Profile'!B49:G98,6,FALSE),"")</f>
        <v/>
      </c>
      <c r="G50" s="16" t="str">
        <f>IFERROR(VLOOKUP(B50,'Youth Profile'!B49:M98,12,FALSE),"")</f>
        <v/>
      </c>
      <c r="H50" s="16">
        <f>Overview!$F$8</f>
        <v>0</v>
      </c>
      <c r="I50" s="38">
        <f>Overview!$E$4</f>
        <v>0</v>
      </c>
      <c r="J50" s="16" t="str">
        <f>IFERROR(VLOOKUP(B50,'Youth Profile'!B49:O98,11,FALSE),"")</f>
        <v/>
      </c>
      <c r="K50" s="16">
        <f>Overview!$E$2</f>
        <v>0</v>
      </c>
      <c r="L50" s="15"/>
      <c r="M50" s="15"/>
      <c r="N50" s="15"/>
      <c r="O50" s="15"/>
    </row>
    <row r="51" spans="1:15" ht="16.5" x14ac:dyDescent="0.25">
      <c r="A51" s="15">
        <v>49</v>
      </c>
      <c r="B51" s="15"/>
      <c r="C51" s="16" t="str">
        <f>IFERROR(VLOOKUP(B51,'Youth Profile'!B50:C99,2,FALSE),"")</f>
        <v/>
      </c>
      <c r="D51" s="16" t="str">
        <f>IFERROR(VLOOKUP(B51,'Youth Profile'!B50:D99,3,FALSE),"")</f>
        <v/>
      </c>
      <c r="E51" s="16" t="str">
        <f>IFERROR(VLOOKUP(B51,'Youth Profile'!B50:F99,5,FALSE),"")</f>
        <v/>
      </c>
      <c r="F51" s="16" t="str">
        <f>IFERROR(VLOOKUP(B51,'Youth Profile'!B50:G99,6,FALSE),"")</f>
        <v/>
      </c>
      <c r="G51" s="16" t="str">
        <f>IFERROR(VLOOKUP(B51,'Youth Profile'!B50:M99,12,FALSE),"")</f>
        <v/>
      </c>
      <c r="H51" s="16">
        <f>Overview!$F$8</f>
        <v>0</v>
      </c>
      <c r="I51" s="38">
        <f>Overview!$E$4</f>
        <v>0</v>
      </c>
      <c r="J51" s="16" t="str">
        <f>IFERROR(VLOOKUP(B51,'Youth Profile'!B50:O99,11,FALSE),"")</f>
        <v/>
      </c>
      <c r="K51" s="16">
        <f>Overview!$E$2</f>
        <v>0</v>
      </c>
      <c r="L51" s="15"/>
      <c r="M51" s="15"/>
      <c r="N51" s="15"/>
      <c r="O51" s="15"/>
    </row>
    <row r="52" spans="1:15" ht="16.5" x14ac:dyDescent="0.25">
      <c r="A52" s="15">
        <v>50</v>
      </c>
      <c r="B52" s="15"/>
      <c r="C52" s="16" t="str">
        <f>IFERROR(VLOOKUP(B52,'Youth Profile'!B51:C100,2,FALSE),"")</f>
        <v/>
      </c>
      <c r="D52" s="16" t="str">
        <f>IFERROR(VLOOKUP(B52,'Youth Profile'!B51:D100,3,FALSE),"")</f>
        <v/>
      </c>
      <c r="E52" s="16" t="str">
        <f>IFERROR(VLOOKUP(B52,'Youth Profile'!B51:F100,5,FALSE),"")</f>
        <v/>
      </c>
      <c r="F52" s="16" t="str">
        <f>IFERROR(VLOOKUP(B52,'Youth Profile'!B51:G100,6,FALSE),"")</f>
        <v/>
      </c>
      <c r="G52" s="16" t="str">
        <f>IFERROR(VLOOKUP(B52,'Youth Profile'!B51:M100,12,FALSE),"")</f>
        <v/>
      </c>
      <c r="H52" s="16">
        <f>Overview!$F$8</f>
        <v>0</v>
      </c>
      <c r="I52" s="38">
        <f>Overview!$E$4</f>
        <v>0</v>
      </c>
      <c r="J52" s="16" t="str">
        <f>IFERROR(VLOOKUP(B52,'Youth Profile'!B51:O100,11,FALSE),"")</f>
        <v/>
      </c>
      <c r="K52" s="16">
        <f>Overview!$E$2</f>
        <v>0</v>
      </c>
      <c r="L52" s="15"/>
      <c r="M52" s="15"/>
      <c r="N52" s="15"/>
      <c r="O52" s="15"/>
    </row>
  </sheetData>
  <sheetProtection algorithmName="SHA-512" hashValue="Z1V8bux4VKorMswUsFKcixv1u18yVXr/efRh0eJoVDF7MxNOD4bG6xWO335eSpNQT36MX21hNNc6NVsu0lAVgw==" saltValue="TK3o8EnbrE3zJYLtQwSw1Q==" spinCount="100000" sheet="1" objects="1" scenarios="1"/>
  <mergeCells count="2">
    <mergeCell ref="A1:K1"/>
    <mergeCell ref="L1:O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Normal="100" workbookViewId="0">
      <selection activeCell="B5" sqref="B5"/>
    </sheetView>
  </sheetViews>
  <sheetFormatPr defaultColWidth="9.140625" defaultRowHeight="16.5" x14ac:dyDescent="0.3"/>
  <cols>
    <col min="1" max="1" width="6.140625" style="33" bestFit="1" customWidth="1"/>
    <col min="2" max="2" width="26.140625" style="33" customWidth="1"/>
    <col min="3" max="3" width="19" style="33" bestFit="1" customWidth="1"/>
    <col min="4" max="4" width="13.85546875" style="33" customWidth="1"/>
    <col min="5" max="6" width="9.140625" style="33"/>
    <col min="7" max="7" width="15.140625" style="33" customWidth="1"/>
    <col min="8" max="9" width="17" style="33" customWidth="1"/>
    <col min="10" max="10" width="17.42578125" style="33" customWidth="1"/>
    <col min="11" max="11" width="29.5703125" style="33" customWidth="1"/>
    <col min="12" max="14" width="15.85546875" style="33" customWidth="1"/>
    <col min="15" max="15" width="18" style="33" customWidth="1"/>
    <col min="16" max="16384" width="9.140625" style="33"/>
  </cols>
  <sheetData>
    <row r="1" spans="1:15" ht="20.25" x14ac:dyDescent="0.35">
      <c r="A1" s="85" t="s">
        <v>75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 t="s">
        <v>17</v>
      </c>
      <c r="M1" s="86"/>
      <c r="N1" s="86"/>
      <c r="O1" s="86"/>
    </row>
    <row r="2" spans="1:15" ht="86.25" x14ac:dyDescent="0.3">
      <c r="A2" s="14" t="s">
        <v>2</v>
      </c>
      <c r="B2" s="14" t="s">
        <v>8</v>
      </c>
      <c r="C2" s="14" t="s">
        <v>0</v>
      </c>
      <c r="D2" s="14" t="s">
        <v>1</v>
      </c>
      <c r="E2" s="14" t="s">
        <v>4</v>
      </c>
      <c r="F2" s="14" t="s">
        <v>3</v>
      </c>
      <c r="G2" s="14" t="s">
        <v>39</v>
      </c>
      <c r="H2" s="14" t="s">
        <v>6</v>
      </c>
      <c r="I2" s="14" t="s">
        <v>41</v>
      </c>
      <c r="J2" s="14" t="s">
        <v>40</v>
      </c>
      <c r="K2" s="14" t="s">
        <v>35</v>
      </c>
      <c r="L2" s="34" t="s">
        <v>46</v>
      </c>
      <c r="M2" s="34" t="s">
        <v>74</v>
      </c>
      <c r="N2" s="34" t="s">
        <v>73</v>
      </c>
      <c r="O2" s="34" t="s">
        <v>72</v>
      </c>
    </row>
    <row r="3" spans="1:15" x14ac:dyDescent="0.3">
      <c r="A3" s="35">
        <v>1</v>
      </c>
      <c r="B3" s="35"/>
      <c r="C3" s="36" t="str">
        <f>IFERROR(VLOOKUP(B3,'Youth Profile'!B2:T51,2,FALSE),"")</f>
        <v/>
      </c>
      <c r="D3" s="36" t="str">
        <f>IFERROR(VLOOKUP(B3,'Youth Profile'!B2:D51,3,FALSE),"")</f>
        <v/>
      </c>
      <c r="E3" s="36" t="str">
        <f>IFERROR(VLOOKUP(B3,'Youth Profile'!B2:F51,5,FALSE),"")</f>
        <v/>
      </c>
      <c r="F3" s="36" t="str">
        <f>IFERROR(VLOOKUP(B3,'Youth Profile'!B2:G51,6,FALSE),"")</f>
        <v/>
      </c>
      <c r="G3" s="36" t="str">
        <f>IFERROR(VLOOKUP(B3,'Youth Profile'!B2:M51,11,FALSE),"")</f>
        <v/>
      </c>
      <c r="H3" s="36">
        <f>Overview!$F$8</f>
        <v>0</v>
      </c>
      <c r="I3" s="37">
        <f>Overview!$E$4</f>
        <v>0</v>
      </c>
      <c r="J3" s="36"/>
      <c r="K3" s="36">
        <f>Overview!$E$2</f>
        <v>0</v>
      </c>
      <c r="L3" s="35"/>
      <c r="M3" s="35"/>
      <c r="N3" s="35"/>
      <c r="O3" s="35"/>
    </row>
    <row r="4" spans="1:15" x14ac:dyDescent="0.3">
      <c r="A4" s="35">
        <v>2</v>
      </c>
      <c r="B4" s="35"/>
      <c r="C4" s="36" t="str">
        <f>IFERROR(VLOOKUP(B4,'Youth Profile'!B3:T52,2,FALSE),"")</f>
        <v/>
      </c>
      <c r="D4" s="36" t="str">
        <f>IFERROR(VLOOKUP(B4,'Youth Profile'!B3:D52,3,FALSE),"")</f>
        <v/>
      </c>
      <c r="E4" s="36" t="str">
        <f>IFERROR(VLOOKUP(B4,'Youth Profile'!B3:F52,5,FALSE),"")</f>
        <v/>
      </c>
      <c r="F4" s="36" t="str">
        <f>IFERROR(VLOOKUP(B4,'Youth Profile'!B3:G52,6,FALSE),"")</f>
        <v/>
      </c>
      <c r="G4" s="36" t="str">
        <f>IFERROR(VLOOKUP(B4,'Youth Profile'!B3:M52,11,FALSE),"")</f>
        <v/>
      </c>
      <c r="H4" s="36">
        <f>Overview!$F$8</f>
        <v>0</v>
      </c>
      <c r="I4" s="37">
        <f>Overview!$E$4</f>
        <v>0</v>
      </c>
      <c r="J4" s="36"/>
      <c r="K4" s="36">
        <f>Overview!$E$2</f>
        <v>0</v>
      </c>
      <c r="L4" s="35"/>
      <c r="M4" s="35"/>
      <c r="N4" s="35"/>
      <c r="O4" s="35"/>
    </row>
    <row r="5" spans="1:15" x14ac:dyDescent="0.3">
      <c r="A5" s="35">
        <v>3</v>
      </c>
      <c r="B5" s="35"/>
      <c r="C5" s="36" t="str">
        <f>IFERROR(VLOOKUP(B5,'Youth Profile'!B4:T53,2,FALSE),"")</f>
        <v/>
      </c>
      <c r="D5" s="36" t="str">
        <f>IFERROR(VLOOKUP(B5,'Youth Profile'!B4:D53,3,FALSE),"")</f>
        <v/>
      </c>
      <c r="E5" s="36" t="str">
        <f>IFERROR(VLOOKUP(B5,'Youth Profile'!B4:F53,5,FALSE),"")</f>
        <v/>
      </c>
      <c r="F5" s="36" t="str">
        <f>IFERROR(VLOOKUP(B5,'Youth Profile'!B4:G53,6,FALSE),"")</f>
        <v/>
      </c>
      <c r="G5" s="36" t="str">
        <f>IFERROR(VLOOKUP(B5,'Youth Profile'!B4:M53,11,FALSE),"")</f>
        <v/>
      </c>
      <c r="H5" s="36">
        <f>Overview!$F$8</f>
        <v>0</v>
      </c>
      <c r="I5" s="37">
        <f>Overview!$E$4</f>
        <v>0</v>
      </c>
      <c r="J5" s="36"/>
      <c r="K5" s="36">
        <f>Overview!$E$2</f>
        <v>0</v>
      </c>
      <c r="L5" s="35"/>
      <c r="M5" s="35"/>
      <c r="N5" s="35"/>
      <c r="O5" s="35"/>
    </row>
    <row r="6" spans="1:15" x14ac:dyDescent="0.3">
      <c r="A6" s="35">
        <v>4</v>
      </c>
      <c r="B6" s="35"/>
      <c r="C6" s="36" t="str">
        <f>IFERROR(VLOOKUP(B6,'Youth Profile'!B5:T54,2,FALSE),"")</f>
        <v/>
      </c>
      <c r="D6" s="36" t="str">
        <f>IFERROR(VLOOKUP(B6,'Youth Profile'!B5:D54,3,FALSE),"")</f>
        <v/>
      </c>
      <c r="E6" s="36" t="str">
        <f>IFERROR(VLOOKUP(B6,'Youth Profile'!B5:F54,5,FALSE),"")</f>
        <v/>
      </c>
      <c r="F6" s="36" t="str">
        <f>IFERROR(VLOOKUP(B6,'Youth Profile'!B5:G54,6,FALSE),"")</f>
        <v/>
      </c>
      <c r="G6" s="36" t="str">
        <f>IFERROR(VLOOKUP(B6,'Youth Profile'!B5:M54,11,FALSE),"")</f>
        <v/>
      </c>
      <c r="H6" s="36">
        <f>Overview!$F$8</f>
        <v>0</v>
      </c>
      <c r="I6" s="37">
        <f>Overview!$E$4</f>
        <v>0</v>
      </c>
      <c r="J6" s="36"/>
      <c r="K6" s="36">
        <f>Overview!$E$2</f>
        <v>0</v>
      </c>
      <c r="L6" s="35"/>
      <c r="M6" s="35"/>
      <c r="N6" s="35"/>
      <c r="O6" s="35"/>
    </row>
    <row r="7" spans="1:15" x14ac:dyDescent="0.3">
      <c r="A7" s="35">
        <v>5</v>
      </c>
      <c r="B7" s="35"/>
      <c r="C7" s="36" t="str">
        <f>IFERROR(VLOOKUP(B7,'Youth Profile'!B6:T55,2,FALSE),"")</f>
        <v/>
      </c>
      <c r="D7" s="36" t="str">
        <f>IFERROR(VLOOKUP(B7,'Youth Profile'!B6:D55,3,FALSE),"")</f>
        <v/>
      </c>
      <c r="E7" s="36" t="str">
        <f>IFERROR(VLOOKUP(B7,'Youth Profile'!B6:F55,5,FALSE),"")</f>
        <v/>
      </c>
      <c r="F7" s="36" t="str">
        <f>IFERROR(VLOOKUP(B7,'Youth Profile'!B6:G55,6,FALSE),"")</f>
        <v/>
      </c>
      <c r="G7" s="36" t="str">
        <f>IFERROR(VLOOKUP(B7,'Youth Profile'!B6:M55,11,FALSE),"")</f>
        <v/>
      </c>
      <c r="H7" s="36">
        <f>Overview!$F$8</f>
        <v>0</v>
      </c>
      <c r="I7" s="37">
        <f>Overview!$E$4</f>
        <v>0</v>
      </c>
      <c r="J7" s="36"/>
      <c r="K7" s="36">
        <f>Overview!$E$2</f>
        <v>0</v>
      </c>
      <c r="L7" s="35"/>
      <c r="M7" s="35"/>
      <c r="N7" s="35"/>
      <c r="O7" s="35"/>
    </row>
    <row r="8" spans="1:15" x14ac:dyDescent="0.3">
      <c r="A8" s="35">
        <v>6</v>
      </c>
      <c r="B8" s="35"/>
      <c r="C8" s="36" t="str">
        <f>IFERROR(VLOOKUP(B8,'Youth Profile'!B7:T56,2,FALSE),"")</f>
        <v/>
      </c>
      <c r="D8" s="36" t="str">
        <f>IFERROR(VLOOKUP(B8,'Youth Profile'!B7:D56,3,FALSE),"")</f>
        <v/>
      </c>
      <c r="E8" s="36" t="str">
        <f>IFERROR(VLOOKUP(B8,'Youth Profile'!B7:F56,5,FALSE),"")</f>
        <v/>
      </c>
      <c r="F8" s="36" t="str">
        <f>IFERROR(VLOOKUP(B8,'Youth Profile'!B7:G56,6,FALSE),"")</f>
        <v/>
      </c>
      <c r="G8" s="36" t="str">
        <f>IFERROR(VLOOKUP(B8,'Youth Profile'!B7:M56,11,FALSE),"")</f>
        <v/>
      </c>
      <c r="H8" s="36">
        <f>Overview!$F$8</f>
        <v>0</v>
      </c>
      <c r="I8" s="37">
        <f>Overview!$E$4</f>
        <v>0</v>
      </c>
      <c r="J8" s="36"/>
      <c r="K8" s="36">
        <f>Overview!$E$2</f>
        <v>0</v>
      </c>
      <c r="L8" s="35"/>
      <c r="M8" s="35"/>
      <c r="N8" s="35"/>
      <c r="O8" s="35"/>
    </row>
    <row r="9" spans="1:15" x14ac:dyDescent="0.3">
      <c r="A9" s="35">
        <v>7</v>
      </c>
      <c r="B9" s="35"/>
      <c r="C9" s="36" t="str">
        <f>IFERROR(VLOOKUP(B9,'Youth Profile'!B8:T57,2,FALSE),"")</f>
        <v/>
      </c>
      <c r="D9" s="36" t="str">
        <f>IFERROR(VLOOKUP(B9,'Youth Profile'!B8:D57,3,FALSE),"")</f>
        <v/>
      </c>
      <c r="E9" s="36" t="str">
        <f>IFERROR(VLOOKUP(B9,'Youth Profile'!B8:F57,5,FALSE),"")</f>
        <v/>
      </c>
      <c r="F9" s="36" t="str">
        <f>IFERROR(VLOOKUP(B9,'Youth Profile'!B8:G57,6,FALSE),"")</f>
        <v/>
      </c>
      <c r="G9" s="36" t="str">
        <f>IFERROR(VLOOKUP(B9,'Youth Profile'!B8:M57,11,FALSE),"")</f>
        <v/>
      </c>
      <c r="H9" s="36">
        <f>Overview!$F$8</f>
        <v>0</v>
      </c>
      <c r="I9" s="37">
        <f>Overview!$E$4</f>
        <v>0</v>
      </c>
      <c r="J9" s="36"/>
      <c r="K9" s="36">
        <f>Overview!$E$2</f>
        <v>0</v>
      </c>
      <c r="L9" s="35"/>
      <c r="M9" s="35"/>
      <c r="N9" s="35"/>
      <c r="O9" s="35"/>
    </row>
    <row r="10" spans="1:15" x14ac:dyDescent="0.3">
      <c r="A10" s="35">
        <v>8</v>
      </c>
      <c r="B10" s="35"/>
      <c r="C10" s="36" t="str">
        <f>IFERROR(VLOOKUP(B10,'Youth Profile'!B9:T58,2,FALSE),"")</f>
        <v/>
      </c>
      <c r="D10" s="36" t="str">
        <f>IFERROR(VLOOKUP(B10,'Youth Profile'!B9:D58,3,FALSE),"")</f>
        <v/>
      </c>
      <c r="E10" s="36" t="str">
        <f>IFERROR(VLOOKUP(B10,'Youth Profile'!B9:F58,5,FALSE),"")</f>
        <v/>
      </c>
      <c r="F10" s="36" t="str">
        <f>IFERROR(VLOOKUP(B10,'Youth Profile'!B9:G58,6,FALSE),"")</f>
        <v/>
      </c>
      <c r="G10" s="36" t="str">
        <f>IFERROR(VLOOKUP(B10,'Youth Profile'!B9:M58,11,FALSE),"")</f>
        <v/>
      </c>
      <c r="H10" s="36">
        <f>Overview!$F$8</f>
        <v>0</v>
      </c>
      <c r="I10" s="37">
        <f>Overview!$E$4</f>
        <v>0</v>
      </c>
      <c r="J10" s="36"/>
      <c r="K10" s="36">
        <f>Overview!$E$2</f>
        <v>0</v>
      </c>
      <c r="L10" s="35"/>
      <c r="M10" s="35"/>
      <c r="N10" s="35"/>
      <c r="O10" s="35"/>
    </row>
    <row r="11" spans="1:15" x14ac:dyDescent="0.3">
      <c r="A11" s="35">
        <v>9</v>
      </c>
      <c r="B11" s="35"/>
      <c r="C11" s="36" t="str">
        <f>IFERROR(VLOOKUP(B11,'Youth Profile'!B10:T59,2,FALSE),"")</f>
        <v/>
      </c>
      <c r="D11" s="36" t="str">
        <f>IFERROR(VLOOKUP(B11,'Youth Profile'!B10:D59,3,FALSE),"")</f>
        <v/>
      </c>
      <c r="E11" s="36" t="str">
        <f>IFERROR(VLOOKUP(B11,'Youth Profile'!B10:F59,5,FALSE),"")</f>
        <v/>
      </c>
      <c r="F11" s="36" t="str">
        <f>IFERROR(VLOOKUP(B11,'Youth Profile'!B10:G59,6,FALSE),"")</f>
        <v/>
      </c>
      <c r="G11" s="36" t="str">
        <f>IFERROR(VLOOKUP(B11,'Youth Profile'!B10:M59,11,FALSE),"")</f>
        <v/>
      </c>
      <c r="H11" s="36">
        <f>Overview!$F$8</f>
        <v>0</v>
      </c>
      <c r="I11" s="37">
        <f>Overview!$E$4</f>
        <v>0</v>
      </c>
      <c r="J11" s="36"/>
      <c r="K11" s="36">
        <f>Overview!$E$2</f>
        <v>0</v>
      </c>
      <c r="L11" s="35"/>
      <c r="M11" s="35"/>
      <c r="N11" s="35"/>
      <c r="O11" s="35"/>
    </row>
    <row r="12" spans="1:15" x14ac:dyDescent="0.3">
      <c r="A12" s="35">
        <v>10</v>
      </c>
      <c r="B12" s="35"/>
      <c r="C12" s="36" t="str">
        <f>IFERROR(VLOOKUP(B12,'Youth Profile'!B11:T60,2,FALSE),"")</f>
        <v/>
      </c>
      <c r="D12" s="36" t="str">
        <f>IFERROR(VLOOKUP(B12,'Youth Profile'!B11:D60,3,FALSE),"")</f>
        <v/>
      </c>
      <c r="E12" s="36" t="str">
        <f>IFERROR(VLOOKUP(B12,'Youth Profile'!B11:F60,5,FALSE),"")</f>
        <v/>
      </c>
      <c r="F12" s="36" t="str">
        <f>IFERROR(VLOOKUP(B12,'Youth Profile'!B11:G60,6,FALSE),"")</f>
        <v/>
      </c>
      <c r="G12" s="36" t="str">
        <f>IFERROR(VLOOKUP(B12,'Youth Profile'!B11:M60,11,FALSE),"")</f>
        <v/>
      </c>
      <c r="H12" s="36">
        <f>Overview!$F$8</f>
        <v>0</v>
      </c>
      <c r="I12" s="37">
        <f>Overview!$E$4</f>
        <v>0</v>
      </c>
      <c r="J12" s="36"/>
      <c r="K12" s="36">
        <f>Overview!$E$2</f>
        <v>0</v>
      </c>
      <c r="L12" s="35"/>
      <c r="M12" s="35"/>
      <c r="N12" s="35"/>
      <c r="O12" s="35"/>
    </row>
    <row r="13" spans="1:15" x14ac:dyDescent="0.3">
      <c r="A13" s="35">
        <v>11</v>
      </c>
      <c r="B13" s="35"/>
      <c r="C13" s="36" t="str">
        <f>IFERROR(VLOOKUP(B13,'Youth Profile'!B12:T61,2,FALSE),"")</f>
        <v/>
      </c>
      <c r="D13" s="36" t="str">
        <f>IFERROR(VLOOKUP(B13,'Youth Profile'!B12:D61,3,FALSE),"")</f>
        <v/>
      </c>
      <c r="E13" s="36" t="str">
        <f>IFERROR(VLOOKUP(B13,'Youth Profile'!B12:F61,5,FALSE),"")</f>
        <v/>
      </c>
      <c r="F13" s="36" t="str">
        <f>IFERROR(VLOOKUP(B13,'Youth Profile'!B12:G61,6,FALSE),"")</f>
        <v/>
      </c>
      <c r="G13" s="36" t="str">
        <f>IFERROR(VLOOKUP(B13,'Youth Profile'!B12:M61,11,FALSE),"")</f>
        <v/>
      </c>
      <c r="H13" s="36">
        <f>Overview!$F$8</f>
        <v>0</v>
      </c>
      <c r="I13" s="37">
        <f>Overview!$E$4</f>
        <v>0</v>
      </c>
      <c r="J13" s="36"/>
      <c r="K13" s="36">
        <f>Overview!$E$2</f>
        <v>0</v>
      </c>
      <c r="L13" s="35"/>
      <c r="M13" s="35"/>
      <c r="N13" s="35"/>
      <c r="O13" s="35"/>
    </row>
    <row r="14" spans="1:15" x14ac:dyDescent="0.3">
      <c r="A14" s="35">
        <v>12</v>
      </c>
      <c r="B14" s="35"/>
      <c r="C14" s="36" t="str">
        <f>IFERROR(VLOOKUP(B14,'Youth Profile'!B13:T62,2,FALSE),"")</f>
        <v/>
      </c>
      <c r="D14" s="36" t="str">
        <f>IFERROR(VLOOKUP(B14,'Youth Profile'!B13:D62,3,FALSE),"")</f>
        <v/>
      </c>
      <c r="E14" s="36" t="str">
        <f>IFERROR(VLOOKUP(B14,'Youth Profile'!B13:F62,5,FALSE),"")</f>
        <v/>
      </c>
      <c r="F14" s="36" t="str">
        <f>IFERROR(VLOOKUP(B14,'Youth Profile'!B13:G62,6,FALSE),"")</f>
        <v/>
      </c>
      <c r="G14" s="36" t="str">
        <f>IFERROR(VLOOKUP(B14,'Youth Profile'!B13:M62,11,FALSE),"")</f>
        <v/>
      </c>
      <c r="H14" s="36">
        <f>Overview!$F$8</f>
        <v>0</v>
      </c>
      <c r="I14" s="37">
        <f>Overview!$E$4</f>
        <v>0</v>
      </c>
      <c r="J14" s="36"/>
      <c r="K14" s="36">
        <f>Overview!$E$2</f>
        <v>0</v>
      </c>
      <c r="L14" s="35"/>
      <c r="M14" s="35"/>
      <c r="N14" s="35"/>
      <c r="O14" s="35"/>
    </row>
    <row r="15" spans="1:15" x14ac:dyDescent="0.3">
      <c r="A15" s="35">
        <v>13</v>
      </c>
      <c r="B15" s="35"/>
      <c r="C15" s="36" t="str">
        <f>IFERROR(VLOOKUP(B15,'Youth Profile'!B14:T63,2,FALSE),"")</f>
        <v/>
      </c>
      <c r="D15" s="36" t="str">
        <f>IFERROR(VLOOKUP(B15,'Youth Profile'!B14:D63,3,FALSE),"")</f>
        <v/>
      </c>
      <c r="E15" s="36" t="str">
        <f>IFERROR(VLOOKUP(B15,'Youth Profile'!B14:F63,5,FALSE),"")</f>
        <v/>
      </c>
      <c r="F15" s="36" t="str">
        <f>IFERROR(VLOOKUP(B15,'Youth Profile'!B14:G63,6,FALSE),"")</f>
        <v/>
      </c>
      <c r="G15" s="36" t="str">
        <f>IFERROR(VLOOKUP(B15,'Youth Profile'!B14:M63,11,FALSE),"")</f>
        <v/>
      </c>
      <c r="H15" s="36">
        <f>Overview!$F$8</f>
        <v>0</v>
      </c>
      <c r="I15" s="37">
        <f>Overview!$E$4</f>
        <v>0</v>
      </c>
      <c r="J15" s="36"/>
      <c r="K15" s="36">
        <f>Overview!$E$2</f>
        <v>0</v>
      </c>
      <c r="L15" s="35"/>
      <c r="M15" s="35"/>
      <c r="N15" s="35"/>
      <c r="O15" s="35"/>
    </row>
    <row r="16" spans="1:15" x14ac:dyDescent="0.3">
      <c r="A16" s="35">
        <v>14</v>
      </c>
      <c r="B16" s="35"/>
      <c r="C16" s="36" t="str">
        <f>IFERROR(VLOOKUP(B16,'Youth Profile'!B15:T64,2,FALSE),"")</f>
        <v/>
      </c>
      <c r="D16" s="36" t="str">
        <f>IFERROR(VLOOKUP(B16,'Youth Profile'!B15:D64,3,FALSE),"")</f>
        <v/>
      </c>
      <c r="E16" s="36" t="str">
        <f>IFERROR(VLOOKUP(B16,'Youth Profile'!B15:F64,5,FALSE),"")</f>
        <v/>
      </c>
      <c r="F16" s="36" t="str">
        <f>IFERROR(VLOOKUP(B16,'Youth Profile'!B15:G64,6,FALSE),"")</f>
        <v/>
      </c>
      <c r="G16" s="36" t="str">
        <f>IFERROR(VLOOKUP(B16,'Youth Profile'!B15:M64,11,FALSE),"")</f>
        <v/>
      </c>
      <c r="H16" s="36">
        <f>Overview!$F$8</f>
        <v>0</v>
      </c>
      <c r="I16" s="37">
        <f>Overview!$E$4</f>
        <v>0</v>
      </c>
      <c r="J16" s="36"/>
      <c r="K16" s="36">
        <f>Overview!$E$2</f>
        <v>0</v>
      </c>
      <c r="L16" s="35"/>
      <c r="M16" s="35"/>
      <c r="N16" s="35"/>
      <c r="O16" s="35"/>
    </row>
    <row r="17" spans="1:15" x14ac:dyDescent="0.3">
      <c r="A17" s="35">
        <v>15</v>
      </c>
      <c r="B17" s="35"/>
      <c r="C17" s="36" t="str">
        <f>IFERROR(VLOOKUP(B17,'Youth Profile'!B16:T65,2,FALSE),"")</f>
        <v/>
      </c>
      <c r="D17" s="36" t="str">
        <f>IFERROR(VLOOKUP(B17,'Youth Profile'!B16:D65,3,FALSE),"")</f>
        <v/>
      </c>
      <c r="E17" s="36" t="str">
        <f>IFERROR(VLOOKUP(B17,'Youth Profile'!B16:F65,5,FALSE),"")</f>
        <v/>
      </c>
      <c r="F17" s="36" t="str">
        <f>IFERROR(VLOOKUP(B17,'Youth Profile'!B16:G65,6,FALSE),"")</f>
        <v/>
      </c>
      <c r="G17" s="36" t="str">
        <f>IFERROR(VLOOKUP(B17,'Youth Profile'!B16:M65,11,FALSE),"")</f>
        <v/>
      </c>
      <c r="H17" s="36">
        <f>Overview!$F$8</f>
        <v>0</v>
      </c>
      <c r="I17" s="37">
        <f>Overview!$E$4</f>
        <v>0</v>
      </c>
      <c r="J17" s="36"/>
      <c r="K17" s="36">
        <f>Overview!$E$2</f>
        <v>0</v>
      </c>
      <c r="L17" s="35"/>
      <c r="M17" s="35"/>
      <c r="N17" s="35"/>
      <c r="O17" s="35"/>
    </row>
    <row r="18" spans="1:15" x14ac:dyDescent="0.3">
      <c r="A18" s="35">
        <v>16</v>
      </c>
      <c r="B18" s="35"/>
      <c r="C18" s="36" t="str">
        <f>IFERROR(VLOOKUP(B18,'Youth Profile'!B17:T66,2,FALSE),"")</f>
        <v/>
      </c>
      <c r="D18" s="36" t="str">
        <f>IFERROR(VLOOKUP(B18,'Youth Profile'!B17:D66,3,FALSE),"")</f>
        <v/>
      </c>
      <c r="E18" s="36" t="str">
        <f>IFERROR(VLOOKUP(B18,'Youth Profile'!B17:F66,5,FALSE),"")</f>
        <v/>
      </c>
      <c r="F18" s="36" t="str">
        <f>IFERROR(VLOOKUP(B18,'Youth Profile'!B17:G66,6,FALSE),"")</f>
        <v/>
      </c>
      <c r="G18" s="36" t="str">
        <f>IFERROR(VLOOKUP(B18,'Youth Profile'!B17:M66,11,FALSE),"")</f>
        <v/>
      </c>
      <c r="H18" s="36">
        <f>Overview!$F$8</f>
        <v>0</v>
      </c>
      <c r="I18" s="37">
        <f>Overview!$E$4</f>
        <v>0</v>
      </c>
      <c r="J18" s="36"/>
      <c r="K18" s="36">
        <f>Overview!$E$2</f>
        <v>0</v>
      </c>
      <c r="L18" s="35"/>
      <c r="M18" s="35"/>
      <c r="N18" s="35"/>
      <c r="O18" s="35"/>
    </row>
    <row r="19" spans="1:15" x14ac:dyDescent="0.3">
      <c r="A19" s="35">
        <v>17</v>
      </c>
      <c r="B19" s="35"/>
      <c r="C19" s="36" t="str">
        <f>IFERROR(VLOOKUP(B19,'Youth Profile'!B18:T67,2,FALSE),"")</f>
        <v/>
      </c>
      <c r="D19" s="36" t="str">
        <f>IFERROR(VLOOKUP(B19,'Youth Profile'!B18:D67,3,FALSE),"")</f>
        <v/>
      </c>
      <c r="E19" s="36" t="str">
        <f>IFERROR(VLOOKUP(B19,'Youth Profile'!B18:F67,5,FALSE),"")</f>
        <v/>
      </c>
      <c r="F19" s="36" t="str">
        <f>IFERROR(VLOOKUP(B19,'Youth Profile'!B18:G67,6,FALSE),"")</f>
        <v/>
      </c>
      <c r="G19" s="36" t="str">
        <f>IFERROR(VLOOKUP(B19,'Youth Profile'!B18:M67,11,FALSE),"")</f>
        <v/>
      </c>
      <c r="H19" s="36">
        <f>Overview!$F$8</f>
        <v>0</v>
      </c>
      <c r="I19" s="37">
        <f>Overview!$E$4</f>
        <v>0</v>
      </c>
      <c r="J19" s="36"/>
      <c r="K19" s="36">
        <f>Overview!$E$2</f>
        <v>0</v>
      </c>
      <c r="L19" s="35"/>
      <c r="M19" s="35"/>
      <c r="N19" s="35"/>
      <c r="O19" s="35"/>
    </row>
    <row r="20" spans="1:15" x14ac:dyDescent="0.3">
      <c r="A20" s="35">
        <v>18</v>
      </c>
      <c r="B20" s="35"/>
      <c r="C20" s="36" t="str">
        <f>IFERROR(VLOOKUP(B20,'Youth Profile'!B19:T68,2,FALSE),"")</f>
        <v/>
      </c>
      <c r="D20" s="36" t="str">
        <f>IFERROR(VLOOKUP(B20,'Youth Profile'!B19:D68,3,FALSE),"")</f>
        <v/>
      </c>
      <c r="E20" s="36" t="str">
        <f>IFERROR(VLOOKUP(B20,'Youth Profile'!B19:F68,5,FALSE),"")</f>
        <v/>
      </c>
      <c r="F20" s="36" t="str">
        <f>IFERROR(VLOOKUP(B20,'Youth Profile'!B19:G68,6,FALSE),"")</f>
        <v/>
      </c>
      <c r="G20" s="36" t="str">
        <f>IFERROR(VLOOKUP(B20,'Youth Profile'!B19:M68,11,FALSE),"")</f>
        <v/>
      </c>
      <c r="H20" s="36">
        <f>Overview!$F$8</f>
        <v>0</v>
      </c>
      <c r="I20" s="37">
        <f>Overview!$E$4</f>
        <v>0</v>
      </c>
      <c r="J20" s="36"/>
      <c r="K20" s="36">
        <f>Overview!$E$2</f>
        <v>0</v>
      </c>
      <c r="L20" s="35"/>
      <c r="M20" s="35"/>
      <c r="N20" s="35"/>
      <c r="O20" s="35"/>
    </row>
    <row r="21" spans="1:15" x14ac:dyDescent="0.3">
      <c r="A21" s="35">
        <v>19</v>
      </c>
      <c r="B21" s="35"/>
      <c r="C21" s="36" t="str">
        <f>IFERROR(VLOOKUP(B21,'Youth Profile'!B20:T69,2,FALSE),"")</f>
        <v/>
      </c>
      <c r="D21" s="36" t="str">
        <f>IFERROR(VLOOKUP(B21,'Youth Profile'!B20:D69,3,FALSE),"")</f>
        <v/>
      </c>
      <c r="E21" s="36" t="str">
        <f>IFERROR(VLOOKUP(B21,'Youth Profile'!B20:F69,5,FALSE),"")</f>
        <v/>
      </c>
      <c r="F21" s="36" t="str">
        <f>IFERROR(VLOOKUP(B21,'Youth Profile'!B20:G69,6,FALSE),"")</f>
        <v/>
      </c>
      <c r="G21" s="36" t="str">
        <f>IFERROR(VLOOKUP(B21,'Youth Profile'!B20:M69,11,FALSE),"")</f>
        <v/>
      </c>
      <c r="H21" s="36">
        <f>Overview!$F$8</f>
        <v>0</v>
      </c>
      <c r="I21" s="37">
        <f>Overview!$E$4</f>
        <v>0</v>
      </c>
      <c r="J21" s="36"/>
      <c r="K21" s="36">
        <f>Overview!$E$2</f>
        <v>0</v>
      </c>
      <c r="L21" s="35"/>
      <c r="M21" s="35"/>
      <c r="N21" s="35"/>
      <c r="O21" s="35"/>
    </row>
    <row r="22" spans="1:15" x14ac:dyDescent="0.3">
      <c r="A22" s="35">
        <v>20</v>
      </c>
      <c r="B22" s="35"/>
      <c r="C22" s="36" t="str">
        <f>IFERROR(VLOOKUP(B22,'Youth Profile'!B21:T70,2,FALSE),"")</f>
        <v/>
      </c>
      <c r="D22" s="36" t="str">
        <f>IFERROR(VLOOKUP(B22,'Youth Profile'!B21:D70,3,FALSE),"")</f>
        <v/>
      </c>
      <c r="E22" s="36" t="str">
        <f>IFERROR(VLOOKUP(B22,'Youth Profile'!B21:F70,5,FALSE),"")</f>
        <v/>
      </c>
      <c r="F22" s="36" t="str">
        <f>IFERROR(VLOOKUP(B22,'Youth Profile'!B21:G70,6,FALSE),"")</f>
        <v/>
      </c>
      <c r="G22" s="36" t="str">
        <f>IFERROR(VLOOKUP(B22,'Youth Profile'!B21:M70,11,FALSE),"")</f>
        <v/>
      </c>
      <c r="H22" s="36">
        <f>Overview!$F$8</f>
        <v>0</v>
      </c>
      <c r="I22" s="37">
        <f>Overview!$E$4</f>
        <v>0</v>
      </c>
      <c r="J22" s="36"/>
      <c r="K22" s="36">
        <f>Overview!$E$2</f>
        <v>0</v>
      </c>
      <c r="L22" s="35"/>
      <c r="M22" s="35"/>
      <c r="N22" s="35"/>
      <c r="O22" s="35"/>
    </row>
    <row r="23" spans="1:15" x14ac:dyDescent="0.3">
      <c r="A23" s="35">
        <v>21</v>
      </c>
      <c r="B23" s="35"/>
      <c r="C23" s="36" t="str">
        <f>IFERROR(VLOOKUP(B23,'Youth Profile'!B22:T71,2,FALSE),"")</f>
        <v/>
      </c>
      <c r="D23" s="36" t="str">
        <f>IFERROR(VLOOKUP(B23,'Youth Profile'!B22:D71,3,FALSE),"")</f>
        <v/>
      </c>
      <c r="E23" s="36" t="str">
        <f>IFERROR(VLOOKUP(B23,'Youth Profile'!B22:F71,5,FALSE),"")</f>
        <v/>
      </c>
      <c r="F23" s="36" t="str">
        <f>IFERROR(VLOOKUP(B23,'Youth Profile'!B22:G71,6,FALSE),"")</f>
        <v/>
      </c>
      <c r="G23" s="36" t="str">
        <f>IFERROR(VLOOKUP(B23,'Youth Profile'!B22:M71,11,FALSE),"")</f>
        <v/>
      </c>
      <c r="H23" s="36">
        <f>Overview!$F$8</f>
        <v>0</v>
      </c>
      <c r="I23" s="37">
        <f>Overview!$E$4</f>
        <v>0</v>
      </c>
      <c r="J23" s="36"/>
      <c r="K23" s="36">
        <f>Overview!$E$2</f>
        <v>0</v>
      </c>
      <c r="L23" s="35"/>
      <c r="M23" s="35"/>
      <c r="N23" s="35"/>
      <c r="O23" s="35"/>
    </row>
    <row r="24" spans="1:15" x14ac:dyDescent="0.3">
      <c r="A24" s="35">
        <v>22</v>
      </c>
      <c r="B24" s="35"/>
      <c r="C24" s="36" t="str">
        <f>IFERROR(VLOOKUP(B24,'Youth Profile'!B23:T72,2,FALSE),"")</f>
        <v/>
      </c>
      <c r="D24" s="36" t="str">
        <f>IFERROR(VLOOKUP(B24,'Youth Profile'!B23:D72,3,FALSE),"")</f>
        <v/>
      </c>
      <c r="E24" s="36" t="str">
        <f>IFERROR(VLOOKUP(B24,'Youth Profile'!B23:F72,5,FALSE),"")</f>
        <v/>
      </c>
      <c r="F24" s="36" t="str">
        <f>IFERROR(VLOOKUP(B24,'Youth Profile'!B23:G72,6,FALSE),"")</f>
        <v/>
      </c>
      <c r="G24" s="36" t="str">
        <f>IFERROR(VLOOKUP(B24,'Youth Profile'!B23:M72,11,FALSE),"")</f>
        <v/>
      </c>
      <c r="H24" s="36">
        <f>Overview!$F$8</f>
        <v>0</v>
      </c>
      <c r="I24" s="37">
        <f>Overview!$E$4</f>
        <v>0</v>
      </c>
      <c r="J24" s="36"/>
      <c r="K24" s="36">
        <f>Overview!$E$2</f>
        <v>0</v>
      </c>
      <c r="L24" s="35"/>
      <c r="M24" s="35"/>
      <c r="N24" s="35"/>
      <c r="O24" s="35"/>
    </row>
    <row r="25" spans="1:15" x14ac:dyDescent="0.3">
      <c r="A25" s="35">
        <v>23</v>
      </c>
      <c r="B25" s="35"/>
      <c r="C25" s="36" t="str">
        <f>IFERROR(VLOOKUP(B25,'Youth Profile'!B24:T73,2,FALSE),"")</f>
        <v/>
      </c>
      <c r="D25" s="36" t="str">
        <f>IFERROR(VLOOKUP(B25,'Youth Profile'!B24:D73,3,FALSE),"")</f>
        <v/>
      </c>
      <c r="E25" s="36" t="str">
        <f>IFERROR(VLOOKUP(B25,'Youth Profile'!B24:F73,5,FALSE),"")</f>
        <v/>
      </c>
      <c r="F25" s="36" t="str">
        <f>IFERROR(VLOOKUP(B25,'Youth Profile'!B24:G73,6,FALSE),"")</f>
        <v/>
      </c>
      <c r="G25" s="36" t="str">
        <f>IFERROR(VLOOKUP(B25,'Youth Profile'!B24:M73,11,FALSE),"")</f>
        <v/>
      </c>
      <c r="H25" s="36">
        <f>Overview!$F$8</f>
        <v>0</v>
      </c>
      <c r="I25" s="37">
        <f>Overview!$E$4</f>
        <v>0</v>
      </c>
      <c r="J25" s="36"/>
      <c r="K25" s="36">
        <f>Overview!$E$2</f>
        <v>0</v>
      </c>
      <c r="L25" s="35"/>
      <c r="M25" s="35"/>
      <c r="N25" s="35"/>
      <c r="O25" s="35"/>
    </row>
    <row r="26" spans="1:15" x14ac:dyDescent="0.3">
      <c r="A26" s="35">
        <v>24</v>
      </c>
      <c r="B26" s="35"/>
      <c r="C26" s="36" t="str">
        <f>IFERROR(VLOOKUP(B26,'Youth Profile'!B25:T74,2,FALSE),"")</f>
        <v/>
      </c>
      <c r="D26" s="36" t="str">
        <f>IFERROR(VLOOKUP(B26,'Youth Profile'!B25:D74,3,FALSE),"")</f>
        <v/>
      </c>
      <c r="E26" s="36" t="str">
        <f>IFERROR(VLOOKUP(B26,'Youth Profile'!B25:F74,5,FALSE),"")</f>
        <v/>
      </c>
      <c r="F26" s="36" t="str">
        <f>IFERROR(VLOOKUP(B26,'Youth Profile'!B25:G74,6,FALSE),"")</f>
        <v/>
      </c>
      <c r="G26" s="36" t="str">
        <f>IFERROR(VLOOKUP(B26,'Youth Profile'!B25:M74,11,FALSE),"")</f>
        <v/>
      </c>
      <c r="H26" s="36">
        <f>Overview!$F$8</f>
        <v>0</v>
      </c>
      <c r="I26" s="37">
        <f>Overview!$E$4</f>
        <v>0</v>
      </c>
      <c r="J26" s="36"/>
      <c r="K26" s="36">
        <f>Overview!$E$2</f>
        <v>0</v>
      </c>
      <c r="L26" s="35"/>
      <c r="M26" s="35"/>
      <c r="N26" s="35"/>
      <c r="O26" s="35"/>
    </row>
    <row r="27" spans="1:15" x14ac:dyDescent="0.3">
      <c r="A27" s="35">
        <v>25</v>
      </c>
      <c r="B27" s="35"/>
      <c r="C27" s="36" t="str">
        <f>IFERROR(VLOOKUP(B27,'Youth Profile'!B26:T75,2,FALSE),"")</f>
        <v/>
      </c>
      <c r="D27" s="36" t="str">
        <f>IFERROR(VLOOKUP(B27,'Youth Profile'!B26:D75,3,FALSE),"")</f>
        <v/>
      </c>
      <c r="E27" s="36" t="str">
        <f>IFERROR(VLOOKUP(B27,'Youth Profile'!B26:F75,5,FALSE),"")</f>
        <v/>
      </c>
      <c r="F27" s="36" t="str">
        <f>IFERROR(VLOOKUP(B27,'Youth Profile'!B26:G75,6,FALSE),"")</f>
        <v/>
      </c>
      <c r="G27" s="36" t="str">
        <f>IFERROR(VLOOKUP(B27,'Youth Profile'!B26:M75,11,FALSE),"")</f>
        <v/>
      </c>
      <c r="H27" s="36">
        <f>Overview!$F$8</f>
        <v>0</v>
      </c>
      <c r="I27" s="37">
        <f>Overview!$E$4</f>
        <v>0</v>
      </c>
      <c r="J27" s="36"/>
      <c r="K27" s="36">
        <f>Overview!$E$2</f>
        <v>0</v>
      </c>
      <c r="L27" s="35"/>
      <c r="M27" s="35"/>
      <c r="N27" s="35"/>
      <c r="O27" s="35"/>
    </row>
    <row r="28" spans="1:15" x14ac:dyDescent="0.3">
      <c r="A28" s="35">
        <v>26</v>
      </c>
      <c r="B28" s="35"/>
      <c r="C28" s="36" t="str">
        <f>IFERROR(VLOOKUP(B28,'Youth Profile'!B27:T76,2,FALSE),"")</f>
        <v/>
      </c>
      <c r="D28" s="36" t="str">
        <f>IFERROR(VLOOKUP(B28,'Youth Profile'!B27:D76,3,FALSE),"")</f>
        <v/>
      </c>
      <c r="E28" s="36" t="str">
        <f>IFERROR(VLOOKUP(B28,'Youth Profile'!B27:F76,5,FALSE),"")</f>
        <v/>
      </c>
      <c r="F28" s="36" t="str">
        <f>IFERROR(VLOOKUP(B28,'Youth Profile'!B27:G76,6,FALSE),"")</f>
        <v/>
      </c>
      <c r="G28" s="36" t="str">
        <f>IFERROR(VLOOKUP(B28,'Youth Profile'!B27:M76,11,FALSE),"")</f>
        <v/>
      </c>
      <c r="H28" s="36">
        <f>Overview!$F$8</f>
        <v>0</v>
      </c>
      <c r="I28" s="37">
        <f>Overview!$E$4</f>
        <v>0</v>
      </c>
      <c r="J28" s="36"/>
      <c r="K28" s="36">
        <f>Overview!$E$2</f>
        <v>0</v>
      </c>
      <c r="L28" s="35"/>
      <c r="M28" s="35"/>
      <c r="N28" s="35"/>
      <c r="O28" s="35"/>
    </row>
    <row r="29" spans="1:15" x14ac:dyDescent="0.3">
      <c r="A29" s="35">
        <v>27</v>
      </c>
      <c r="B29" s="35"/>
      <c r="C29" s="36" t="str">
        <f>IFERROR(VLOOKUP(B29,'Youth Profile'!B28:T77,2,FALSE),"")</f>
        <v/>
      </c>
      <c r="D29" s="36" t="str">
        <f>IFERROR(VLOOKUP(B29,'Youth Profile'!B28:D77,3,FALSE),"")</f>
        <v/>
      </c>
      <c r="E29" s="36" t="str">
        <f>IFERROR(VLOOKUP(B29,'Youth Profile'!B28:F77,5,FALSE),"")</f>
        <v/>
      </c>
      <c r="F29" s="36" t="str">
        <f>IFERROR(VLOOKUP(B29,'Youth Profile'!B28:G77,6,FALSE),"")</f>
        <v/>
      </c>
      <c r="G29" s="36" t="str">
        <f>IFERROR(VLOOKUP(B29,'Youth Profile'!B28:M77,11,FALSE),"")</f>
        <v/>
      </c>
      <c r="H29" s="36">
        <f>Overview!$F$8</f>
        <v>0</v>
      </c>
      <c r="I29" s="37">
        <f>Overview!$E$4</f>
        <v>0</v>
      </c>
      <c r="J29" s="36"/>
      <c r="K29" s="36">
        <f>Overview!$E$2</f>
        <v>0</v>
      </c>
      <c r="L29" s="35"/>
      <c r="M29" s="35"/>
      <c r="N29" s="35"/>
      <c r="O29" s="35"/>
    </row>
    <row r="30" spans="1:15" x14ac:dyDescent="0.3">
      <c r="A30" s="35">
        <v>28</v>
      </c>
      <c r="B30" s="35"/>
      <c r="C30" s="36" t="str">
        <f>IFERROR(VLOOKUP(B30,'Youth Profile'!B29:T78,2,FALSE),"")</f>
        <v/>
      </c>
      <c r="D30" s="36" t="str">
        <f>IFERROR(VLOOKUP(B30,'Youth Profile'!B29:D78,3,FALSE),"")</f>
        <v/>
      </c>
      <c r="E30" s="36" t="str">
        <f>IFERROR(VLOOKUP(B30,'Youth Profile'!B29:F78,5,FALSE),"")</f>
        <v/>
      </c>
      <c r="F30" s="36" t="str">
        <f>IFERROR(VLOOKUP(B30,'Youth Profile'!B29:G78,6,FALSE),"")</f>
        <v/>
      </c>
      <c r="G30" s="36" t="str">
        <f>IFERROR(VLOOKUP(B30,'Youth Profile'!B29:M78,11,FALSE),"")</f>
        <v/>
      </c>
      <c r="H30" s="36">
        <f>Overview!$F$8</f>
        <v>0</v>
      </c>
      <c r="I30" s="37">
        <f>Overview!$E$4</f>
        <v>0</v>
      </c>
      <c r="J30" s="36"/>
      <c r="K30" s="36">
        <f>Overview!$E$2</f>
        <v>0</v>
      </c>
      <c r="L30" s="35"/>
      <c r="M30" s="35"/>
      <c r="N30" s="35"/>
      <c r="O30" s="35"/>
    </row>
    <row r="31" spans="1:15" x14ac:dyDescent="0.3">
      <c r="A31" s="35">
        <v>29</v>
      </c>
      <c r="B31" s="35"/>
      <c r="C31" s="36" t="str">
        <f>IFERROR(VLOOKUP(B31,'Youth Profile'!B30:T79,2,FALSE),"")</f>
        <v/>
      </c>
      <c r="D31" s="36" t="str">
        <f>IFERROR(VLOOKUP(B31,'Youth Profile'!B30:D79,3,FALSE),"")</f>
        <v/>
      </c>
      <c r="E31" s="36" t="str">
        <f>IFERROR(VLOOKUP(B31,'Youth Profile'!B30:F79,5,FALSE),"")</f>
        <v/>
      </c>
      <c r="F31" s="36" t="str">
        <f>IFERROR(VLOOKUP(B31,'Youth Profile'!B30:G79,6,FALSE),"")</f>
        <v/>
      </c>
      <c r="G31" s="36" t="str">
        <f>IFERROR(VLOOKUP(B31,'Youth Profile'!B30:M79,11,FALSE),"")</f>
        <v/>
      </c>
      <c r="H31" s="36">
        <f>Overview!$F$8</f>
        <v>0</v>
      </c>
      <c r="I31" s="37">
        <f>Overview!$E$4</f>
        <v>0</v>
      </c>
      <c r="J31" s="36"/>
      <c r="K31" s="36">
        <f>Overview!$E$2</f>
        <v>0</v>
      </c>
      <c r="L31" s="35"/>
      <c r="M31" s="35"/>
      <c r="N31" s="35"/>
      <c r="O31" s="35"/>
    </row>
    <row r="32" spans="1:15" x14ac:dyDescent="0.3">
      <c r="A32" s="35">
        <v>30</v>
      </c>
      <c r="B32" s="35"/>
      <c r="C32" s="36" t="str">
        <f>IFERROR(VLOOKUP(B32,'Youth Profile'!B31:T80,2,FALSE),"")</f>
        <v/>
      </c>
      <c r="D32" s="36" t="str">
        <f>IFERROR(VLOOKUP(B32,'Youth Profile'!B31:D80,3,FALSE),"")</f>
        <v/>
      </c>
      <c r="E32" s="36" t="str">
        <f>IFERROR(VLOOKUP(B32,'Youth Profile'!B31:F80,5,FALSE),"")</f>
        <v/>
      </c>
      <c r="F32" s="36" t="str">
        <f>IFERROR(VLOOKUP(B32,'Youth Profile'!B31:G80,6,FALSE),"")</f>
        <v/>
      </c>
      <c r="G32" s="36" t="str">
        <f>IFERROR(VLOOKUP(B32,'Youth Profile'!B31:M80,11,FALSE),"")</f>
        <v/>
      </c>
      <c r="H32" s="36">
        <f>Overview!$F$8</f>
        <v>0</v>
      </c>
      <c r="I32" s="37">
        <f>Overview!$E$4</f>
        <v>0</v>
      </c>
      <c r="J32" s="36"/>
      <c r="K32" s="36">
        <f>Overview!$E$2</f>
        <v>0</v>
      </c>
      <c r="L32" s="35"/>
      <c r="M32" s="35"/>
      <c r="N32" s="35"/>
      <c r="O32" s="35"/>
    </row>
    <row r="33" spans="1:15" x14ac:dyDescent="0.3">
      <c r="A33" s="35">
        <v>31</v>
      </c>
      <c r="B33" s="35"/>
      <c r="C33" s="36" t="str">
        <f>IFERROR(VLOOKUP(B33,'Youth Profile'!B32:T81,2,FALSE),"")</f>
        <v/>
      </c>
      <c r="D33" s="36" t="str">
        <f>IFERROR(VLOOKUP(B33,'Youth Profile'!B32:D81,3,FALSE),"")</f>
        <v/>
      </c>
      <c r="E33" s="36" t="str">
        <f>IFERROR(VLOOKUP(B33,'Youth Profile'!B32:F81,5,FALSE),"")</f>
        <v/>
      </c>
      <c r="F33" s="36" t="str">
        <f>IFERROR(VLOOKUP(B33,'Youth Profile'!B32:G81,6,FALSE),"")</f>
        <v/>
      </c>
      <c r="G33" s="36" t="str">
        <f>IFERROR(VLOOKUP(B33,'Youth Profile'!B32:M81,11,FALSE),"")</f>
        <v/>
      </c>
      <c r="H33" s="36">
        <f>Overview!$F$8</f>
        <v>0</v>
      </c>
      <c r="I33" s="37">
        <f>Overview!$E$4</f>
        <v>0</v>
      </c>
      <c r="J33" s="36"/>
      <c r="K33" s="36">
        <f>Overview!$E$2</f>
        <v>0</v>
      </c>
      <c r="L33" s="35"/>
      <c r="M33" s="35"/>
      <c r="N33" s="35"/>
      <c r="O33" s="35"/>
    </row>
    <row r="34" spans="1:15" x14ac:dyDescent="0.3">
      <c r="A34" s="35">
        <v>32</v>
      </c>
      <c r="B34" s="35"/>
      <c r="C34" s="36" t="str">
        <f>IFERROR(VLOOKUP(B34,'Youth Profile'!B33:T82,2,FALSE),"")</f>
        <v/>
      </c>
      <c r="D34" s="36" t="str">
        <f>IFERROR(VLOOKUP(B34,'Youth Profile'!B33:D82,3,FALSE),"")</f>
        <v/>
      </c>
      <c r="E34" s="36" t="str">
        <f>IFERROR(VLOOKUP(B34,'Youth Profile'!B33:F82,5,FALSE),"")</f>
        <v/>
      </c>
      <c r="F34" s="36" t="str">
        <f>IFERROR(VLOOKUP(B34,'Youth Profile'!B33:G82,6,FALSE),"")</f>
        <v/>
      </c>
      <c r="G34" s="36" t="str">
        <f>IFERROR(VLOOKUP(B34,'Youth Profile'!B33:M82,11,FALSE),"")</f>
        <v/>
      </c>
      <c r="H34" s="36">
        <f>Overview!$F$8</f>
        <v>0</v>
      </c>
      <c r="I34" s="37">
        <f>Overview!$E$4</f>
        <v>0</v>
      </c>
      <c r="J34" s="36"/>
      <c r="K34" s="36">
        <f>Overview!$E$2</f>
        <v>0</v>
      </c>
      <c r="L34" s="35"/>
      <c r="M34" s="35"/>
      <c r="N34" s="35"/>
      <c r="O34" s="35"/>
    </row>
    <row r="35" spans="1:15" x14ac:dyDescent="0.3">
      <c r="A35" s="35">
        <v>33</v>
      </c>
      <c r="B35" s="35"/>
      <c r="C35" s="36" t="str">
        <f>IFERROR(VLOOKUP(B35,'Youth Profile'!B34:T83,2,FALSE),"")</f>
        <v/>
      </c>
      <c r="D35" s="36" t="str">
        <f>IFERROR(VLOOKUP(B35,'Youth Profile'!B34:D83,3,FALSE),"")</f>
        <v/>
      </c>
      <c r="E35" s="36" t="str">
        <f>IFERROR(VLOOKUP(B35,'Youth Profile'!B34:F83,5,FALSE),"")</f>
        <v/>
      </c>
      <c r="F35" s="36" t="str">
        <f>IFERROR(VLOOKUP(B35,'Youth Profile'!B34:G83,6,FALSE),"")</f>
        <v/>
      </c>
      <c r="G35" s="36" t="str">
        <f>IFERROR(VLOOKUP(B35,'Youth Profile'!B34:M83,11,FALSE),"")</f>
        <v/>
      </c>
      <c r="H35" s="36">
        <f>Overview!$F$8</f>
        <v>0</v>
      </c>
      <c r="I35" s="37">
        <f>Overview!$E$4</f>
        <v>0</v>
      </c>
      <c r="J35" s="36"/>
      <c r="K35" s="36">
        <f>Overview!$E$2</f>
        <v>0</v>
      </c>
      <c r="L35" s="35"/>
      <c r="M35" s="35"/>
      <c r="N35" s="35"/>
      <c r="O35" s="35"/>
    </row>
    <row r="36" spans="1:15" x14ac:dyDescent="0.3">
      <c r="A36" s="35">
        <v>34</v>
      </c>
      <c r="B36" s="35"/>
      <c r="C36" s="36" t="str">
        <f>IFERROR(VLOOKUP(B36,'Youth Profile'!B35:T84,2,FALSE),"")</f>
        <v/>
      </c>
      <c r="D36" s="36" t="str">
        <f>IFERROR(VLOOKUP(B36,'Youth Profile'!B35:D84,3,FALSE),"")</f>
        <v/>
      </c>
      <c r="E36" s="36" t="str">
        <f>IFERROR(VLOOKUP(B36,'Youth Profile'!B35:F84,5,FALSE),"")</f>
        <v/>
      </c>
      <c r="F36" s="36" t="str">
        <f>IFERROR(VLOOKUP(B36,'Youth Profile'!B35:G84,6,FALSE),"")</f>
        <v/>
      </c>
      <c r="G36" s="36" t="str">
        <f>IFERROR(VLOOKUP(B36,'Youth Profile'!B35:M84,11,FALSE),"")</f>
        <v/>
      </c>
      <c r="H36" s="36">
        <f>Overview!$F$8</f>
        <v>0</v>
      </c>
      <c r="I36" s="37">
        <f>Overview!$E$4</f>
        <v>0</v>
      </c>
      <c r="J36" s="36"/>
      <c r="K36" s="36">
        <f>Overview!$E$2</f>
        <v>0</v>
      </c>
      <c r="L36" s="35"/>
      <c r="M36" s="35"/>
      <c r="N36" s="35"/>
      <c r="O36" s="35"/>
    </row>
    <row r="37" spans="1:15" x14ac:dyDescent="0.3">
      <c r="A37" s="35">
        <v>35</v>
      </c>
      <c r="B37" s="35"/>
      <c r="C37" s="36" t="str">
        <f>IFERROR(VLOOKUP(B37,'Youth Profile'!B36:T85,2,FALSE),"")</f>
        <v/>
      </c>
      <c r="D37" s="36" t="str">
        <f>IFERROR(VLOOKUP(B37,'Youth Profile'!B36:D85,3,FALSE),"")</f>
        <v/>
      </c>
      <c r="E37" s="36" t="str">
        <f>IFERROR(VLOOKUP(B37,'Youth Profile'!B36:F85,5,FALSE),"")</f>
        <v/>
      </c>
      <c r="F37" s="36" t="str">
        <f>IFERROR(VLOOKUP(B37,'Youth Profile'!B36:G85,6,FALSE),"")</f>
        <v/>
      </c>
      <c r="G37" s="36" t="str">
        <f>IFERROR(VLOOKUP(B37,'Youth Profile'!B36:M85,11,FALSE),"")</f>
        <v/>
      </c>
      <c r="H37" s="36">
        <f>Overview!$F$8</f>
        <v>0</v>
      </c>
      <c r="I37" s="37">
        <f>Overview!$E$4</f>
        <v>0</v>
      </c>
      <c r="J37" s="36"/>
      <c r="K37" s="36">
        <f>Overview!$E$2</f>
        <v>0</v>
      </c>
      <c r="L37" s="35"/>
      <c r="M37" s="35"/>
      <c r="N37" s="35"/>
      <c r="O37" s="35"/>
    </row>
    <row r="38" spans="1:15" x14ac:dyDescent="0.3">
      <c r="A38" s="35">
        <v>36</v>
      </c>
      <c r="B38" s="35"/>
      <c r="C38" s="36" t="str">
        <f>IFERROR(VLOOKUP(B38,'Youth Profile'!B37:T86,2,FALSE),"")</f>
        <v/>
      </c>
      <c r="D38" s="36" t="str">
        <f>IFERROR(VLOOKUP(B38,'Youth Profile'!B37:D86,3,FALSE),"")</f>
        <v/>
      </c>
      <c r="E38" s="36" t="str">
        <f>IFERROR(VLOOKUP(B38,'Youth Profile'!B37:F86,5,FALSE),"")</f>
        <v/>
      </c>
      <c r="F38" s="36" t="str">
        <f>IFERROR(VLOOKUP(B38,'Youth Profile'!B37:G86,6,FALSE),"")</f>
        <v/>
      </c>
      <c r="G38" s="36" t="str">
        <f>IFERROR(VLOOKUP(B38,'Youth Profile'!B37:M86,11,FALSE),"")</f>
        <v/>
      </c>
      <c r="H38" s="36">
        <f>Overview!$F$8</f>
        <v>0</v>
      </c>
      <c r="I38" s="37">
        <f>Overview!$E$4</f>
        <v>0</v>
      </c>
      <c r="J38" s="36"/>
      <c r="K38" s="36">
        <f>Overview!$E$2</f>
        <v>0</v>
      </c>
      <c r="L38" s="35"/>
      <c r="M38" s="35"/>
      <c r="N38" s="35"/>
      <c r="O38" s="35"/>
    </row>
    <row r="39" spans="1:15" x14ac:dyDescent="0.3">
      <c r="A39" s="35">
        <v>37</v>
      </c>
      <c r="B39" s="35"/>
      <c r="C39" s="36" t="str">
        <f>IFERROR(VLOOKUP(B39,'Youth Profile'!B38:T87,2,FALSE),"")</f>
        <v/>
      </c>
      <c r="D39" s="36" t="str">
        <f>IFERROR(VLOOKUP(B39,'Youth Profile'!B38:D87,3,FALSE),"")</f>
        <v/>
      </c>
      <c r="E39" s="36" t="str">
        <f>IFERROR(VLOOKUP(B39,'Youth Profile'!B38:F87,5,FALSE),"")</f>
        <v/>
      </c>
      <c r="F39" s="36" t="str">
        <f>IFERROR(VLOOKUP(B39,'Youth Profile'!B38:G87,6,FALSE),"")</f>
        <v/>
      </c>
      <c r="G39" s="36" t="str">
        <f>IFERROR(VLOOKUP(B39,'Youth Profile'!B38:M87,11,FALSE),"")</f>
        <v/>
      </c>
      <c r="H39" s="36">
        <f>Overview!$F$8</f>
        <v>0</v>
      </c>
      <c r="I39" s="37">
        <f>Overview!$E$4</f>
        <v>0</v>
      </c>
      <c r="J39" s="36"/>
      <c r="K39" s="36">
        <f>Overview!$E$2</f>
        <v>0</v>
      </c>
      <c r="L39" s="35"/>
      <c r="M39" s="35"/>
      <c r="N39" s="35"/>
      <c r="O39" s="35"/>
    </row>
    <row r="40" spans="1:15" x14ac:dyDescent="0.3">
      <c r="A40" s="35">
        <v>38</v>
      </c>
      <c r="B40" s="35"/>
      <c r="C40" s="36" t="str">
        <f>IFERROR(VLOOKUP(B40,'Youth Profile'!B39:T88,2,FALSE),"")</f>
        <v/>
      </c>
      <c r="D40" s="36" t="str">
        <f>IFERROR(VLOOKUP(B40,'Youth Profile'!B39:D88,3,FALSE),"")</f>
        <v/>
      </c>
      <c r="E40" s="36" t="str">
        <f>IFERROR(VLOOKUP(B40,'Youth Profile'!B39:F88,5,FALSE),"")</f>
        <v/>
      </c>
      <c r="F40" s="36" t="str">
        <f>IFERROR(VLOOKUP(B40,'Youth Profile'!B39:G88,6,FALSE),"")</f>
        <v/>
      </c>
      <c r="G40" s="36" t="str">
        <f>IFERROR(VLOOKUP(B40,'Youth Profile'!B39:M88,11,FALSE),"")</f>
        <v/>
      </c>
      <c r="H40" s="36">
        <f>Overview!$F$8</f>
        <v>0</v>
      </c>
      <c r="I40" s="37">
        <f>Overview!$E$4</f>
        <v>0</v>
      </c>
      <c r="J40" s="36"/>
      <c r="K40" s="36">
        <f>Overview!$E$2</f>
        <v>0</v>
      </c>
      <c r="L40" s="35"/>
      <c r="M40" s="35"/>
      <c r="N40" s="35"/>
      <c r="O40" s="35"/>
    </row>
    <row r="41" spans="1:15" x14ac:dyDescent="0.3">
      <c r="A41" s="35">
        <v>39</v>
      </c>
      <c r="B41" s="35"/>
      <c r="C41" s="36" t="str">
        <f>IFERROR(VLOOKUP(B41,'Youth Profile'!B40:T89,2,FALSE),"")</f>
        <v/>
      </c>
      <c r="D41" s="36" t="str">
        <f>IFERROR(VLOOKUP(B41,'Youth Profile'!B40:D89,3,FALSE),"")</f>
        <v/>
      </c>
      <c r="E41" s="36" t="str">
        <f>IFERROR(VLOOKUP(B41,'Youth Profile'!B40:F89,5,FALSE),"")</f>
        <v/>
      </c>
      <c r="F41" s="36" t="str">
        <f>IFERROR(VLOOKUP(B41,'Youth Profile'!B40:G89,6,FALSE),"")</f>
        <v/>
      </c>
      <c r="G41" s="36" t="str">
        <f>IFERROR(VLOOKUP(B41,'Youth Profile'!B40:M89,11,FALSE),"")</f>
        <v/>
      </c>
      <c r="H41" s="36">
        <f>Overview!$F$8</f>
        <v>0</v>
      </c>
      <c r="I41" s="37">
        <f>Overview!$E$4</f>
        <v>0</v>
      </c>
      <c r="J41" s="36"/>
      <c r="K41" s="36">
        <f>Overview!$E$2</f>
        <v>0</v>
      </c>
      <c r="L41" s="35"/>
      <c r="M41" s="35"/>
      <c r="N41" s="35"/>
      <c r="O41" s="35"/>
    </row>
    <row r="42" spans="1:15" x14ac:dyDescent="0.3">
      <c r="A42" s="35">
        <v>40</v>
      </c>
      <c r="B42" s="35"/>
      <c r="C42" s="36" t="str">
        <f>IFERROR(VLOOKUP(B42,'Youth Profile'!B41:T90,2,FALSE),"")</f>
        <v/>
      </c>
      <c r="D42" s="36" t="str">
        <f>IFERROR(VLOOKUP(B42,'Youth Profile'!B41:D90,3,FALSE),"")</f>
        <v/>
      </c>
      <c r="E42" s="36" t="str">
        <f>IFERROR(VLOOKUP(B42,'Youth Profile'!B41:F90,5,FALSE),"")</f>
        <v/>
      </c>
      <c r="F42" s="36" t="str">
        <f>IFERROR(VLOOKUP(B42,'Youth Profile'!B41:G90,6,FALSE),"")</f>
        <v/>
      </c>
      <c r="G42" s="36" t="str">
        <f>IFERROR(VLOOKUP(B42,'Youth Profile'!B41:M90,11,FALSE),"")</f>
        <v/>
      </c>
      <c r="H42" s="36">
        <f>Overview!$F$8</f>
        <v>0</v>
      </c>
      <c r="I42" s="37">
        <f>Overview!$E$4</f>
        <v>0</v>
      </c>
      <c r="J42" s="36"/>
      <c r="K42" s="36">
        <f>Overview!$E$2</f>
        <v>0</v>
      </c>
      <c r="L42" s="35"/>
      <c r="M42" s="35"/>
      <c r="N42" s="35"/>
      <c r="O42" s="35"/>
    </row>
    <row r="43" spans="1:15" x14ac:dyDescent="0.3">
      <c r="A43" s="35">
        <v>41</v>
      </c>
      <c r="B43" s="35"/>
      <c r="C43" s="36" t="str">
        <f>IFERROR(VLOOKUP(B43,'Youth Profile'!B42:T91,2,FALSE),"")</f>
        <v/>
      </c>
      <c r="D43" s="36" t="str">
        <f>IFERROR(VLOOKUP(B43,'Youth Profile'!B42:D91,3,FALSE),"")</f>
        <v/>
      </c>
      <c r="E43" s="36" t="str">
        <f>IFERROR(VLOOKUP(B43,'Youth Profile'!B42:F91,5,FALSE),"")</f>
        <v/>
      </c>
      <c r="F43" s="36" t="str">
        <f>IFERROR(VLOOKUP(B43,'Youth Profile'!B42:G91,6,FALSE),"")</f>
        <v/>
      </c>
      <c r="G43" s="36" t="str">
        <f>IFERROR(VLOOKUP(B43,'Youth Profile'!B42:M91,11,FALSE),"")</f>
        <v/>
      </c>
      <c r="H43" s="36">
        <f>Overview!$F$8</f>
        <v>0</v>
      </c>
      <c r="I43" s="37">
        <f>Overview!$E$4</f>
        <v>0</v>
      </c>
      <c r="J43" s="36"/>
      <c r="K43" s="36">
        <f>Overview!$E$2</f>
        <v>0</v>
      </c>
      <c r="L43" s="35"/>
      <c r="M43" s="35"/>
      <c r="N43" s="35"/>
      <c r="O43" s="35"/>
    </row>
    <row r="44" spans="1:15" x14ac:dyDescent="0.3">
      <c r="A44" s="35">
        <v>42</v>
      </c>
      <c r="B44" s="35"/>
      <c r="C44" s="36" t="str">
        <f>IFERROR(VLOOKUP(B44,'Youth Profile'!B43:T92,2,FALSE),"")</f>
        <v/>
      </c>
      <c r="D44" s="36" t="str">
        <f>IFERROR(VLOOKUP(B44,'Youth Profile'!B43:D92,3,FALSE),"")</f>
        <v/>
      </c>
      <c r="E44" s="36" t="str">
        <f>IFERROR(VLOOKUP(B44,'Youth Profile'!B43:F92,5,FALSE),"")</f>
        <v/>
      </c>
      <c r="F44" s="36" t="str">
        <f>IFERROR(VLOOKUP(B44,'Youth Profile'!B43:G92,6,FALSE),"")</f>
        <v/>
      </c>
      <c r="G44" s="36" t="str">
        <f>IFERROR(VLOOKUP(B44,'Youth Profile'!B43:M92,11,FALSE),"")</f>
        <v/>
      </c>
      <c r="H44" s="36">
        <f>Overview!$F$8</f>
        <v>0</v>
      </c>
      <c r="I44" s="37">
        <f>Overview!$E$4</f>
        <v>0</v>
      </c>
      <c r="J44" s="36"/>
      <c r="K44" s="36">
        <f>Overview!$E$2</f>
        <v>0</v>
      </c>
      <c r="L44" s="35"/>
      <c r="M44" s="35"/>
      <c r="N44" s="35"/>
      <c r="O44" s="35"/>
    </row>
    <row r="45" spans="1:15" x14ac:dyDescent="0.3">
      <c r="A45" s="35">
        <v>43</v>
      </c>
      <c r="B45" s="35"/>
      <c r="C45" s="36" t="str">
        <f>IFERROR(VLOOKUP(B45,'Youth Profile'!B44:T93,2,FALSE),"")</f>
        <v/>
      </c>
      <c r="D45" s="36" t="str">
        <f>IFERROR(VLOOKUP(B45,'Youth Profile'!B44:D93,3,FALSE),"")</f>
        <v/>
      </c>
      <c r="E45" s="36" t="str">
        <f>IFERROR(VLOOKUP(B45,'Youth Profile'!B44:F93,5,FALSE),"")</f>
        <v/>
      </c>
      <c r="F45" s="36" t="str">
        <f>IFERROR(VLOOKUP(B45,'Youth Profile'!B44:G93,6,FALSE),"")</f>
        <v/>
      </c>
      <c r="G45" s="36" t="str">
        <f>IFERROR(VLOOKUP(B45,'Youth Profile'!B44:M93,11,FALSE),"")</f>
        <v/>
      </c>
      <c r="H45" s="36">
        <f>Overview!$F$8</f>
        <v>0</v>
      </c>
      <c r="I45" s="37">
        <f>Overview!$E$4</f>
        <v>0</v>
      </c>
      <c r="J45" s="36"/>
      <c r="K45" s="36">
        <f>Overview!$E$2</f>
        <v>0</v>
      </c>
      <c r="L45" s="35"/>
      <c r="M45" s="35"/>
      <c r="N45" s="35"/>
      <c r="O45" s="35"/>
    </row>
    <row r="46" spans="1:15" x14ac:dyDescent="0.3">
      <c r="A46" s="35">
        <v>44</v>
      </c>
      <c r="B46" s="35"/>
      <c r="C46" s="36" t="str">
        <f>IFERROR(VLOOKUP(B46,'Youth Profile'!B45:T94,2,FALSE),"")</f>
        <v/>
      </c>
      <c r="D46" s="36" t="str">
        <f>IFERROR(VLOOKUP(B46,'Youth Profile'!B45:D94,3,FALSE),"")</f>
        <v/>
      </c>
      <c r="E46" s="36" t="str">
        <f>IFERROR(VLOOKUP(B46,'Youth Profile'!B45:F94,5,FALSE),"")</f>
        <v/>
      </c>
      <c r="F46" s="36" t="str">
        <f>IFERROR(VLOOKUP(B46,'Youth Profile'!B45:G94,6,FALSE),"")</f>
        <v/>
      </c>
      <c r="G46" s="36" t="str">
        <f>IFERROR(VLOOKUP(B46,'Youth Profile'!B45:M94,11,FALSE),"")</f>
        <v/>
      </c>
      <c r="H46" s="36">
        <f>Overview!$F$8</f>
        <v>0</v>
      </c>
      <c r="I46" s="37">
        <f>Overview!$E$4</f>
        <v>0</v>
      </c>
      <c r="J46" s="36"/>
      <c r="K46" s="36">
        <f>Overview!$E$2</f>
        <v>0</v>
      </c>
      <c r="L46" s="35"/>
      <c r="M46" s="35"/>
      <c r="N46" s="35"/>
      <c r="O46" s="35"/>
    </row>
    <row r="47" spans="1:15" x14ac:dyDescent="0.3">
      <c r="A47" s="35">
        <v>45</v>
      </c>
      <c r="B47" s="35"/>
      <c r="C47" s="36" t="str">
        <f>IFERROR(VLOOKUP(B47,'Youth Profile'!B46:T95,2,FALSE),"")</f>
        <v/>
      </c>
      <c r="D47" s="36" t="str">
        <f>IFERROR(VLOOKUP(B47,'Youth Profile'!B46:D95,3,FALSE),"")</f>
        <v/>
      </c>
      <c r="E47" s="36" t="str">
        <f>IFERROR(VLOOKUP(B47,'Youth Profile'!B46:F95,5,FALSE),"")</f>
        <v/>
      </c>
      <c r="F47" s="36" t="str">
        <f>IFERROR(VLOOKUP(B47,'Youth Profile'!B46:G95,6,FALSE),"")</f>
        <v/>
      </c>
      <c r="G47" s="36" t="str">
        <f>IFERROR(VLOOKUP(B47,'Youth Profile'!B46:M95,11,FALSE),"")</f>
        <v/>
      </c>
      <c r="H47" s="36">
        <f>Overview!$F$8</f>
        <v>0</v>
      </c>
      <c r="I47" s="37">
        <f>Overview!$E$4</f>
        <v>0</v>
      </c>
      <c r="J47" s="36"/>
      <c r="K47" s="36">
        <f>Overview!$E$2</f>
        <v>0</v>
      </c>
      <c r="L47" s="35"/>
      <c r="M47" s="35"/>
      <c r="N47" s="35"/>
      <c r="O47" s="35"/>
    </row>
    <row r="48" spans="1:15" x14ac:dyDescent="0.3">
      <c r="A48" s="35">
        <v>46</v>
      </c>
      <c r="B48" s="35"/>
      <c r="C48" s="36" t="str">
        <f>IFERROR(VLOOKUP(B48,'Youth Profile'!B47:T96,2,FALSE),"")</f>
        <v/>
      </c>
      <c r="D48" s="36" t="str">
        <f>IFERROR(VLOOKUP(B48,'Youth Profile'!B47:D96,3,FALSE),"")</f>
        <v/>
      </c>
      <c r="E48" s="36" t="str">
        <f>IFERROR(VLOOKUP(B48,'Youth Profile'!B47:F96,5,FALSE),"")</f>
        <v/>
      </c>
      <c r="F48" s="36" t="str">
        <f>IFERROR(VLOOKUP(B48,'Youth Profile'!B47:G96,6,FALSE),"")</f>
        <v/>
      </c>
      <c r="G48" s="36" t="str">
        <f>IFERROR(VLOOKUP(B48,'Youth Profile'!B47:M96,11,FALSE),"")</f>
        <v/>
      </c>
      <c r="H48" s="36">
        <f>Overview!$F$8</f>
        <v>0</v>
      </c>
      <c r="I48" s="37">
        <f>Overview!$E$4</f>
        <v>0</v>
      </c>
      <c r="J48" s="36"/>
      <c r="K48" s="36">
        <f>Overview!$E$2</f>
        <v>0</v>
      </c>
      <c r="L48" s="35"/>
      <c r="M48" s="35"/>
      <c r="N48" s="35"/>
      <c r="O48" s="35"/>
    </row>
    <row r="49" spans="1:15" x14ac:dyDescent="0.3">
      <c r="A49" s="35">
        <v>47</v>
      </c>
      <c r="B49" s="35"/>
      <c r="C49" s="36" t="str">
        <f>IFERROR(VLOOKUP(B49,'Youth Profile'!B48:T97,2,FALSE),"")</f>
        <v/>
      </c>
      <c r="D49" s="36" t="str">
        <f>IFERROR(VLOOKUP(B49,'Youth Profile'!B48:D97,3,FALSE),"")</f>
        <v/>
      </c>
      <c r="E49" s="36" t="str">
        <f>IFERROR(VLOOKUP(B49,'Youth Profile'!B48:F97,5,FALSE),"")</f>
        <v/>
      </c>
      <c r="F49" s="36" t="str">
        <f>IFERROR(VLOOKUP(B49,'Youth Profile'!B48:G97,6,FALSE),"")</f>
        <v/>
      </c>
      <c r="G49" s="36" t="str">
        <f>IFERROR(VLOOKUP(B49,'Youth Profile'!B48:M97,11,FALSE),"")</f>
        <v/>
      </c>
      <c r="H49" s="36">
        <f>Overview!$F$8</f>
        <v>0</v>
      </c>
      <c r="I49" s="37">
        <f>Overview!$E$4</f>
        <v>0</v>
      </c>
      <c r="J49" s="36"/>
      <c r="K49" s="36">
        <f>Overview!$E$2</f>
        <v>0</v>
      </c>
      <c r="L49" s="35"/>
      <c r="M49" s="35"/>
      <c r="N49" s="35"/>
      <c r="O49" s="35"/>
    </row>
    <row r="50" spans="1:15" x14ac:dyDescent="0.3">
      <c r="A50" s="35">
        <v>48</v>
      </c>
      <c r="B50" s="35"/>
      <c r="C50" s="36" t="str">
        <f>IFERROR(VLOOKUP(B50,'Youth Profile'!B49:T98,2,FALSE),"")</f>
        <v/>
      </c>
      <c r="D50" s="36" t="str">
        <f>IFERROR(VLOOKUP(B50,'Youth Profile'!B49:D98,3,FALSE),"")</f>
        <v/>
      </c>
      <c r="E50" s="36" t="str">
        <f>IFERROR(VLOOKUP(B50,'Youth Profile'!B49:F98,5,FALSE),"")</f>
        <v/>
      </c>
      <c r="F50" s="36" t="str">
        <f>IFERROR(VLOOKUP(B50,'Youth Profile'!B49:G98,6,FALSE),"")</f>
        <v/>
      </c>
      <c r="G50" s="36" t="str">
        <f>IFERROR(VLOOKUP(B50,'Youth Profile'!B49:M98,11,FALSE),"")</f>
        <v/>
      </c>
      <c r="H50" s="36">
        <f>Overview!$F$8</f>
        <v>0</v>
      </c>
      <c r="I50" s="37">
        <f>Overview!$E$4</f>
        <v>0</v>
      </c>
      <c r="J50" s="36"/>
      <c r="K50" s="36">
        <f>Overview!$E$2</f>
        <v>0</v>
      </c>
      <c r="L50" s="35"/>
      <c r="M50" s="35"/>
      <c r="N50" s="35"/>
      <c r="O50" s="35"/>
    </row>
    <row r="51" spans="1:15" x14ac:dyDescent="0.3">
      <c r="A51" s="35">
        <v>49</v>
      </c>
      <c r="B51" s="35"/>
      <c r="C51" s="36" t="str">
        <f>IFERROR(VLOOKUP(B51,'Youth Profile'!B50:T99,2,FALSE),"")</f>
        <v/>
      </c>
      <c r="D51" s="36" t="str">
        <f>IFERROR(VLOOKUP(B51,'Youth Profile'!B50:D99,3,FALSE),"")</f>
        <v/>
      </c>
      <c r="E51" s="36" t="str">
        <f>IFERROR(VLOOKUP(B51,'Youth Profile'!B50:F99,5,FALSE),"")</f>
        <v/>
      </c>
      <c r="F51" s="36" t="str">
        <f>IFERROR(VLOOKUP(B51,'Youth Profile'!B50:G99,6,FALSE),"")</f>
        <v/>
      </c>
      <c r="G51" s="36" t="str">
        <f>IFERROR(VLOOKUP(B51,'Youth Profile'!B50:M99,11,FALSE),"")</f>
        <v/>
      </c>
      <c r="H51" s="36">
        <f>Overview!$F$8</f>
        <v>0</v>
      </c>
      <c r="I51" s="37">
        <f>Overview!$E$4</f>
        <v>0</v>
      </c>
      <c r="J51" s="36"/>
      <c r="K51" s="36">
        <f>Overview!$E$2</f>
        <v>0</v>
      </c>
      <c r="L51" s="35"/>
      <c r="M51" s="35"/>
      <c r="N51" s="35"/>
      <c r="O51" s="35"/>
    </row>
    <row r="52" spans="1:15" x14ac:dyDescent="0.3">
      <c r="A52" s="35">
        <v>50</v>
      </c>
      <c r="B52" s="35"/>
      <c r="C52" s="36" t="str">
        <f>IFERROR(VLOOKUP(B52,'Youth Profile'!B51:T100,2,FALSE),"")</f>
        <v/>
      </c>
      <c r="D52" s="36" t="str">
        <f>IFERROR(VLOOKUP(B52,'Youth Profile'!B51:D100,3,FALSE),"")</f>
        <v/>
      </c>
      <c r="E52" s="36" t="str">
        <f>IFERROR(VLOOKUP(B52,'Youth Profile'!B51:F100,5,FALSE),"")</f>
        <v/>
      </c>
      <c r="F52" s="36" t="str">
        <f>IFERROR(VLOOKUP(B52,'Youth Profile'!B51:G100,6,FALSE),"")</f>
        <v/>
      </c>
      <c r="G52" s="36" t="str">
        <f>IFERROR(VLOOKUP(B52,'Youth Profile'!B51:M100,11,FALSE),"")</f>
        <v/>
      </c>
      <c r="H52" s="36">
        <f>Overview!$F$8</f>
        <v>0</v>
      </c>
      <c r="I52" s="37">
        <f>Overview!$E$4</f>
        <v>0</v>
      </c>
      <c r="J52" s="36"/>
      <c r="K52" s="36">
        <f>Overview!$E$2</f>
        <v>0</v>
      </c>
      <c r="L52" s="35"/>
      <c r="M52" s="35"/>
      <c r="N52" s="35"/>
      <c r="O52" s="35"/>
    </row>
  </sheetData>
  <sheetProtection algorithmName="SHA-512" hashValue="tTd0TD8UInNBoVpUiZXCfUwi1dVsm/h52HSeolNfof+cWFkQqW4R5dnxw4PQJSgNttWqywbX2jzIBzmbglEHTw==" saltValue="5YhiTQSRY4ZKy1YBF03CZw==" spinCount="100000" sheet="1" objects="1" scenarios="1"/>
  <mergeCells count="2">
    <mergeCell ref="A1:K1"/>
    <mergeCell ref="L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Batch Summary</vt:lpstr>
      <vt:lpstr>Youth Profile</vt:lpstr>
      <vt:lpstr>Evaluation</vt:lpstr>
      <vt:lpstr>Feedback</vt:lpstr>
      <vt:lpstr>Commesnts and Feedback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2016-05-31T11:31:18Z</dcterms:modified>
</cp:coreProperties>
</file>