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este\Downloads\Evaluación 2 y 3\"/>
    </mc:Choice>
  </mc:AlternateContent>
  <xr:revisionPtr revIDLastSave="0" documentId="13_ncr:1_{3DBEF6AD-45B0-4920-8F14-977820BD8B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MUNERACIONES" sheetId="1" r:id="rId1"/>
    <sheet name="EQUIPOS E INFRAESTRUCTURA" sheetId="2" r:id="rId2"/>
    <sheet name="SOFTWARE Y FUNGIBLES" sheetId="3" r:id="rId3"/>
    <sheet name="OTROS" sheetId="4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6uDF+vDiL2d28JLvAXk1gMlm8Ns3vcoPTSGiX7CU540="/>
    </ext>
  </extLst>
</workbook>
</file>

<file path=xl/calcChain.xml><?xml version="1.0" encoding="utf-8"?>
<calcChain xmlns="http://schemas.openxmlformats.org/spreadsheetml/2006/main">
  <c r="D53" i="4" l="1"/>
  <c r="D52" i="4"/>
  <c r="D51" i="4"/>
  <c r="D54" i="4" s="1"/>
  <c r="D38" i="4"/>
  <c r="B12" i="5" s="1"/>
  <c r="D37" i="4"/>
  <c r="D36" i="4"/>
  <c r="D35" i="4"/>
  <c r="D23" i="4"/>
  <c r="D22" i="4"/>
  <c r="D21" i="4"/>
  <c r="D20" i="4"/>
  <c r="D19" i="4"/>
  <c r="D18" i="4"/>
  <c r="D24" i="4" s="1"/>
  <c r="B13" i="5" s="1"/>
  <c r="D9" i="4"/>
  <c r="D10" i="4" s="1"/>
  <c r="B11" i="5" s="1"/>
  <c r="D8" i="4"/>
  <c r="D7" i="4"/>
  <c r="D26" i="3"/>
  <c r="D25" i="3"/>
  <c r="D24" i="3"/>
  <c r="D23" i="3"/>
  <c r="D22" i="3"/>
  <c r="D21" i="3"/>
  <c r="D20" i="3"/>
  <c r="D27" i="3" s="1"/>
  <c r="D8" i="3"/>
  <c r="D9" i="3" s="1"/>
  <c r="B10" i="5" s="1"/>
  <c r="D7" i="3"/>
  <c r="D6" i="3"/>
  <c r="F23" i="2"/>
  <c r="F22" i="2"/>
  <c r="F21" i="2"/>
  <c r="F20" i="2"/>
  <c r="F19" i="2"/>
  <c r="F9" i="2"/>
  <c r="F8" i="2"/>
  <c r="F7" i="2"/>
  <c r="F6" i="2"/>
  <c r="H14" i="1"/>
  <c r="H12" i="1"/>
  <c r="E12" i="1"/>
  <c r="E11" i="1"/>
  <c r="H11" i="1" s="1"/>
  <c r="E10" i="1"/>
  <c r="H10" i="1" s="1"/>
  <c r="H8" i="1"/>
  <c r="E8" i="1"/>
  <c r="E7" i="1"/>
  <c r="H7" i="1" s="1"/>
  <c r="F24" i="2" l="1"/>
  <c r="B9" i="5" s="1"/>
  <c r="F10" i="2"/>
  <c r="B8" i="5" s="1"/>
  <c r="H15" i="1"/>
  <c r="B7" i="5" s="1"/>
  <c r="B14" i="5" l="1"/>
</calcChain>
</file>

<file path=xl/sharedStrings.xml><?xml version="1.0" encoding="utf-8"?>
<sst xmlns="http://schemas.openxmlformats.org/spreadsheetml/2006/main" count="201" uniqueCount="92">
  <si>
    <t>REMUNERACIONES, HONORARIOS E INCENTIVOS</t>
  </si>
  <si>
    <t>HONORARIOS</t>
  </si>
  <si>
    <t>INCENTIVOS</t>
  </si>
  <si>
    <t>REMUNERACIONES</t>
  </si>
  <si>
    <t xml:space="preserve"> </t>
  </si>
  <si>
    <t>DEDICACION</t>
  </si>
  <si>
    <t>MESES A</t>
  </si>
  <si>
    <t>TOTAL</t>
  </si>
  <si>
    <t>ITEM</t>
  </si>
  <si>
    <t>J. COMPLETA</t>
  </si>
  <si>
    <t>SUBTOTAL</t>
  </si>
  <si>
    <t>AL PROYECTO</t>
  </si>
  <si>
    <t>CONTRATAR</t>
  </si>
  <si>
    <t>PROYECTO</t>
  </si>
  <si>
    <t>M$/MES</t>
  </si>
  <si>
    <t>% DE JORNADA</t>
  </si>
  <si>
    <t>Nº</t>
  </si>
  <si>
    <t>M$</t>
  </si>
  <si>
    <t>Profesionales</t>
  </si>
  <si>
    <t>Gerente de Proyecto</t>
  </si>
  <si>
    <t>Gerente de Riesgos</t>
  </si>
  <si>
    <t>Técnicos</t>
  </si>
  <si>
    <t>Científico de Datos</t>
  </si>
  <si>
    <t>Analista de Datos</t>
  </si>
  <si>
    <t>Ingeniero de Software</t>
  </si>
  <si>
    <t>Personal de apoyo</t>
  </si>
  <si>
    <t>Experto en Salud</t>
  </si>
  <si>
    <t>EQUIPOS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</si>
  <si>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</si>
  <si>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</si>
  <si>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</si>
  <si>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</si>
  <si>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</si>
  <si>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</si>
  <si>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</si>
  <si>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</si>
  <si>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M$/UNIDAD</t>
  </si>
  <si>
    <t>UNIDADES EXISTENTES (M$/MES)</t>
  </si>
  <si>
    <t>O MESES</t>
  </si>
  <si>
    <t>Servidores</t>
  </si>
  <si>
    <t>Servidores de alto rendimiento</t>
  </si>
  <si>
    <t>Notebooks</t>
  </si>
  <si>
    <t>Notebooks de alto rendimiento</t>
  </si>
  <si>
    <t>Monitores Adicionales</t>
  </si>
  <si>
    <t>Monitores adicionales</t>
  </si>
  <si>
    <t>Dispositivos de Prueba</t>
  </si>
  <si>
    <t>Dispositivos móviles y tablets</t>
  </si>
  <si>
    <t>INFRAESTRUCTURA</t>
  </si>
  <si>
    <t>NOMBRE DE LA INFRAESTRUCTURA</t>
  </si>
  <si>
    <t>O HABILITACIÓNM$/UNIDAD</t>
  </si>
  <si>
    <t>Espacio de Oficina</t>
  </si>
  <si>
    <t>Espacio físico para el equipo</t>
  </si>
  <si>
    <t>Servicios de Nube</t>
  </si>
  <si>
    <t>Servicios en la nube</t>
  </si>
  <si>
    <t>Red de Alta Velocidad</t>
  </si>
  <si>
    <t>Conexión a internet de alta velocidad y red local</t>
  </si>
  <si>
    <t>Servicios de Backup y Recuperación</t>
  </si>
  <si>
    <t>Soluciones para backup y recuperación de datos</t>
  </si>
  <si>
    <t>Servicios de Seguridad Informática</t>
  </si>
  <si>
    <t>Servicios de seguridad informática</t>
  </si>
  <si>
    <t>SOFTWARE</t>
  </si>
  <si>
    <t>Licencias de Windows 11 Pro 5x Dispositivos</t>
  </si>
  <si>
    <t>Licencia de Windows Server 2022 Datacenter</t>
  </si>
  <si>
    <t>Suscripción premium mensual de Jira para la gestión y seguimiento del proyecto</t>
  </si>
  <si>
    <t>FUNGIBLES</t>
  </si>
  <si>
    <t>Papel</t>
  </si>
  <si>
    <t>Cuaderno</t>
  </si>
  <si>
    <t>Lapiz</t>
  </si>
  <si>
    <t>Productos de limpieza para la oficina</t>
  </si>
  <si>
    <t>Desfinfectantes</t>
  </si>
  <si>
    <t>Mascarillas</t>
  </si>
  <si>
    <t>PROPIEDAD INTELECTUAL</t>
  </si>
  <si>
    <t>Patentes de propiedad intelectual</t>
  </si>
  <si>
    <t>Derechos de Autor</t>
  </si>
  <si>
    <t xml:space="preserve">Registro Anual de Dominio Web </t>
  </si>
  <si>
    <t>GASTOS GENERALES E IMPREVISTOS</t>
  </si>
  <si>
    <t>Gastos de constitución de empresa</t>
  </si>
  <si>
    <t>Seguro protección de empresa</t>
  </si>
  <si>
    <t xml:space="preserve">Fondo de Imprevistos </t>
  </si>
  <si>
    <t>Auditorías extras</t>
  </si>
  <si>
    <t>Viajes y Viáticos</t>
  </si>
  <si>
    <t>Marketing y Publicidad</t>
  </si>
  <si>
    <t>GASTOS COMUNES</t>
  </si>
  <si>
    <t>Limpieza y Aseo</t>
  </si>
  <si>
    <t>Seguridad y Vigilancia</t>
  </si>
  <si>
    <t>Servicios Públicos</t>
  </si>
  <si>
    <t>GASTOS DE ADMINISTRACIÓN SUPERIOR</t>
  </si>
  <si>
    <t>Bonos y Compensaciones</t>
  </si>
  <si>
    <t>Consultoria de Seguridad de la Información</t>
  </si>
  <si>
    <t>Consultoría en Cumplimiento Normativo</t>
  </si>
  <si>
    <t>COSTO TOTAL DEL PROYECTO</t>
  </si>
  <si>
    <t>HONORARIOS, INCENTIVOS, REMUNERACIONES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</si>
</sst>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[$$]#,##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8"/>
      <color theme="1"/>
      <name val="Arial"/>
    </font>
    <font>
      <b/>
      <sz val="6"/>
      <color theme="1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sz val="10"/>
      <color rgb="FF3366FF"/>
      <name val="Arial"/>
    </font>
    <font>
      <sz val="8"/>
      <color theme="1"/>
      <name val="Arial"/>
    </font>
    <font>
      <sz val="6"/>
      <color theme="1"/>
      <name val="Arial"/>
    </font>
    <font>
      <b/>
      <sz val="8"/>
      <color rgb="FF3366FF"/>
      <name val="Arial"/>
    </font>
    <font>
      <sz val="10"/>
      <color theme="1"/>
      <name val="Arial"/>
      <scheme val="minor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A2C4C9"/>
        <bgColor rgb="FFA2C4C9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/>
    <xf numFmtId="0" fontId="4" fillId="0" borderId="0" xfId="0" applyFont="1"/>
    <xf numFmtId="0" fontId="4" fillId="0" borderId="8" xfId="0" applyFont="1" applyBorder="1"/>
    <xf numFmtId="0" fontId="4" fillId="0" borderId="9" xfId="0" applyFont="1" applyBorder="1"/>
    <xf numFmtId="9" fontId="4" fillId="0" borderId="9" xfId="0" applyNumberFormat="1" applyFont="1" applyBorder="1"/>
    <xf numFmtId="0" fontId="4" fillId="0" borderId="10" xfId="0" applyFont="1" applyBorder="1"/>
    <xf numFmtId="164" fontId="1" fillId="0" borderId="9" xfId="0" applyNumberFormat="1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2" xfId="0" applyFont="1" applyBorder="1"/>
    <xf numFmtId="0" fontId="8" fillId="0" borderId="2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1" xfId="0" applyFont="1" applyBorder="1"/>
    <xf numFmtId="0" fontId="8" fillId="0" borderId="0" xfId="0" applyFont="1"/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4" fillId="0" borderId="6" xfId="0" applyFont="1" applyBorder="1"/>
    <xf numFmtId="0" fontId="9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/>
    <xf numFmtId="165" fontId="8" fillId="0" borderId="9" xfId="0" applyNumberFormat="1" applyFont="1" applyBorder="1"/>
    <xf numFmtId="3" fontId="8" fillId="0" borderId="9" xfId="0" applyNumberFormat="1" applyFont="1" applyBorder="1"/>
    <xf numFmtId="165" fontId="1" fillId="0" borderId="9" xfId="0" applyNumberFormat="1" applyFont="1" applyBorder="1"/>
    <xf numFmtId="0" fontId="8" fillId="0" borderId="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0" fillId="0" borderId="0" xfId="0" applyFont="1"/>
    <xf numFmtId="0" fontId="1" fillId="0" borderId="9" xfId="0" applyFont="1" applyBorder="1"/>
    <xf numFmtId="0" fontId="11" fillId="0" borderId="0" xfId="0" applyFont="1"/>
    <xf numFmtId="0" fontId="12" fillId="2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10" fontId="5" fillId="0" borderId="0" xfId="0" applyNumberFormat="1" applyFont="1" applyAlignment="1">
      <alignment horizontal="center"/>
    </xf>
    <xf numFmtId="9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tabSelected="1" workbookViewId="0">
      <selection activeCell="H15" sqref="H15"/>
    </sheetView>
  </sheetViews>
  <sheetFormatPr baseColWidth="10" defaultColWidth="12.5703125" defaultRowHeight="15" customHeight="1" x14ac:dyDescent="0.2"/>
  <cols>
    <col min="1" max="1" width="41.42578125" customWidth="1"/>
    <col min="2" max="2" width="12.140625" customWidth="1"/>
    <col min="3" max="3" width="10.140625" customWidth="1"/>
    <col min="4" max="4" width="12.140625" customWidth="1"/>
    <col min="5" max="5" width="9.140625" customWidth="1"/>
    <col min="6" max="6" width="12.140625" customWidth="1"/>
    <col min="7" max="7" width="8.42578125" customWidth="1"/>
    <col min="8" max="8" width="12.7109375" bestFit="1" customWidth="1"/>
    <col min="9" max="26" width="10.7109375" customWidth="1"/>
  </cols>
  <sheetData>
    <row r="1" spans="1:26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26" ht="12.75" customHeight="1" x14ac:dyDescent="0.2">
      <c r="A4" s="5" t="s">
        <v>8</v>
      </c>
      <c r="B4" s="6" t="s">
        <v>9</v>
      </c>
      <c r="C4" s="6" t="s">
        <v>9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spans="1:26" ht="12.75" customHeight="1" x14ac:dyDescent="0.2">
      <c r="A5" s="7"/>
      <c r="B5" s="8" t="s">
        <v>14</v>
      </c>
      <c r="C5" s="8" t="s">
        <v>14</v>
      </c>
      <c r="D5" s="8" t="s">
        <v>14</v>
      </c>
      <c r="E5" s="8" t="s">
        <v>14</v>
      </c>
      <c r="F5" s="8" t="s">
        <v>15</v>
      </c>
      <c r="G5" s="8" t="s">
        <v>16</v>
      </c>
      <c r="H5" s="8" t="s">
        <v>17</v>
      </c>
    </row>
    <row r="6" spans="1:26" ht="12.75" customHeight="1" x14ac:dyDescent="0.2">
      <c r="A6" s="9" t="s">
        <v>18</v>
      </c>
      <c r="B6" s="10"/>
      <c r="C6" s="10"/>
      <c r="D6" s="10"/>
      <c r="E6" s="10"/>
      <c r="F6" s="10"/>
      <c r="G6" s="10"/>
      <c r="H6" s="11"/>
    </row>
    <row r="7" spans="1:26" ht="12.75" customHeight="1" x14ac:dyDescent="0.2">
      <c r="A7" s="12" t="s">
        <v>19</v>
      </c>
      <c r="B7" s="12">
        <v>0</v>
      </c>
      <c r="C7" s="12">
        <v>0</v>
      </c>
      <c r="D7" s="12">
        <v>2200000</v>
      </c>
      <c r="E7" s="12">
        <f t="shared" ref="E7:E8" si="0">B7+C7+D7</f>
        <v>2200000</v>
      </c>
      <c r="F7" s="13">
        <v>1</v>
      </c>
      <c r="G7" s="12">
        <v>2</v>
      </c>
      <c r="H7" s="12">
        <f>E7*F7*G7</f>
        <v>4400000</v>
      </c>
    </row>
    <row r="8" spans="1:26" ht="12.75" customHeight="1" x14ac:dyDescent="0.2">
      <c r="A8" s="12" t="s">
        <v>20</v>
      </c>
      <c r="B8" s="12"/>
      <c r="C8" s="12"/>
      <c r="D8" s="12">
        <v>2000000</v>
      </c>
      <c r="E8" s="12">
        <f t="shared" si="0"/>
        <v>2000000</v>
      </c>
      <c r="F8" s="13">
        <v>1</v>
      </c>
      <c r="G8" s="12">
        <v>2</v>
      </c>
      <c r="H8" s="12">
        <f>+E8*F8*G8</f>
        <v>4000000</v>
      </c>
    </row>
    <row r="9" spans="1:26" ht="12.75" customHeight="1" x14ac:dyDescent="0.2">
      <c r="A9" s="9" t="s">
        <v>21</v>
      </c>
      <c r="B9" s="10"/>
      <c r="C9" s="10"/>
      <c r="D9" s="10"/>
      <c r="E9" s="12"/>
      <c r="F9" s="13"/>
      <c r="G9" s="10"/>
      <c r="H9" s="12" t="s">
        <v>4</v>
      </c>
    </row>
    <row r="10" spans="1:26" ht="12.75" customHeight="1" x14ac:dyDescent="0.2">
      <c r="A10" s="12" t="s">
        <v>22</v>
      </c>
      <c r="B10" s="12"/>
      <c r="C10" s="12"/>
      <c r="D10" s="12">
        <v>2500000</v>
      </c>
      <c r="E10" s="12">
        <f t="shared" ref="E10:E12" si="1">B10+C10+D10</f>
        <v>2500000</v>
      </c>
      <c r="F10" s="13">
        <v>1</v>
      </c>
      <c r="G10" s="12">
        <v>3</v>
      </c>
      <c r="H10" s="12">
        <f t="shared" ref="H10:H12" si="2">+E10*F10*G10</f>
        <v>7500000</v>
      </c>
    </row>
    <row r="11" spans="1:26" ht="12.75" customHeight="1" x14ac:dyDescent="0.2">
      <c r="A11" s="12" t="s">
        <v>23</v>
      </c>
      <c r="B11" s="12"/>
      <c r="C11" s="12"/>
      <c r="D11" s="12">
        <v>1500000</v>
      </c>
      <c r="E11" s="12">
        <f t="shared" si="1"/>
        <v>1500000</v>
      </c>
      <c r="F11" s="13">
        <v>1</v>
      </c>
      <c r="G11" s="12">
        <v>4</v>
      </c>
      <c r="H11" s="12">
        <f t="shared" si="2"/>
        <v>6000000</v>
      </c>
    </row>
    <row r="12" spans="1:26" ht="12.75" customHeight="1" x14ac:dyDescent="0.2">
      <c r="A12" s="12" t="s">
        <v>24</v>
      </c>
      <c r="B12" s="12"/>
      <c r="C12" s="12"/>
      <c r="D12" s="12">
        <v>2000000</v>
      </c>
      <c r="E12" s="12">
        <f t="shared" si="1"/>
        <v>2000000</v>
      </c>
      <c r="F12" s="13">
        <v>1</v>
      </c>
      <c r="G12" s="12">
        <v>3</v>
      </c>
      <c r="H12" s="12">
        <f t="shared" si="2"/>
        <v>6000000</v>
      </c>
    </row>
    <row r="13" spans="1:26" ht="12.75" customHeight="1" x14ac:dyDescent="0.2">
      <c r="A13" s="9" t="s">
        <v>25</v>
      </c>
      <c r="B13" s="12"/>
      <c r="C13" s="12"/>
      <c r="D13" s="12"/>
      <c r="E13" s="12"/>
      <c r="F13" s="12"/>
      <c r="G13" s="12"/>
      <c r="H13" s="12" t="s">
        <v>4</v>
      </c>
    </row>
    <row r="14" spans="1:26" ht="12.75" customHeight="1" x14ac:dyDescent="0.2">
      <c r="A14" s="12" t="s">
        <v>26</v>
      </c>
      <c r="B14" s="12">
        <v>0</v>
      </c>
      <c r="C14" s="12">
        <v>0</v>
      </c>
      <c r="D14" s="12">
        <v>2500000</v>
      </c>
      <c r="E14" s="12">
        <v>2500000</v>
      </c>
      <c r="F14" s="12">
        <v>1</v>
      </c>
      <c r="G14" s="12">
        <v>2</v>
      </c>
      <c r="H14" s="12">
        <f>+E14*F14*G14</f>
        <v>5000000</v>
      </c>
    </row>
    <row r="15" spans="1:26" ht="12.75" customHeight="1" x14ac:dyDescent="0.2">
      <c r="A15" s="9" t="s">
        <v>10</v>
      </c>
      <c r="B15" s="14"/>
      <c r="C15" s="14"/>
      <c r="D15" s="14"/>
      <c r="E15" s="14"/>
      <c r="F15" s="14"/>
      <c r="G15" s="14"/>
      <c r="H15" s="15">
        <f>SUM(H6:H14)</f>
        <v>32900000</v>
      </c>
    </row>
    <row r="16" spans="1:26" ht="12.75" customHeight="1" x14ac:dyDescent="0.2">
      <c r="A16" s="16"/>
    </row>
    <row r="17" spans="1:1" ht="12.75" customHeight="1" x14ac:dyDescent="0.2">
      <c r="A17" s="17"/>
    </row>
    <row r="18" spans="1:1" ht="12.75" customHeight="1" x14ac:dyDescent="0.2">
      <c r="A18" s="17"/>
    </row>
    <row r="19" spans="1:1" ht="12.75" customHeight="1" x14ac:dyDescent="0.2">
      <c r="A19" s="17"/>
    </row>
    <row r="20" spans="1:1" ht="12.75" customHeight="1" x14ac:dyDescent="0.2">
      <c r="A20" s="17"/>
    </row>
    <row r="21" spans="1:1" ht="12.75" customHeight="1" x14ac:dyDescent="0.2">
      <c r="A21" s="17"/>
    </row>
    <row r="22" spans="1:1" ht="12.75" customHeight="1" x14ac:dyDescent="0.2">
      <c r="A22" s="1"/>
    </row>
    <row r="23" spans="1:1" ht="12.75" customHeight="1" x14ac:dyDescent="0.2">
      <c r="A23" s="18" t="s">
        <v>4</v>
      </c>
    </row>
    <row r="24" spans="1:1" ht="12.75" customHeight="1" x14ac:dyDescent="0.2">
      <c r="A24" s="18" t="s">
        <v>4</v>
      </c>
    </row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showGridLines="0" workbookViewId="0">
      <selection activeCell="C31" sqref="C31"/>
    </sheetView>
  </sheetViews>
  <sheetFormatPr baseColWidth="10" defaultColWidth="12.5703125" defaultRowHeight="15" customHeight="1" x14ac:dyDescent="0.2"/>
  <cols>
    <col min="1" max="1" width="26.140625" customWidth="1"/>
    <col min="2" max="2" width="26.7109375" customWidth="1"/>
    <col min="3" max="3" width="16.85546875" customWidth="1"/>
    <col min="4" max="4" width="20.140625" customWidth="1"/>
    <col min="5" max="5" width="9" customWidth="1"/>
    <col min="6" max="6" width="11.140625" bestFit="1" customWidth="1"/>
    <col min="7" max="26" width="10.7109375" customWidth="1"/>
  </cols>
  <sheetData>
    <row r="1" spans="1:26" ht="12.75" customHeight="1" x14ac:dyDescent="0.2">
      <c r="A1" s="1" t="s">
        <v>27</v>
      </c>
    </row>
    <row r="2" spans="1:26" ht="12.75" customHeight="1" x14ac:dyDescent="0.2"/>
    <row r="3" spans="1:26" ht="12.75" customHeight="1" x14ac:dyDescent="0.2">
      <c r="A3" s="19" t="s">
        <v>4</v>
      </c>
      <c r="B3" s="20" t="s">
        <v>4</v>
      </c>
      <c r="C3" s="21" t="s">
        <v>28</v>
      </c>
      <c r="D3" s="22" t="s">
        <v>29</v>
      </c>
      <c r="E3" s="20" t="s">
        <v>30</v>
      </c>
      <c r="F3" s="20" t="s">
        <v>28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2.75" customHeight="1" x14ac:dyDescent="0.2">
      <c r="A4" s="24" t="s">
        <v>31</v>
      </c>
      <c r="B4" s="25" t="s">
        <v>32</v>
      </c>
      <c r="C4" s="26" t="s">
        <v>33</v>
      </c>
      <c r="D4" s="26" t="s">
        <v>34</v>
      </c>
      <c r="E4" s="25" t="s">
        <v>35</v>
      </c>
      <c r="F4" s="25" t="s">
        <v>7</v>
      </c>
    </row>
    <row r="5" spans="1:26" ht="12.75" customHeight="1" x14ac:dyDescent="0.2">
      <c r="A5" s="27"/>
      <c r="B5" s="27"/>
      <c r="C5" s="28" t="s">
        <v>36</v>
      </c>
      <c r="D5" s="28" t="s">
        <v>37</v>
      </c>
      <c r="E5" s="29" t="s">
        <v>38</v>
      </c>
      <c r="F5" s="29" t="s">
        <v>17</v>
      </c>
    </row>
    <row r="6" spans="1:26" ht="12.75" customHeight="1" x14ac:dyDescent="0.2">
      <c r="A6" s="30" t="s">
        <v>39</v>
      </c>
      <c r="B6" s="31" t="s">
        <v>40</v>
      </c>
      <c r="C6" s="32">
        <v>0</v>
      </c>
      <c r="D6" s="32">
        <v>1000000</v>
      </c>
      <c r="E6" s="32">
        <v>12</v>
      </c>
      <c r="F6" s="33">
        <f t="shared" ref="F6:F9" si="0">(C6+D6)*E6</f>
        <v>12000000</v>
      </c>
    </row>
    <row r="7" spans="1:26" ht="12.75" customHeight="1" x14ac:dyDescent="0.2">
      <c r="A7" s="30" t="s">
        <v>41</v>
      </c>
      <c r="B7" s="32" t="s">
        <v>42</v>
      </c>
      <c r="C7" s="34">
        <v>2000000</v>
      </c>
      <c r="D7" s="32">
        <v>0</v>
      </c>
      <c r="E7" s="32">
        <v>5</v>
      </c>
      <c r="F7" s="33">
        <f t="shared" si="0"/>
        <v>10000000</v>
      </c>
    </row>
    <row r="8" spans="1:26" ht="12.75" customHeight="1" x14ac:dyDescent="0.2">
      <c r="A8" s="30" t="s">
        <v>43</v>
      </c>
      <c r="B8" s="32" t="s">
        <v>44</v>
      </c>
      <c r="C8" s="32">
        <v>75000</v>
      </c>
      <c r="D8" s="32">
        <v>0</v>
      </c>
      <c r="E8" s="32">
        <v>10</v>
      </c>
      <c r="F8" s="33">
        <f t="shared" si="0"/>
        <v>750000</v>
      </c>
    </row>
    <row r="9" spans="1:26" ht="12.75" customHeight="1" x14ac:dyDescent="0.2">
      <c r="A9" s="30" t="s">
        <v>45</v>
      </c>
      <c r="B9" s="32" t="s">
        <v>46</v>
      </c>
      <c r="C9" s="34">
        <v>100000</v>
      </c>
      <c r="D9" s="32">
        <v>0</v>
      </c>
      <c r="E9" s="32">
        <v>5</v>
      </c>
      <c r="F9" s="33">
        <f t="shared" si="0"/>
        <v>500000</v>
      </c>
    </row>
    <row r="10" spans="1:26" ht="12.75" customHeight="1" x14ac:dyDescent="0.2">
      <c r="A10" s="9" t="s">
        <v>10</v>
      </c>
      <c r="B10" s="14"/>
      <c r="C10" s="14"/>
      <c r="D10" s="14"/>
      <c r="E10" s="14"/>
      <c r="F10" s="35">
        <f>SUM(F6:F9)</f>
        <v>23250000</v>
      </c>
    </row>
    <row r="11" spans="1:26" ht="12.75" customHeight="1" x14ac:dyDescent="0.2">
      <c r="B11" s="23"/>
      <c r="C11" s="23"/>
      <c r="D11" s="23"/>
      <c r="E11" s="23"/>
      <c r="F11" s="2"/>
    </row>
    <row r="12" spans="1:26" ht="12.75" customHeight="1" x14ac:dyDescent="0.2">
      <c r="A12" s="18"/>
    </row>
    <row r="13" spans="1:26" ht="12.75" customHeight="1" x14ac:dyDescent="0.2">
      <c r="A13" s="18"/>
    </row>
    <row r="14" spans="1:26" ht="12.75" customHeight="1" x14ac:dyDescent="0.2">
      <c r="A14" s="1" t="s">
        <v>47</v>
      </c>
    </row>
    <row r="15" spans="1:26" ht="12.75" customHeight="1" x14ac:dyDescent="0.2"/>
    <row r="16" spans="1:26" ht="12.75" customHeight="1" x14ac:dyDescent="0.2">
      <c r="A16" s="19" t="s">
        <v>4</v>
      </c>
      <c r="B16" s="20" t="s">
        <v>4</v>
      </c>
      <c r="C16" s="21" t="s">
        <v>28</v>
      </c>
      <c r="D16" s="22" t="s">
        <v>29</v>
      </c>
      <c r="E16" s="20" t="s">
        <v>30</v>
      </c>
      <c r="F16" s="20" t="s">
        <v>28</v>
      </c>
    </row>
    <row r="17" spans="1:6" ht="12.75" customHeight="1" x14ac:dyDescent="0.2">
      <c r="A17" s="24" t="s">
        <v>48</v>
      </c>
      <c r="B17" s="25" t="s">
        <v>32</v>
      </c>
      <c r="C17" s="26" t="s">
        <v>33</v>
      </c>
      <c r="D17" s="26" t="s">
        <v>34</v>
      </c>
      <c r="E17" s="25" t="s">
        <v>35</v>
      </c>
      <c r="F17" s="25" t="s">
        <v>7</v>
      </c>
    </row>
    <row r="18" spans="1:6" ht="12.75" customHeight="1" x14ac:dyDescent="0.2">
      <c r="A18" s="27"/>
      <c r="B18" s="27"/>
      <c r="C18" s="28" t="s">
        <v>49</v>
      </c>
      <c r="D18" s="28" t="s">
        <v>37</v>
      </c>
      <c r="E18" s="29" t="s">
        <v>38</v>
      </c>
      <c r="F18" s="29" t="s">
        <v>17</v>
      </c>
    </row>
    <row r="19" spans="1:6" ht="15.75" customHeight="1" x14ac:dyDescent="0.2">
      <c r="A19" s="30" t="s">
        <v>50</v>
      </c>
      <c r="B19" s="36" t="s">
        <v>51</v>
      </c>
      <c r="C19" s="32">
        <v>0</v>
      </c>
      <c r="D19" s="30">
        <v>2500000</v>
      </c>
      <c r="E19" s="37">
        <v>6</v>
      </c>
      <c r="F19" s="33">
        <f t="shared" ref="F19:F23" si="1">(+C19+D19)*E19</f>
        <v>15000000</v>
      </c>
    </row>
    <row r="20" spans="1:6" ht="15.75" customHeight="1" x14ac:dyDescent="0.2">
      <c r="A20" s="30" t="s">
        <v>52</v>
      </c>
      <c r="B20" s="38" t="s">
        <v>53</v>
      </c>
      <c r="C20" s="32">
        <v>0</v>
      </c>
      <c r="D20" s="30">
        <v>1000000</v>
      </c>
      <c r="E20" s="37">
        <v>6</v>
      </c>
      <c r="F20" s="33">
        <f t="shared" si="1"/>
        <v>6000000</v>
      </c>
    </row>
    <row r="21" spans="1:6" ht="22.5" x14ac:dyDescent="0.2">
      <c r="A21" s="30" t="s">
        <v>54</v>
      </c>
      <c r="B21" s="38" t="s">
        <v>55</v>
      </c>
      <c r="C21" s="32">
        <v>0</v>
      </c>
      <c r="D21" s="30">
        <v>40000</v>
      </c>
      <c r="E21" s="37">
        <v>6</v>
      </c>
      <c r="F21" s="33">
        <f t="shared" si="1"/>
        <v>240000</v>
      </c>
    </row>
    <row r="22" spans="1:6" ht="12.75" customHeight="1" x14ac:dyDescent="0.2">
      <c r="A22" s="30" t="s">
        <v>56</v>
      </c>
      <c r="B22" s="38" t="s">
        <v>57</v>
      </c>
      <c r="C22" s="32">
        <v>0</v>
      </c>
      <c r="D22" s="30">
        <v>150000</v>
      </c>
      <c r="E22" s="37">
        <v>6</v>
      </c>
      <c r="F22" s="33">
        <f t="shared" si="1"/>
        <v>900000</v>
      </c>
    </row>
    <row r="23" spans="1:6" ht="12.75" customHeight="1" x14ac:dyDescent="0.2">
      <c r="A23" s="30" t="s">
        <v>58</v>
      </c>
      <c r="B23" s="38" t="s">
        <v>59</v>
      </c>
      <c r="C23" s="32">
        <v>0</v>
      </c>
      <c r="D23" s="30">
        <v>500000</v>
      </c>
      <c r="E23" s="37">
        <v>6</v>
      </c>
      <c r="F23" s="33">
        <f t="shared" si="1"/>
        <v>3000000</v>
      </c>
    </row>
    <row r="24" spans="1:6" ht="12.75" customHeight="1" x14ac:dyDescent="0.2">
      <c r="A24" s="9" t="s">
        <v>10</v>
      </c>
      <c r="B24" s="14"/>
      <c r="C24" s="14"/>
      <c r="D24" s="14"/>
      <c r="E24" s="14"/>
      <c r="F24" s="35">
        <f>SUM(F19:F23)</f>
        <v>25140000</v>
      </c>
    </row>
    <row r="25" spans="1:6" ht="12.75" customHeight="1" x14ac:dyDescent="0.2"/>
    <row r="26" spans="1:6" ht="12.75" customHeight="1" x14ac:dyDescent="0.2"/>
    <row r="27" spans="1:6" ht="12.75" customHeight="1" x14ac:dyDescent="0.2"/>
    <row r="28" spans="1:6" ht="12.75" customHeight="1" x14ac:dyDescent="0.2"/>
    <row r="29" spans="1:6" ht="12.75" customHeight="1" x14ac:dyDescent="0.2"/>
    <row r="30" spans="1:6" ht="15.75" customHeight="1" x14ac:dyDescent="0.2"/>
    <row r="31" spans="1:6" ht="12.75" customHeight="1" x14ac:dyDescent="0.2">
      <c r="A31" s="1"/>
    </row>
    <row r="32" spans="1:6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3"/>
  <sheetViews>
    <sheetView showGridLines="0" workbookViewId="0"/>
  </sheetViews>
  <sheetFormatPr baseColWidth="10" defaultColWidth="12.5703125" defaultRowHeight="15" customHeight="1" x14ac:dyDescent="0.2"/>
  <cols>
    <col min="1" max="1" width="60.42578125" customWidth="1"/>
    <col min="2" max="24" width="10.7109375" customWidth="1"/>
    <col min="25" max="26" width="14.42578125" customWidth="1"/>
  </cols>
  <sheetData>
    <row r="1" spans="1:26" ht="12.75" customHeight="1" x14ac:dyDescent="0.2">
      <c r="A1" s="1" t="s">
        <v>60</v>
      </c>
    </row>
    <row r="2" spans="1:26" ht="12.75" customHeight="1" x14ac:dyDescent="0.2"/>
    <row r="3" spans="1:26" ht="12.75" customHeight="1" x14ac:dyDescent="0.2">
      <c r="A3" s="39" t="s">
        <v>4</v>
      </c>
      <c r="B3" s="39" t="s">
        <v>28</v>
      </c>
      <c r="C3" s="39" t="s">
        <v>4</v>
      </c>
      <c r="D3" s="39" t="s">
        <v>28</v>
      </c>
    </row>
    <row r="4" spans="1:26" ht="12.75" customHeight="1" x14ac:dyDescent="0.2">
      <c r="A4" s="40" t="s">
        <v>32</v>
      </c>
      <c r="B4" s="40" t="s">
        <v>29</v>
      </c>
      <c r="C4" s="40" t="s">
        <v>30</v>
      </c>
      <c r="D4" s="40" t="s">
        <v>7</v>
      </c>
    </row>
    <row r="5" spans="1:26" ht="12.75" customHeight="1" x14ac:dyDescent="0.2">
      <c r="A5" s="27"/>
      <c r="B5" s="41" t="s">
        <v>36</v>
      </c>
      <c r="C5" s="41"/>
      <c r="D5" s="41" t="s">
        <v>17</v>
      </c>
    </row>
    <row r="6" spans="1:26" ht="12.75" customHeight="1" x14ac:dyDescent="0.2">
      <c r="A6" s="32" t="s">
        <v>61</v>
      </c>
      <c r="B6" s="32">
        <v>59990</v>
      </c>
      <c r="C6" s="32">
        <v>4</v>
      </c>
      <c r="D6" s="33">
        <f t="shared" ref="D6:D7" si="0">B6*C6</f>
        <v>239960</v>
      </c>
    </row>
    <row r="7" spans="1:26" ht="12.75" customHeight="1" x14ac:dyDescent="0.2">
      <c r="A7" s="32" t="s">
        <v>62</v>
      </c>
      <c r="B7" s="32">
        <v>27490</v>
      </c>
      <c r="C7" s="32">
        <v>1</v>
      </c>
      <c r="D7" s="33">
        <f t="shared" si="0"/>
        <v>27490</v>
      </c>
    </row>
    <row r="8" spans="1:26" ht="12.75" customHeight="1" x14ac:dyDescent="0.2">
      <c r="A8" s="32" t="s">
        <v>63</v>
      </c>
      <c r="B8" s="32">
        <v>13000</v>
      </c>
      <c r="C8" s="32">
        <v>15</v>
      </c>
      <c r="D8" s="33">
        <f>+B8*C8</f>
        <v>195000</v>
      </c>
    </row>
    <row r="9" spans="1:26" ht="12.75" customHeight="1" x14ac:dyDescent="0.2">
      <c r="A9" s="9" t="s">
        <v>10</v>
      </c>
      <c r="B9" s="14"/>
      <c r="C9" s="11"/>
      <c r="D9" s="35">
        <f>SUM(D6:D8)</f>
        <v>462450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2.75" customHeight="1" x14ac:dyDescent="0.2">
      <c r="A10" s="1"/>
      <c r="B10" s="10"/>
      <c r="C10" s="10"/>
      <c r="D10" s="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B11" s="10"/>
      <c r="C11" s="10"/>
      <c r="D11" s="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B12" s="10"/>
      <c r="C12" s="10"/>
      <c r="D12" s="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A13" s="42"/>
      <c r="B13" s="10"/>
      <c r="C13" s="10"/>
      <c r="D13" s="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/>
    <row r="15" spans="1:26" ht="12.75" customHeight="1" x14ac:dyDescent="0.2">
      <c r="A15" s="1" t="s">
        <v>64</v>
      </c>
    </row>
    <row r="16" spans="1:26" ht="12.75" customHeight="1" x14ac:dyDescent="0.2"/>
    <row r="17" spans="1:4" ht="12.75" customHeight="1" x14ac:dyDescent="0.2">
      <c r="A17" s="39" t="s">
        <v>4</v>
      </c>
      <c r="B17" s="39" t="s">
        <v>28</v>
      </c>
      <c r="C17" s="39" t="s">
        <v>4</v>
      </c>
      <c r="D17" s="39" t="s">
        <v>28</v>
      </c>
    </row>
    <row r="18" spans="1:4" ht="12.75" customHeight="1" x14ac:dyDescent="0.2">
      <c r="A18" s="40" t="s">
        <v>32</v>
      </c>
      <c r="B18" s="40" t="s">
        <v>29</v>
      </c>
      <c r="C18" s="40" t="s">
        <v>30</v>
      </c>
      <c r="D18" s="40" t="s">
        <v>7</v>
      </c>
    </row>
    <row r="19" spans="1:4" ht="12.75" customHeight="1" x14ac:dyDescent="0.2">
      <c r="A19" s="27"/>
      <c r="B19" s="41" t="s">
        <v>36</v>
      </c>
      <c r="C19" s="41"/>
      <c r="D19" s="41" t="s">
        <v>17</v>
      </c>
    </row>
    <row r="20" spans="1:4" ht="12.75" customHeight="1" x14ac:dyDescent="0.2">
      <c r="A20" s="32" t="s">
        <v>65</v>
      </c>
      <c r="B20" s="33">
        <v>5000</v>
      </c>
      <c r="C20" s="32">
        <v>5</v>
      </c>
      <c r="D20" s="33">
        <f t="shared" ref="D20:D26" si="1">+B20*C20</f>
        <v>25000</v>
      </c>
    </row>
    <row r="21" spans="1:4" ht="12.75" customHeight="1" x14ac:dyDescent="0.2">
      <c r="A21" s="32" t="s">
        <v>66</v>
      </c>
      <c r="B21" s="33">
        <v>2000</v>
      </c>
      <c r="C21" s="32">
        <v>50</v>
      </c>
      <c r="D21" s="33">
        <f t="shared" si="1"/>
        <v>100000</v>
      </c>
    </row>
    <row r="22" spans="1:4" ht="12.75" customHeight="1" x14ac:dyDescent="0.2">
      <c r="A22" s="32" t="s">
        <v>67</v>
      </c>
      <c r="B22" s="33">
        <v>4000</v>
      </c>
      <c r="C22" s="32">
        <v>25</v>
      </c>
      <c r="D22" s="33">
        <f t="shared" si="1"/>
        <v>100000</v>
      </c>
    </row>
    <row r="23" spans="1:4" ht="12.75" customHeight="1" x14ac:dyDescent="0.2">
      <c r="A23" s="32" t="s">
        <v>68</v>
      </c>
      <c r="B23" s="33">
        <v>10000</v>
      </c>
      <c r="C23" s="32">
        <v>30</v>
      </c>
      <c r="D23" s="33">
        <f t="shared" si="1"/>
        <v>300000</v>
      </c>
    </row>
    <row r="24" spans="1:4" ht="12.75" customHeight="1" x14ac:dyDescent="0.2">
      <c r="A24" s="32" t="s">
        <v>69</v>
      </c>
      <c r="B24" s="33">
        <v>2500</v>
      </c>
      <c r="C24" s="32">
        <v>50</v>
      </c>
      <c r="D24" s="33">
        <f t="shared" si="1"/>
        <v>125000</v>
      </c>
    </row>
    <row r="25" spans="1:4" ht="12.75" customHeight="1" x14ac:dyDescent="0.2">
      <c r="A25" s="32" t="s">
        <v>70</v>
      </c>
      <c r="B25" s="33">
        <v>2000</v>
      </c>
      <c r="C25" s="32">
        <v>20</v>
      </c>
      <c r="D25" s="33">
        <f t="shared" si="1"/>
        <v>40000</v>
      </c>
    </row>
    <row r="26" spans="1:4" ht="12.75" customHeight="1" x14ac:dyDescent="0.2">
      <c r="A26" s="32"/>
      <c r="B26" s="33"/>
      <c r="C26" s="32"/>
      <c r="D26" s="33">
        <f t="shared" si="1"/>
        <v>0</v>
      </c>
    </row>
    <row r="27" spans="1:4" ht="12.75" customHeight="1" x14ac:dyDescent="0.2">
      <c r="A27" s="9" t="s">
        <v>10</v>
      </c>
      <c r="B27" s="14"/>
      <c r="C27" s="11"/>
      <c r="D27" s="35">
        <f>SUM(D20:D26)</f>
        <v>690000</v>
      </c>
    </row>
    <row r="28" spans="1:4" ht="12.75" customHeight="1" x14ac:dyDescent="0.2"/>
    <row r="29" spans="1:4" ht="12.75" customHeight="1" x14ac:dyDescent="0.2"/>
    <row r="30" spans="1:4" ht="12.75" customHeight="1" x14ac:dyDescent="0.2"/>
    <row r="31" spans="1:4" ht="12.75" customHeight="1" x14ac:dyDescent="0.2">
      <c r="A31" s="1"/>
    </row>
    <row r="32" spans="1:4" ht="12.75" customHeight="1" x14ac:dyDescent="0.2">
      <c r="A32" s="1"/>
    </row>
    <row r="33" spans="15:15" ht="12.75" customHeight="1" x14ac:dyDescent="0.2"/>
    <row r="34" spans="15:15" ht="12.75" customHeight="1" x14ac:dyDescent="0.2">
      <c r="O34" s="10"/>
    </row>
    <row r="35" spans="15:15" ht="12.75" customHeight="1" x14ac:dyDescent="0.2"/>
    <row r="36" spans="15:15" ht="12.75" customHeight="1" x14ac:dyDescent="0.2"/>
    <row r="37" spans="15:15" ht="12.75" customHeight="1" x14ac:dyDescent="0.2"/>
    <row r="38" spans="15:15" ht="12.75" customHeight="1" x14ac:dyDescent="0.2"/>
    <row r="39" spans="15:15" ht="12.75" customHeight="1" x14ac:dyDescent="0.2"/>
    <row r="40" spans="15:15" ht="12.75" customHeight="1" x14ac:dyDescent="0.2"/>
    <row r="41" spans="15:15" ht="12.75" customHeight="1" x14ac:dyDescent="0.2"/>
    <row r="42" spans="15:15" ht="12.75" customHeight="1" x14ac:dyDescent="0.2"/>
    <row r="43" spans="15:15" ht="12.75" customHeight="1" x14ac:dyDescent="0.2"/>
    <row r="44" spans="15:15" ht="12.75" customHeight="1" x14ac:dyDescent="0.2"/>
    <row r="45" spans="15:15" ht="12.75" customHeight="1" x14ac:dyDescent="0.2"/>
    <row r="46" spans="15:15" ht="12.75" customHeight="1" x14ac:dyDescent="0.2"/>
    <row r="47" spans="15:15" ht="12.75" customHeight="1" x14ac:dyDescent="0.2"/>
    <row r="48" spans="15:1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2"/>
  <sheetViews>
    <sheetView showGridLines="0" workbookViewId="0"/>
  </sheetViews>
  <sheetFormatPr baseColWidth="10" defaultColWidth="12.5703125" defaultRowHeight="15" customHeight="1" x14ac:dyDescent="0.2"/>
  <cols>
    <col min="1" max="1" width="67.42578125" customWidth="1"/>
    <col min="2" max="6" width="10.7109375" customWidth="1"/>
    <col min="7" max="26" width="14.42578125" customWidth="1"/>
  </cols>
  <sheetData>
    <row r="1" spans="1:4" ht="12.75" customHeight="1" x14ac:dyDescent="0.2"/>
    <row r="2" spans="1:4" ht="12.75" customHeight="1" x14ac:dyDescent="0.2">
      <c r="A2" s="1" t="s">
        <v>71</v>
      </c>
    </row>
    <row r="3" spans="1:4" ht="12.75" customHeight="1" x14ac:dyDescent="0.2"/>
    <row r="4" spans="1:4" ht="12.75" customHeight="1" x14ac:dyDescent="0.2">
      <c r="A4" s="39" t="s">
        <v>4</v>
      </c>
      <c r="B4" s="39" t="s">
        <v>28</v>
      </c>
      <c r="C4" s="39" t="s">
        <v>4</v>
      </c>
      <c r="D4" s="39" t="s">
        <v>28</v>
      </c>
    </row>
    <row r="5" spans="1:4" ht="12.75" customHeight="1" x14ac:dyDescent="0.2">
      <c r="A5" s="40" t="s">
        <v>32</v>
      </c>
      <c r="B5" s="40" t="s">
        <v>29</v>
      </c>
      <c r="C5" s="40" t="s">
        <v>30</v>
      </c>
      <c r="D5" s="40" t="s">
        <v>7</v>
      </c>
    </row>
    <row r="6" spans="1:4" ht="12.75" customHeight="1" x14ac:dyDescent="0.2">
      <c r="A6" s="27"/>
      <c r="B6" s="41" t="s">
        <v>36</v>
      </c>
      <c r="C6" s="41"/>
      <c r="D6" s="41" t="s">
        <v>17</v>
      </c>
    </row>
    <row r="7" spans="1:4" ht="12.75" customHeight="1" x14ac:dyDescent="0.2">
      <c r="A7" s="32" t="s">
        <v>72</v>
      </c>
      <c r="B7" s="32">
        <v>280000</v>
      </c>
      <c r="C7" s="32">
        <v>2</v>
      </c>
      <c r="D7" s="32">
        <f t="shared" ref="D7:D9" si="0">B7*C7</f>
        <v>560000</v>
      </c>
    </row>
    <row r="8" spans="1:4" ht="12.75" customHeight="1" x14ac:dyDescent="0.2">
      <c r="A8" s="32" t="s">
        <v>73</v>
      </c>
      <c r="B8" s="32">
        <v>65000</v>
      </c>
      <c r="C8" s="32">
        <v>2</v>
      </c>
      <c r="D8" s="32">
        <f t="shared" si="0"/>
        <v>130000</v>
      </c>
    </row>
    <row r="9" spans="1:4" ht="12.75" customHeight="1" x14ac:dyDescent="0.2">
      <c r="A9" s="32" t="s">
        <v>74</v>
      </c>
      <c r="B9" s="32">
        <v>15000</v>
      </c>
      <c r="C9" s="32">
        <v>2</v>
      </c>
      <c r="D9" s="32">
        <f t="shared" si="0"/>
        <v>30000</v>
      </c>
    </row>
    <row r="10" spans="1:4" ht="12.75" customHeight="1" x14ac:dyDescent="0.2">
      <c r="A10" s="9" t="s">
        <v>10</v>
      </c>
      <c r="B10" s="14"/>
      <c r="C10" s="11"/>
      <c r="D10" s="43">
        <f>SUM(D7:D9)</f>
        <v>720000</v>
      </c>
    </row>
    <row r="11" spans="1:4" ht="12.75" customHeight="1" x14ac:dyDescent="0.2">
      <c r="A11" s="10"/>
      <c r="B11" s="10"/>
      <c r="C11" s="10"/>
      <c r="D11" s="1"/>
    </row>
    <row r="12" spans="1:4" ht="12.75" customHeight="1" x14ac:dyDescent="0.2">
      <c r="A12" s="1"/>
      <c r="B12" s="10"/>
      <c r="C12" s="10"/>
      <c r="D12" s="1"/>
    </row>
    <row r="13" spans="1:4" ht="12.75" customHeight="1" x14ac:dyDescent="0.2">
      <c r="A13" s="1" t="s">
        <v>75</v>
      </c>
      <c r="B13" s="10"/>
      <c r="C13" s="10"/>
      <c r="D13" s="1"/>
    </row>
    <row r="14" spans="1:4" ht="12.75" customHeight="1" x14ac:dyDescent="0.2"/>
    <row r="15" spans="1:4" ht="12.75" customHeight="1" x14ac:dyDescent="0.2">
      <c r="A15" s="39" t="s">
        <v>4</v>
      </c>
      <c r="B15" s="39" t="s">
        <v>28</v>
      </c>
      <c r="C15" s="39" t="s">
        <v>4</v>
      </c>
      <c r="D15" s="39" t="s">
        <v>28</v>
      </c>
    </row>
    <row r="16" spans="1:4" ht="12.75" customHeight="1" x14ac:dyDescent="0.2">
      <c r="A16" s="40" t="s">
        <v>32</v>
      </c>
      <c r="B16" s="40" t="s">
        <v>29</v>
      </c>
      <c r="C16" s="40" t="s">
        <v>30</v>
      </c>
      <c r="D16" s="40" t="s">
        <v>7</v>
      </c>
    </row>
    <row r="17" spans="1:4" ht="12.75" customHeight="1" x14ac:dyDescent="0.2">
      <c r="A17" s="27"/>
      <c r="B17" s="41" t="s">
        <v>36</v>
      </c>
      <c r="C17" s="41"/>
      <c r="D17" s="41" t="s">
        <v>17</v>
      </c>
    </row>
    <row r="18" spans="1:4" ht="12.75" customHeight="1" x14ac:dyDescent="0.2">
      <c r="A18" s="32" t="s">
        <v>76</v>
      </c>
      <c r="B18" s="32">
        <v>250000</v>
      </c>
      <c r="C18" s="32">
        <v>1</v>
      </c>
      <c r="D18" s="32">
        <f t="shared" ref="D18:D23" si="1">B18*C18</f>
        <v>250000</v>
      </c>
    </row>
    <row r="19" spans="1:4" ht="12.75" customHeight="1" x14ac:dyDescent="0.2">
      <c r="A19" s="32" t="s">
        <v>77</v>
      </c>
      <c r="B19" s="32">
        <v>30000</v>
      </c>
      <c r="C19" s="32">
        <v>6</v>
      </c>
      <c r="D19" s="32">
        <f t="shared" si="1"/>
        <v>180000</v>
      </c>
    </row>
    <row r="20" spans="1:4" ht="12.75" customHeight="1" x14ac:dyDescent="0.2">
      <c r="A20" s="32" t="s">
        <v>78</v>
      </c>
      <c r="B20" s="32">
        <v>10000000</v>
      </c>
      <c r="C20" s="32">
        <v>1</v>
      </c>
      <c r="D20" s="32">
        <f t="shared" si="1"/>
        <v>10000000</v>
      </c>
    </row>
    <row r="21" spans="1:4" ht="12.75" customHeight="1" x14ac:dyDescent="0.2">
      <c r="A21" s="32" t="s">
        <v>79</v>
      </c>
      <c r="B21" s="32">
        <v>2500000</v>
      </c>
      <c r="C21" s="32">
        <v>2</v>
      </c>
      <c r="D21" s="32">
        <f t="shared" si="1"/>
        <v>5000000</v>
      </c>
    </row>
    <row r="22" spans="1:4" ht="12.75" customHeight="1" x14ac:dyDescent="0.2">
      <c r="A22" s="32" t="s">
        <v>80</v>
      </c>
      <c r="B22" s="32">
        <v>300000</v>
      </c>
      <c r="C22" s="32">
        <v>20</v>
      </c>
      <c r="D22" s="32">
        <f t="shared" si="1"/>
        <v>6000000</v>
      </c>
    </row>
    <row r="23" spans="1:4" ht="12.75" customHeight="1" x14ac:dyDescent="0.2">
      <c r="A23" s="32" t="s">
        <v>81</v>
      </c>
      <c r="B23" s="32">
        <v>5000000</v>
      </c>
      <c r="C23" s="32">
        <v>1</v>
      </c>
      <c r="D23" s="32">
        <f t="shared" si="1"/>
        <v>5000000</v>
      </c>
    </row>
    <row r="24" spans="1:4" ht="12.75" customHeight="1" x14ac:dyDescent="0.2">
      <c r="A24" s="9" t="s">
        <v>10</v>
      </c>
      <c r="B24" s="14"/>
      <c r="C24" s="11"/>
      <c r="D24" s="43">
        <f>SUM(D18:D23)</f>
        <v>26430000</v>
      </c>
    </row>
    <row r="25" spans="1:4" ht="12.75" customHeight="1" x14ac:dyDescent="0.2">
      <c r="A25" s="10"/>
      <c r="B25" s="10"/>
      <c r="C25" s="10"/>
      <c r="D25" s="1"/>
    </row>
    <row r="26" spans="1:4" ht="12.75" customHeight="1" x14ac:dyDescent="0.2">
      <c r="A26" s="10"/>
      <c r="B26" s="10"/>
      <c r="C26" s="10"/>
      <c r="D26" s="1"/>
    </row>
    <row r="27" spans="1:4" ht="12.75" customHeight="1" x14ac:dyDescent="0.2">
      <c r="A27" s="10"/>
      <c r="B27" s="10"/>
      <c r="C27" s="10"/>
      <c r="D27" s="1"/>
    </row>
    <row r="28" spans="1:4" ht="12.75" customHeight="1" x14ac:dyDescent="0.2">
      <c r="A28" s="1"/>
      <c r="B28" s="10"/>
      <c r="C28" s="10"/>
      <c r="D28" s="1"/>
    </row>
    <row r="29" spans="1:4" ht="12.75" customHeight="1" x14ac:dyDescent="0.2">
      <c r="A29" s="1"/>
      <c r="B29" s="10"/>
      <c r="C29" s="10"/>
      <c r="D29" s="1"/>
    </row>
    <row r="30" spans="1:4" ht="12.75" customHeight="1" x14ac:dyDescent="0.2">
      <c r="A30" s="1" t="s">
        <v>82</v>
      </c>
      <c r="B30" s="10"/>
      <c r="C30" s="10"/>
      <c r="D30" s="1"/>
    </row>
    <row r="31" spans="1:4" ht="12.75" customHeight="1" x14ac:dyDescent="0.2">
      <c r="A31" s="1"/>
      <c r="B31" s="10"/>
      <c r="C31" s="10"/>
      <c r="D31" s="1"/>
    </row>
    <row r="32" spans="1:4" ht="12.75" customHeight="1" x14ac:dyDescent="0.2">
      <c r="A32" s="39" t="s">
        <v>4</v>
      </c>
      <c r="B32" s="39" t="s">
        <v>28</v>
      </c>
      <c r="C32" s="39" t="s">
        <v>4</v>
      </c>
      <c r="D32" s="39" t="s">
        <v>28</v>
      </c>
    </row>
    <row r="33" spans="1:4" ht="12.75" customHeight="1" x14ac:dyDescent="0.2">
      <c r="A33" s="40" t="s">
        <v>32</v>
      </c>
      <c r="B33" s="40" t="s">
        <v>29</v>
      </c>
      <c r="C33" s="40" t="s">
        <v>30</v>
      </c>
      <c r="D33" s="40" t="s">
        <v>7</v>
      </c>
    </row>
    <row r="34" spans="1:4" ht="12.75" customHeight="1" x14ac:dyDescent="0.2">
      <c r="A34" s="27"/>
      <c r="B34" s="41" t="s">
        <v>36</v>
      </c>
      <c r="C34" s="41"/>
      <c r="D34" s="41" t="s">
        <v>17</v>
      </c>
    </row>
    <row r="35" spans="1:4" ht="12.75" customHeight="1" x14ac:dyDescent="0.2">
      <c r="A35" s="32" t="s">
        <v>83</v>
      </c>
      <c r="B35" s="33">
        <v>600000</v>
      </c>
      <c r="C35" s="32">
        <v>6</v>
      </c>
      <c r="D35" s="33">
        <f t="shared" ref="D35:D37" si="2">B35*C35</f>
        <v>3600000</v>
      </c>
    </row>
    <row r="36" spans="1:4" ht="12.75" customHeight="1" x14ac:dyDescent="0.2">
      <c r="A36" s="32" t="s">
        <v>84</v>
      </c>
      <c r="B36" s="33">
        <v>1200000</v>
      </c>
      <c r="C36" s="32">
        <v>6</v>
      </c>
      <c r="D36" s="33">
        <f t="shared" si="2"/>
        <v>7200000</v>
      </c>
    </row>
    <row r="37" spans="1:4" ht="12.75" customHeight="1" x14ac:dyDescent="0.2">
      <c r="A37" s="32" t="s">
        <v>85</v>
      </c>
      <c r="B37" s="33">
        <v>600000</v>
      </c>
      <c r="C37" s="32">
        <v>6</v>
      </c>
      <c r="D37" s="33">
        <f t="shared" si="2"/>
        <v>3600000</v>
      </c>
    </row>
    <row r="38" spans="1:4" ht="12.75" customHeight="1" x14ac:dyDescent="0.2">
      <c r="A38" s="9" t="s">
        <v>10</v>
      </c>
      <c r="B38" s="14"/>
      <c r="C38" s="11"/>
      <c r="D38" s="35">
        <f>SUM(D35:D37)</f>
        <v>14400000</v>
      </c>
    </row>
    <row r="39" spans="1:4" ht="12.75" customHeight="1" x14ac:dyDescent="0.2">
      <c r="A39" s="10"/>
      <c r="B39" s="10"/>
      <c r="C39" s="10"/>
      <c r="D39" s="1"/>
    </row>
    <row r="40" spans="1:4" ht="12.75" customHeight="1" x14ac:dyDescent="0.2">
      <c r="A40" s="10"/>
      <c r="B40" s="10"/>
      <c r="C40" s="10"/>
      <c r="D40" s="1"/>
    </row>
    <row r="41" spans="1:4" ht="12.75" customHeight="1" x14ac:dyDescent="0.2">
      <c r="A41" s="10"/>
      <c r="B41" s="10"/>
      <c r="C41" s="10"/>
      <c r="D41" s="1"/>
    </row>
    <row r="42" spans="1:4" ht="12.75" customHeight="1" x14ac:dyDescent="0.2">
      <c r="A42" s="10"/>
      <c r="B42" s="10"/>
      <c r="C42" s="10"/>
      <c r="D42" s="1"/>
    </row>
    <row r="43" spans="1:4" ht="12.75" customHeight="1" x14ac:dyDescent="0.2">
      <c r="A43" s="10"/>
      <c r="B43" s="10"/>
      <c r="C43" s="10"/>
      <c r="D43" s="1"/>
    </row>
    <row r="44" spans="1:4" ht="12.75" customHeight="1" x14ac:dyDescent="0.2">
      <c r="A44" s="10"/>
      <c r="B44" s="10"/>
      <c r="C44" s="10"/>
      <c r="D44" s="1"/>
    </row>
    <row r="45" spans="1:4" ht="12.75" customHeight="1" x14ac:dyDescent="0.2">
      <c r="A45" s="1"/>
      <c r="B45" s="10"/>
      <c r="C45" s="10"/>
      <c r="D45" s="1"/>
    </row>
    <row r="46" spans="1:4" ht="12.75" customHeight="1" x14ac:dyDescent="0.2">
      <c r="A46" s="1" t="s">
        <v>86</v>
      </c>
    </row>
    <row r="47" spans="1:4" ht="12.75" customHeight="1" x14ac:dyDescent="0.2">
      <c r="A47" s="44" t="s">
        <v>4</v>
      </c>
    </row>
    <row r="48" spans="1:4" ht="12.75" customHeight="1" x14ac:dyDescent="0.2">
      <c r="A48" s="39" t="s">
        <v>4</v>
      </c>
      <c r="B48" s="39" t="s">
        <v>28</v>
      </c>
      <c r="C48" s="39" t="s">
        <v>4</v>
      </c>
      <c r="D48" s="39" t="s">
        <v>28</v>
      </c>
    </row>
    <row r="49" spans="1:4" ht="12.75" customHeight="1" x14ac:dyDescent="0.2">
      <c r="A49" s="40" t="s">
        <v>32</v>
      </c>
      <c r="B49" s="40" t="s">
        <v>29</v>
      </c>
      <c r="C49" s="40" t="s">
        <v>30</v>
      </c>
      <c r="D49" s="40" t="s">
        <v>7</v>
      </c>
    </row>
    <row r="50" spans="1:4" ht="12.75" customHeight="1" x14ac:dyDescent="0.2">
      <c r="A50" s="27"/>
      <c r="B50" s="41" t="s">
        <v>36</v>
      </c>
      <c r="C50" s="41"/>
      <c r="D50" s="41" t="s">
        <v>17</v>
      </c>
    </row>
    <row r="51" spans="1:4" ht="12.75" customHeight="1" x14ac:dyDescent="0.2">
      <c r="A51" s="32" t="s">
        <v>87</v>
      </c>
      <c r="B51" s="32">
        <v>300000</v>
      </c>
      <c r="C51" s="32">
        <v>16</v>
      </c>
      <c r="D51" s="32">
        <f t="shared" ref="D51:D53" si="3">B51*C51</f>
        <v>4800000</v>
      </c>
    </row>
    <row r="52" spans="1:4" ht="12.75" customHeight="1" x14ac:dyDescent="0.2">
      <c r="A52" s="32" t="s">
        <v>88</v>
      </c>
      <c r="B52" s="32">
        <v>800000</v>
      </c>
      <c r="C52" s="32">
        <v>4</v>
      </c>
      <c r="D52" s="32">
        <f t="shared" si="3"/>
        <v>3200000</v>
      </c>
    </row>
    <row r="53" spans="1:4" ht="12.75" customHeight="1" x14ac:dyDescent="0.2">
      <c r="A53" s="32" t="s">
        <v>89</v>
      </c>
      <c r="B53" s="32">
        <v>2500000</v>
      </c>
      <c r="C53" s="32">
        <v>2</v>
      </c>
      <c r="D53" s="32">
        <f t="shared" si="3"/>
        <v>5000000</v>
      </c>
    </row>
    <row r="54" spans="1:4" ht="12.75" customHeight="1" x14ac:dyDescent="0.2">
      <c r="A54" s="9" t="s">
        <v>10</v>
      </c>
      <c r="B54" s="14"/>
      <c r="C54" s="11"/>
      <c r="D54" s="43">
        <f>SUM(D51:D52)</f>
        <v>8000000</v>
      </c>
    </row>
    <row r="55" spans="1:4" ht="12.75" customHeight="1" x14ac:dyDescent="0.2"/>
    <row r="56" spans="1:4" ht="12.75" customHeight="1" x14ac:dyDescent="0.2"/>
    <row r="57" spans="1:4" ht="12.75" customHeight="1" x14ac:dyDescent="0.2"/>
    <row r="58" spans="1:4" ht="12.75" customHeight="1" x14ac:dyDescent="0.2"/>
    <row r="59" spans="1:4" ht="12.75" customHeight="1" x14ac:dyDescent="0.2">
      <c r="A59" s="1"/>
    </row>
    <row r="60" spans="1:4" ht="12.75" customHeight="1" x14ac:dyDescent="0.2">
      <c r="A60" s="1"/>
    </row>
    <row r="61" spans="1:4" ht="12.75" customHeight="1" x14ac:dyDescent="0.2"/>
    <row r="62" spans="1:4" ht="12.75" customHeight="1" x14ac:dyDescent="0.2"/>
    <row r="63" spans="1:4" ht="12.75" customHeight="1" x14ac:dyDescent="0.2"/>
    <row r="64" spans="1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baseColWidth="10" defaultColWidth="12.5703125" defaultRowHeight="15" customHeight="1" x14ac:dyDescent="0.2"/>
  <cols>
    <col min="1" max="1" width="44.7109375" customWidth="1"/>
    <col min="2" max="2" width="12.28515625" customWidth="1"/>
    <col min="3" max="22" width="11.42578125" customWidth="1"/>
    <col min="23" max="26" width="14.42578125" customWidth="1"/>
  </cols>
  <sheetData>
    <row r="1" spans="1:26" ht="12.75" customHeight="1" x14ac:dyDescent="0.2"/>
    <row r="2" spans="1:26" ht="12.75" customHeight="1" x14ac:dyDescent="0.25">
      <c r="A2" s="45" t="s">
        <v>90</v>
      </c>
    </row>
    <row r="3" spans="1:26" ht="12.75" customHeight="1" x14ac:dyDescent="0.2"/>
    <row r="4" spans="1:26" ht="12.75" customHeight="1" x14ac:dyDescent="0.2">
      <c r="A4" s="19"/>
      <c r="B4" s="39" t="s">
        <v>28</v>
      </c>
    </row>
    <row r="5" spans="1:26" ht="12.75" customHeight="1" x14ac:dyDescent="0.2">
      <c r="A5" s="46" t="s">
        <v>8</v>
      </c>
      <c r="B5" s="40" t="s">
        <v>7</v>
      </c>
    </row>
    <row r="6" spans="1:26" ht="12.75" customHeight="1" x14ac:dyDescent="0.2">
      <c r="A6" s="27"/>
      <c r="B6" s="47" t="s">
        <v>17</v>
      </c>
    </row>
    <row r="7" spans="1:26" ht="12.75" customHeight="1" x14ac:dyDescent="0.2">
      <c r="A7" s="32" t="s">
        <v>91</v>
      </c>
      <c r="B7" s="48">
        <f>REMUNERACIONES!H15</f>
        <v>32900000</v>
      </c>
      <c r="C7" s="23"/>
      <c r="D7" s="23"/>
      <c r="E7" s="23"/>
    </row>
    <row r="8" spans="1:26" ht="12.75" customHeight="1" x14ac:dyDescent="0.2">
      <c r="A8" s="32" t="s">
        <v>27</v>
      </c>
      <c r="B8" s="48">
        <f>'EQUIPOS E INFRAESTRUCTURA'!F10</f>
        <v>23250000</v>
      </c>
      <c r="C8" s="23"/>
      <c r="D8" s="23"/>
      <c r="E8" s="23"/>
    </row>
    <row r="9" spans="1:26" ht="12.75" customHeight="1" x14ac:dyDescent="0.2">
      <c r="A9" s="32" t="s">
        <v>47</v>
      </c>
      <c r="B9" s="48">
        <f>'EQUIPOS E INFRAESTRUCTURA'!F24</f>
        <v>25140000</v>
      </c>
      <c r="C9" s="23"/>
      <c r="D9" s="23"/>
      <c r="E9" s="23"/>
    </row>
    <row r="10" spans="1:26" ht="12.75" customHeight="1" x14ac:dyDescent="0.2">
      <c r="A10" s="32" t="s">
        <v>60</v>
      </c>
      <c r="B10" s="48">
        <f>'SOFTWARE Y FUNGIBLES'!D9</f>
        <v>462450</v>
      </c>
      <c r="C10" s="23"/>
      <c r="D10" s="23"/>
      <c r="E10" s="23"/>
    </row>
    <row r="11" spans="1:26" ht="12.75" customHeight="1" x14ac:dyDescent="0.2">
      <c r="A11" s="32" t="s">
        <v>71</v>
      </c>
      <c r="B11" s="48">
        <f>OTROS!D10</f>
        <v>720000</v>
      </c>
      <c r="C11" s="23"/>
      <c r="D11" s="23"/>
      <c r="E11" s="23"/>
    </row>
    <row r="12" spans="1:26" ht="12.75" customHeight="1" x14ac:dyDescent="0.2">
      <c r="A12" s="32" t="s">
        <v>82</v>
      </c>
      <c r="B12" s="48">
        <f>OTROS!D38</f>
        <v>14400000</v>
      </c>
      <c r="C12" s="23"/>
      <c r="D12" s="23"/>
      <c r="E12" s="23"/>
    </row>
    <row r="13" spans="1:26" ht="12.75" customHeight="1" x14ac:dyDescent="0.2">
      <c r="A13" s="32" t="s">
        <v>75</v>
      </c>
      <c r="B13" s="48">
        <f>OTROS!D24</f>
        <v>26430000</v>
      </c>
      <c r="C13" s="23"/>
      <c r="D13" s="23"/>
      <c r="E13" s="23"/>
    </row>
    <row r="14" spans="1:26" ht="12.75" customHeight="1" x14ac:dyDescent="0.2">
      <c r="A14" s="43" t="s">
        <v>7</v>
      </c>
      <c r="B14" s="49">
        <f>SUM(B7:B13)</f>
        <v>123302450</v>
      </c>
      <c r="C14" s="2"/>
      <c r="D14" s="2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0"/>
      <c r="B15" s="50"/>
    </row>
    <row r="16" spans="1:26" ht="12.75" customHeight="1" x14ac:dyDescent="0.2">
      <c r="A16" s="1"/>
      <c r="B16" s="50"/>
    </row>
    <row r="17" spans="1:2" ht="12.75" customHeight="1" x14ac:dyDescent="0.2">
      <c r="A17" s="1"/>
      <c r="B17" s="51"/>
    </row>
    <row r="18" spans="1:2" ht="12.75" customHeight="1" x14ac:dyDescent="0.2">
      <c r="A18" s="1"/>
      <c r="B18" s="51"/>
    </row>
    <row r="19" spans="1:2" ht="12.75" customHeight="1" x14ac:dyDescent="0.2">
      <c r="A19" s="1"/>
      <c r="B19" s="51"/>
    </row>
    <row r="20" spans="1:2" ht="12.75" customHeight="1" x14ac:dyDescent="0.2">
      <c r="A20" s="1"/>
      <c r="B20" s="51"/>
    </row>
    <row r="21" spans="1:2" ht="12.75" customHeight="1" x14ac:dyDescent="0.2">
      <c r="A21" s="1"/>
      <c r="B21" s="51"/>
    </row>
    <row r="22" spans="1:2" ht="12.75" customHeight="1" x14ac:dyDescent="0.2">
      <c r="A22" s="1"/>
      <c r="B22" s="51"/>
    </row>
    <row r="23" spans="1:2" ht="12.75" customHeight="1" x14ac:dyDescent="0.2">
      <c r="A23" s="1"/>
      <c r="B23" s="51"/>
    </row>
    <row r="24" spans="1:2" ht="12.75" customHeight="1" x14ac:dyDescent="0.2"/>
    <row r="25" spans="1:2" ht="12.75" customHeight="1" x14ac:dyDescent="0.2">
      <c r="A25" s="1"/>
      <c r="B25" s="51"/>
    </row>
    <row r="26" spans="1:2" ht="12.75" customHeight="1" x14ac:dyDescent="0.2">
      <c r="A26" s="1"/>
      <c r="B26" s="51"/>
    </row>
    <row r="27" spans="1:2" ht="12.75" customHeight="1" x14ac:dyDescent="0.2">
      <c r="A27" s="1"/>
      <c r="B27" s="51"/>
    </row>
    <row r="28" spans="1:2" ht="12.75" customHeight="1" x14ac:dyDescent="0.2">
      <c r="A28" s="16"/>
    </row>
    <row r="29" spans="1:2" ht="12.75" customHeight="1" x14ac:dyDescent="0.2"/>
    <row r="30" spans="1:2" ht="12.75" customHeight="1" x14ac:dyDescent="0.2"/>
    <row r="31" spans="1:2" ht="12.75" customHeight="1" x14ac:dyDescent="0.2"/>
    <row r="32" spans="1: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REMUNERACIONES</vt:lpstr>
      <vt:lpstr>EQUIPOS E INFRAESTRUCTURA</vt:lpstr>
      <vt:lpstr>SOFTWARE Y FUNGIBLES</vt:lpstr>
      <vt:lpstr>OTROS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RAIMUNDO JOSE MANUEL ESTEVEZ SALVO</cp:lastModifiedBy>
  <dcterms:created xsi:type="dcterms:W3CDTF">2022-11-26T12:22:29Z</dcterms:created>
  <dcterms:modified xsi:type="dcterms:W3CDTF">2024-09-14T19:30:11Z</dcterms:modified>
</cp:coreProperties>
</file>