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JA\"/>
    </mc:Choice>
  </mc:AlternateContent>
  <bookViews>
    <workbookView xWindow="0" yWindow="0" windowWidth="25200" windowHeight="11985" activeTab="3"/>
  </bookViews>
  <sheets>
    <sheet name="Tables Design" sheetId="1" r:id="rId1"/>
    <sheet name="Table Data Insert Scripts" sheetId="2" r:id="rId2"/>
    <sheet name="Sheet2" sheetId="3" r:id="rId3"/>
    <sheet name="Price List" sheetId="4" r:id="rId4"/>
  </sheets>
  <definedNames>
    <definedName name="_xlnm.Print_Titles" localSheetId="3">'Price List'!$1:$2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4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9" i="4" l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E119" i="1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85" i="2"/>
  <c r="J185" i="2"/>
  <c r="K184" i="2"/>
  <c r="J184" i="2"/>
  <c r="O184" i="2" s="1"/>
  <c r="K183" i="2"/>
  <c r="J183" i="2"/>
  <c r="K182" i="2"/>
  <c r="J182" i="2"/>
  <c r="O182" i="2" s="1"/>
  <c r="K181" i="2"/>
  <c r="J181" i="2"/>
  <c r="K180" i="2"/>
  <c r="J180" i="2"/>
  <c r="O180" i="2" s="1"/>
  <c r="K179" i="2"/>
  <c r="J179" i="2"/>
  <c r="K178" i="2"/>
  <c r="J178" i="2"/>
  <c r="O178" i="2" s="1"/>
  <c r="K177" i="2"/>
  <c r="J177" i="2"/>
  <c r="J134" i="2"/>
  <c r="J133" i="2"/>
  <c r="J132" i="2"/>
  <c r="J131" i="2"/>
  <c r="J130" i="2"/>
  <c r="K134" i="2"/>
  <c r="K133" i="2"/>
  <c r="K132" i="2"/>
  <c r="K131" i="2"/>
  <c r="O131" i="2" s="1"/>
  <c r="K130" i="2"/>
  <c r="K129" i="2"/>
  <c r="K128" i="2"/>
  <c r="K127" i="2"/>
  <c r="K126" i="2"/>
  <c r="J129" i="2"/>
  <c r="O129" i="2" s="1"/>
  <c r="J128" i="2"/>
  <c r="J127" i="2"/>
  <c r="O127" i="2" s="1"/>
  <c r="J126" i="2"/>
  <c r="J125" i="2"/>
  <c r="K125" i="2"/>
  <c r="K162" i="2"/>
  <c r="K163" i="2"/>
  <c r="K164" i="2"/>
  <c r="K165" i="2"/>
  <c r="K166" i="2"/>
  <c r="K167" i="2"/>
  <c r="O167" i="2" s="1"/>
  <c r="K168" i="2"/>
  <c r="K169" i="2"/>
  <c r="K170" i="2"/>
  <c r="K171" i="2"/>
  <c r="K172" i="2"/>
  <c r="K173" i="2"/>
  <c r="K174" i="2"/>
  <c r="K175" i="2"/>
  <c r="K176" i="2"/>
  <c r="K161" i="2"/>
  <c r="J166" i="2"/>
  <c r="J167" i="2"/>
  <c r="J168" i="2"/>
  <c r="J169" i="2"/>
  <c r="J170" i="2"/>
  <c r="J171" i="2"/>
  <c r="J172" i="2"/>
  <c r="J173" i="2"/>
  <c r="J174" i="2"/>
  <c r="J175" i="2"/>
  <c r="J176" i="2"/>
  <c r="O179" i="2"/>
  <c r="O183" i="2"/>
  <c r="K150" i="2"/>
  <c r="K151" i="2"/>
  <c r="K152" i="2"/>
  <c r="K153" i="2"/>
  <c r="K154" i="2"/>
  <c r="K155" i="2"/>
  <c r="K156" i="2"/>
  <c r="K157" i="2"/>
  <c r="K158" i="2"/>
  <c r="K159" i="2"/>
  <c r="K160" i="2"/>
  <c r="J150" i="2"/>
  <c r="J151" i="2"/>
  <c r="J152" i="2"/>
  <c r="J153" i="2"/>
  <c r="J154" i="2"/>
  <c r="J155" i="2"/>
  <c r="J156" i="2"/>
  <c r="O156" i="2" s="1"/>
  <c r="J157" i="2"/>
  <c r="J158" i="2"/>
  <c r="J159" i="2"/>
  <c r="J160" i="2"/>
  <c r="J161" i="2"/>
  <c r="J162" i="2"/>
  <c r="O162" i="2" s="1"/>
  <c r="J163" i="2"/>
  <c r="J164" i="2"/>
  <c r="O164" i="2" s="1"/>
  <c r="J165" i="2"/>
  <c r="J149" i="2"/>
  <c r="K149" i="2"/>
  <c r="J148" i="2"/>
  <c r="K148" i="2"/>
  <c r="J147" i="2"/>
  <c r="K147" i="2"/>
  <c r="J146" i="2"/>
  <c r="K146" i="2"/>
  <c r="J145" i="2"/>
  <c r="K145" i="2"/>
  <c r="O152" i="2" l="1"/>
  <c r="O130" i="2"/>
  <c r="O134" i="2"/>
  <c r="O126" i="2"/>
  <c r="O148" i="2"/>
  <c r="O160" i="2"/>
  <c r="O163" i="2"/>
  <c r="O175" i="2"/>
  <c r="O171" i="2"/>
  <c r="O157" i="2"/>
  <c r="O153" i="2"/>
  <c r="O191" i="2"/>
  <c r="O187" i="2"/>
  <c r="O174" i="2"/>
  <c r="O170" i="2"/>
  <c r="O166" i="2"/>
  <c r="O150" i="2"/>
  <c r="O168" i="2"/>
  <c r="O125" i="2"/>
  <c r="O190" i="2"/>
  <c r="O186" i="2"/>
  <c r="O188" i="2"/>
  <c r="O132" i="2"/>
  <c r="O159" i="2"/>
  <c r="O155" i="2"/>
  <c r="O133" i="2"/>
  <c r="O161" i="2"/>
  <c r="O172" i="2"/>
  <c r="O151" i="2"/>
  <c r="O158" i="2"/>
  <c r="O154" i="2"/>
  <c r="O128" i="2"/>
  <c r="O147" i="2"/>
  <c r="O149" i="2"/>
  <c r="O176" i="2"/>
  <c r="O165" i="2"/>
  <c r="O189" i="2"/>
  <c r="O185" i="2"/>
  <c r="O181" i="2"/>
  <c r="O177" i="2"/>
  <c r="O173" i="2"/>
  <c r="O169" i="2"/>
  <c r="F134" i="1"/>
  <c r="F133" i="1"/>
  <c r="F132" i="1"/>
  <c r="F107" i="1"/>
  <c r="F106" i="1"/>
  <c r="F105" i="1"/>
  <c r="F104" i="1"/>
  <c r="F92" i="1"/>
  <c r="F91" i="1"/>
  <c r="F90" i="1"/>
  <c r="F82" i="1"/>
  <c r="F81" i="1"/>
  <c r="F80" i="1"/>
  <c r="F74" i="1"/>
  <c r="F73" i="1"/>
  <c r="F72" i="1"/>
  <c r="F71" i="1"/>
  <c r="F62" i="1"/>
  <c r="F61" i="1"/>
  <c r="F60" i="1"/>
  <c r="F55" i="1"/>
  <c r="F54" i="1"/>
  <c r="F53" i="1"/>
  <c r="F43" i="1"/>
  <c r="F42" i="1"/>
  <c r="F41" i="1"/>
  <c r="F29" i="1"/>
  <c r="F28" i="1"/>
  <c r="F27" i="1"/>
  <c r="F20" i="1"/>
  <c r="F21" i="1"/>
  <c r="F19" i="1"/>
  <c r="F3" i="1"/>
  <c r="F2" i="1"/>
  <c r="K87" i="2"/>
  <c r="K88" i="2"/>
  <c r="K89" i="2"/>
  <c r="K90" i="2"/>
  <c r="K86" i="2"/>
  <c r="O60" i="2"/>
  <c r="O61" i="2"/>
  <c r="O62" i="2"/>
  <c r="O59" i="2"/>
  <c r="O58" i="2"/>
  <c r="O57" i="2"/>
  <c r="O55" i="2"/>
  <c r="O54" i="2"/>
  <c r="O53" i="2"/>
  <c r="E57" i="1"/>
  <c r="E56" i="1"/>
  <c r="E55" i="1"/>
  <c r="E54" i="1"/>
  <c r="E53" i="1"/>
  <c r="O22" i="2"/>
  <c r="O4" i="2"/>
  <c r="O10" i="2"/>
  <c r="O15" i="2"/>
  <c r="O51" i="2"/>
  <c r="O50" i="2"/>
  <c r="O49" i="2"/>
  <c r="O47" i="2"/>
  <c r="O46" i="2"/>
  <c r="O44" i="2"/>
  <c r="O43" i="2"/>
  <c r="L41" i="2"/>
  <c r="O41" i="2" s="1"/>
  <c r="L40" i="2"/>
  <c r="O40" i="2" s="1"/>
  <c r="O33" i="2"/>
  <c r="L35" i="2"/>
  <c r="O35" i="2" s="1"/>
  <c r="L36" i="2"/>
  <c r="O36" i="2" s="1"/>
  <c r="L37" i="2"/>
  <c r="O37" i="2" s="1"/>
  <c r="L38" i="2"/>
  <c r="O38" i="2" s="1"/>
  <c r="L39" i="2"/>
  <c r="O39" i="2" s="1"/>
  <c r="L34" i="2"/>
  <c r="O34" i="2" s="1"/>
  <c r="O28" i="2"/>
  <c r="O29" i="2"/>
  <c r="O30" i="2"/>
  <c r="O31" i="2"/>
  <c r="O27" i="2"/>
  <c r="E121" i="1" l="1"/>
  <c r="E120" i="1"/>
  <c r="E118" i="1"/>
  <c r="K123" i="2"/>
  <c r="K114" i="2"/>
  <c r="K115" i="2"/>
  <c r="K116" i="2"/>
  <c r="K117" i="2"/>
  <c r="K113" i="2"/>
  <c r="K104" i="2"/>
  <c r="K105" i="2"/>
  <c r="K106" i="2"/>
  <c r="K107" i="2"/>
  <c r="K103" i="2"/>
  <c r="O145" i="2"/>
  <c r="O146" i="2"/>
  <c r="K119" i="2"/>
  <c r="K120" i="2"/>
  <c r="K121" i="2"/>
  <c r="K122" i="2"/>
  <c r="K124" i="2"/>
  <c r="K118" i="2"/>
  <c r="K109" i="2"/>
  <c r="K110" i="2"/>
  <c r="K111" i="2"/>
  <c r="K112" i="2"/>
  <c r="K108" i="2"/>
  <c r="J107" i="2"/>
  <c r="J108" i="2"/>
  <c r="J109" i="2"/>
  <c r="J110" i="2"/>
  <c r="J111" i="2"/>
  <c r="J112" i="2"/>
  <c r="J113" i="2"/>
  <c r="J114" i="2"/>
  <c r="O114" i="2" s="1"/>
  <c r="J115" i="2"/>
  <c r="O115" i="2" s="1"/>
  <c r="J116" i="2"/>
  <c r="J117" i="2"/>
  <c r="J118" i="2"/>
  <c r="J119" i="2"/>
  <c r="J120" i="2"/>
  <c r="J121" i="2"/>
  <c r="J122" i="2"/>
  <c r="J123" i="2"/>
  <c r="J124" i="2"/>
  <c r="O124" i="2" s="1"/>
  <c r="J98" i="2"/>
  <c r="J99" i="2"/>
  <c r="J100" i="2"/>
  <c r="J101" i="2"/>
  <c r="J102" i="2"/>
  <c r="J103" i="2"/>
  <c r="J104" i="2"/>
  <c r="J105" i="2"/>
  <c r="J106" i="2"/>
  <c r="K99" i="2"/>
  <c r="K100" i="2"/>
  <c r="K101" i="2"/>
  <c r="K102" i="2"/>
  <c r="K98" i="2"/>
  <c r="K97" i="2"/>
  <c r="K95" i="2"/>
  <c r="K92" i="2"/>
  <c r="K93" i="2"/>
  <c r="K94" i="2"/>
  <c r="K91" i="2"/>
  <c r="O121" i="2" l="1"/>
  <c r="O109" i="2"/>
  <c r="O105" i="2"/>
  <c r="O116" i="2"/>
  <c r="O108" i="2"/>
  <c r="O122" i="2"/>
  <c r="O110" i="2"/>
  <c r="O117" i="2"/>
  <c r="O119" i="2"/>
  <c r="O111" i="2"/>
  <c r="O106" i="2"/>
  <c r="O120" i="2"/>
  <c r="O112" i="2"/>
  <c r="O118" i="2"/>
  <c r="O123" i="2"/>
  <c r="O107" i="2"/>
  <c r="O113" i="2"/>
  <c r="K70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96" i="2"/>
  <c r="K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O91" i="2" s="1"/>
  <c r="J92" i="2"/>
  <c r="O92" i="2" s="1"/>
  <c r="J93" i="2"/>
  <c r="O93" i="2" s="1"/>
  <c r="J94" i="2"/>
  <c r="O94" i="2" s="1"/>
  <c r="J95" i="2"/>
  <c r="O95" i="2" s="1"/>
  <c r="J96" i="2"/>
  <c r="J97" i="2"/>
  <c r="O97" i="2" s="1"/>
  <c r="J71" i="2"/>
  <c r="J70" i="2"/>
  <c r="F9" i="3"/>
  <c r="F10" i="3"/>
  <c r="F11" i="3"/>
  <c r="F12" i="3"/>
  <c r="F13" i="3"/>
  <c r="F14" i="3"/>
  <c r="F15" i="3"/>
  <c r="F16" i="3"/>
  <c r="F8" i="3"/>
  <c r="F5" i="3"/>
  <c r="F6" i="3"/>
  <c r="F7" i="3"/>
  <c r="F4" i="3"/>
  <c r="O82" i="2"/>
  <c r="O98" i="2"/>
  <c r="O99" i="2"/>
  <c r="O100" i="2"/>
  <c r="O101" i="2"/>
  <c r="O102" i="2"/>
  <c r="O103" i="2"/>
  <c r="O104" i="2"/>
  <c r="E49" i="1"/>
  <c r="E48" i="1"/>
  <c r="E50" i="1"/>
  <c r="E46" i="1"/>
  <c r="E47" i="1"/>
  <c r="E45" i="1"/>
  <c r="E44" i="1"/>
  <c r="E43" i="1"/>
  <c r="E42" i="1"/>
  <c r="E41" i="1"/>
  <c r="O71" i="2" l="1"/>
  <c r="O85" i="2"/>
  <c r="O73" i="2"/>
  <c r="O90" i="2"/>
  <c r="O78" i="2"/>
  <c r="O89" i="2"/>
  <c r="O81" i="2"/>
  <c r="O77" i="2"/>
  <c r="O76" i="2"/>
  <c r="O86" i="2"/>
  <c r="O74" i="2"/>
  <c r="O96" i="2"/>
  <c r="O87" i="2"/>
  <c r="O88" i="2"/>
  <c r="O84" i="2"/>
  <c r="O80" i="2"/>
  <c r="O72" i="2"/>
  <c r="O83" i="2"/>
  <c r="O79" i="2"/>
  <c r="O75" i="2"/>
  <c r="E144" i="1"/>
  <c r="E142" i="1"/>
  <c r="E134" i="1"/>
  <c r="E135" i="1"/>
  <c r="E136" i="1"/>
  <c r="E137" i="1"/>
  <c r="E138" i="1"/>
  <c r="E139" i="1"/>
  <c r="E140" i="1"/>
  <c r="E141" i="1"/>
  <c r="E143" i="1"/>
  <c r="E133" i="1"/>
  <c r="E132" i="1"/>
  <c r="E128" i="1" l="1"/>
  <c r="E107" i="1"/>
  <c r="E108" i="1"/>
  <c r="E109" i="1"/>
  <c r="E110" i="1"/>
  <c r="E111" i="1"/>
  <c r="E112" i="1"/>
  <c r="E113" i="1"/>
  <c r="E114" i="1"/>
  <c r="E115" i="1"/>
  <c r="E116" i="1"/>
  <c r="E117" i="1"/>
  <c r="E122" i="1"/>
  <c r="E123" i="1"/>
  <c r="E124" i="1"/>
  <c r="E125" i="1"/>
  <c r="E126" i="1"/>
  <c r="E127" i="1"/>
  <c r="E106" i="1"/>
  <c r="E105" i="1"/>
  <c r="E91" i="1"/>
  <c r="E104" i="1"/>
  <c r="E100" i="1"/>
  <c r="E96" i="1"/>
  <c r="E99" i="1"/>
  <c r="E98" i="1"/>
  <c r="E97" i="1"/>
  <c r="E95" i="1"/>
  <c r="E94" i="1"/>
  <c r="E93" i="1"/>
  <c r="E92" i="1"/>
  <c r="E86" i="1"/>
  <c r="E85" i="1"/>
  <c r="E84" i="1"/>
  <c r="E83" i="1"/>
  <c r="E82" i="1"/>
  <c r="E81" i="1"/>
  <c r="E76" i="1"/>
  <c r="E75" i="1"/>
  <c r="E74" i="1"/>
  <c r="E73" i="1"/>
  <c r="E72" i="1"/>
  <c r="E90" i="1"/>
  <c r="E80" i="1"/>
  <c r="E71" i="1"/>
  <c r="E31" i="1"/>
  <c r="E24" i="1"/>
  <c r="E23" i="1"/>
  <c r="E22" i="1"/>
  <c r="E21" i="1"/>
  <c r="E20" i="1"/>
  <c r="E19" i="1"/>
  <c r="E37" i="1" l="1"/>
  <c r="E29" i="1"/>
  <c r="E30" i="1"/>
  <c r="E32" i="1"/>
  <c r="E33" i="1"/>
  <c r="E34" i="1"/>
  <c r="E35" i="1"/>
  <c r="E36" i="1"/>
  <c r="E28" i="1"/>
  <c r="E27" i="1"/>
  <c r="E3" i="1"/>
  <c r="E68" i="1"/>
  <c r="E66" i="1"/>
  <c r="E63" i="1"/>
  <c r="E64" i="1"/>
  <c r="E65" i="1"/>
  <c r="E62" i="1"/>
  <c r="E67" i="1"/>
  <c r="E61" i="1"/>
  <c r="E60" i="1"/>
  <c r="E2" i="1"/>
  <c r="E16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<sst xmlns="http://schemas.openxmlformats.org/spreadsheetml/2006/main" count="1861" uniqueCount="545">
  <si>
    <t>Company Master</t>
  </si>
  <si>
    <t>COMP</t>
  </si>
  <si>
    <t>ID</t>
  </si>
  <si>
    <t>NAME</t>
  </si>
  <si>
    <t>ADDRESS</t>
  </si>
  <si>
    <t>WEB_SITE</t>
  </si>
  <si>
    <t>PIN</t>
  </si>
  <si>
    <t>PH_NB</t>
  </si>
  <si>
    <t>EMAIL</t>
  </si>
  <si>
    <t>LOGO</t>
  </si>
  <si>
    <t>WOR_HRS</t>
  </si>
  <si>
    <t>GPS_LOC</t>
  </si>
  <si>
    <t>FB_ID</t>
  </si>
  <si>
    <t>TWTR_ID</t>
  </si>
  <si>
    <t>LNKD_IN</t>
  </si>
  <si>
    <t>VARCHAR2</t>
  </si>
  <si>
    <t>BLOB</t>
  </si>
  <si>
    <t>STS</t>
  </si>
  <si>
    <t>CREATE_DT</t>
  </si>
  <si>
    <t>DATE</t>
  </si>
  <si>
    <t>NUMBER</t>
  </si>
  <si>
    <t>Customer Master</t>
  </si>
  <si>
    <t>CSTM</t>
  </si>
  <si>
    <t>REG_DT</t>
  </si>
  <si>
    <t>LAST_ORD_DT</t>
  </si>
  <si>
    <t>COMP_ID</t>
  </si>
  <si>
    <t>Company Account Master</t>
  </si>
  <si>
    <t>COAM</t>
  </si>
  <si>
    <t>ACC_NB</t>
  </si>
  <si>
    <t>CURR_CD</t>
  </si>
  <si>
    <t>IFSC_CD</t>
  </si>
  <si>
    <t>MICR_CD</t>
  </si>
  <si>
    <t>BANK_ADD</t>
  </si>
  <si>
    <t>PRIMARY KEY</t>
  </si>
  <si>
    <t>BANK_ID</t>
  </si>
  <si>
    <t>Company Title</t>
  </si>
  <si>
    <t>CTITL</t>
  </si>
  <si>
    <t>TITLE</t>
  </si>
  <si>
    <t>ICON_NAME</t>
  </si>
  <si>
    <t>BANNER</t>
  </si>
  <si>
    <t>IBAN_NB</t>
  </si>
  <si>
    <t>Lookup Table</t>
  </si>
  <si>
    <t>LKUP</t>
  </si>
  <si>
    <t>TYPE</t>
  </si>
  <si>
    <t>DESC</t>
  </si>
  <si>
    <t>CNFG</t>
  </si>
  <si>
    <t>CONFIG_ID</t>
  </si>
  <si>
    <t>START_RANGE</t>
  </si>
  <si>
    <t>END_RANGE</t>
  </si>
  <si>
    <t>Curstomers Jobs</t>
  </si>
  <si>
    <t>CJOBM</t>
  </si>
  <si>
    <t>NO_OF_DOCS</t>
  </si>
  <si>
    <t>REQ_DT</t>
  </si>
  <si>
    <t>RAPIDO_ID</t>
  </si>
  <si>
    <t>RAPIDO_PERSON</t>
  </si>
  <si>
    <t>RAPIDO_VEHICLE</t>
  </si>
  <si>
    <t>DELIVERED_DATE</t>
  </si>
  <si>
    <t>Curstomers Jobs Details</t>
  </si>
  <si>
    <t>CJOBD</t>
  </si>
  <si>
    <t>SL_NB</t>
  </si>
  <si>
    <t>DOC_TYP</t>
  </si>
  <si>
    <t>DOC_NAME</t>
  </si>
  <si>
    <t>NO_OF_PAGES</t>
  </si>
  <si>
    <t>NO_OF_COPIES</t>
  </si>
  <si>
    <t>PRINT_TYPE</t>
  </si>
  <si>
    <t>SINGLE SIDE/2 SIDE PRINT</t>
  </si>
  <si>
    <t>COLOR_TYPE</t>
  </si>
  <si>
    <t>ALL/SELECTED</t>
  </si>
  <si>
    <t>PAGE_RANGE</t>
  </si>
  <si>
    <t>BINDING_TYPE</t>
  </si>
  <si>
    <t>SPIRALL/THERMAL/PERFECT/PROJECT</t>
  </si>
  <si>
    <t>BINDING_COLOR</t>
  </si>
  <si>
    <t>BLACK/GREY/RED/BLUE/GREEN/BROWN</t>
  </si>
  <si>
    <t>SELECTED_PAGES</t>
  </si>
  <si>
    <t>TOTAL_PAGES</t>
  </si>
  <si>
    <t>COST_BY_RANGE</t>
  </si>
  <si>
    <t>FROM CONFIGURATION</t>
  </si>
  <si>
    <t>PRINTING_COST</t>
  </si>
  <si>
    <t>BINDING_COST</t>
  </si>
  <si>
    <t>TOTAL_COST</t>
  </si>
  <si>
    <t>FINISHING_TIME</t>
  </si>
  <si>
    <t>JOB_ID</t>
  </si>
  <si>
    <t>Financial Transactions</t>
  </si>
  <si>
    <t>TRN_AMT</t>
  </si>
  <si>
    <t>Net Banking/Gps, etc</t>
  </si>
  <si>
    <t>TRN_ID</t>
  </si>
  <si>
    <t>TRN_DATE</t>
  </si>
  <si>
    <t>TRN_STS</t>
  </si>
  <si>
    <t>Payment gateway unique id</t>
  </si>
  <si>
    <t>REQ_MSG</t>
  </si>
  <si>
    <t>REQ_TIME</t>
  </si>
  <si>
    <t>RSP_MSG</t>
  </si>
  <si>
    <t>RSP_TIME</t>
  </si>
  <si>
    <t>CTDTL</t>
  </si>
  <si>
    <t>SERVICE_TYPE</t>
  </si>
  <si>
    <t>VALUE</t>
  </si>
  <si>
    <t>Alert Configuration</t>
  </si>
  <si>
    <t>ALERT_TYPE</t>
  </si>
  <si>
    <t>NOT NULL</t>
  </si>
  <si>
    <t>ALERT_ID</t>
  </si>
  <si>
    <t>SMS/EMAIL/APP ALERT/ALL/NONE</t>
  </si>
  <si>
    <t>EMAIL_TMPLT</t>
  </si>
  <si>
    <t>SMS_TMPLT</t>
  </si>
  <si>
    <t>ALERT_TMPLT</t>
  </si>
  <si>
    <t>CLOB</t>
  </si>
  <si>
    <t>UPDT_DT</t>
  </si>
  <si>
    <t>Caption</t>
  </si>
  <si>
    <t>Company ID</t>
  </si>
  <si>
    <t>Name</t>
  </si>
  <si>
    <t>Address</t>
  </si>
  <si>
    <t>Email</t>
  </si>
  <si>
    <t>Pin Code</t>
  </si>
  <si>
    <t>Phone Number</t>
  </si>
  <si>
    <t>Company Web site</t>
  </si>
  <si>
    <t>Working hours</t>
  </si>
  <si>
    <t>GPS location</t>
  </si>
  <si>
    <t>Facebook ID</t>
  </si>
  <si>
    <t>Twiter ID</t>
  </si>
  <si>
    <t>LinkdIn ID</t>
  </si>
  <si>
    <t>Status</t>
  </si>
  <si>
    <t>Created Date</t>
  </si>
  <si>
    <t>Icon name</t>
  </si>
  <si>
    <t>Applcation Banner</t>
  </si>
  <si>
    <t>Logo</t>
  </si>
  <si>
    <t>Company D</t>
  </si>
  <si>
    <t>Bank Name</t>
  </si>
  <si>
    <t>Account number</t>
  </si>
  <si>
    <t>IBAN numbr</t>
  </si>
  <si>
    <t>Account currency</t>
  </si>
  <si>
    <t>IFSC Code</t>
  </si>
  <si>
    <t>MICR Code</t>
  </si>
  <si>
    <t>Bank Address</t>
  </si>
  <si>
    <t>Crated Date</t>
  </si>
  <si>
    <t>Alert ID</t>
  </si>
  <si>
    <t>Alert description</t>
  </si>
  <si>
    <t>Alert type</t>
  </si>
  <si>
    <t>SMS alert template</t>
  </si>
  <si>
    <t>Email alert template</t>
  </si>
  <si>
    <t>app Alert Template</t>
  </si>
  <si>
    <t>Last updated date</t>
  </si>
  <si>
    <t>Customer Phone number</t>
  </si>
  <si>
    <t>Customer app generated number</t>
  </si>
  <si>
    <t>Customer name</t>
  </si>
  <si>
    <t>Registered date</t>
  </si>
  <si>
    <t>status</t>
  </si>
  <si>
    <t>last order date</t>
  </si>
  <si>
    <t>Lookup ID</t>
  </si>
  <si>
    <t>Lookup code</t>
  </si>
  <si>
    <t>Configuration ID</t>
  </si>
  <si>
    <t>Lookup description</t>
  </si>
  <si>
    <t>Configuration description</t>
  </si>
  <si>
    <t>start range if required</t>
  </si>
  <si>
    <t>end range if required</t>
  </si>
  <si>
    <t>cofiguration value</t>
  </si>
  <si>
    <t>customer phone number</t>
  </si>
  <si>
    <t>no of documents</t>
  </si>
  <si>
    <t>requested date</t>
  </si>
  <si>
    <t>Delivery rapido id</t>
  </si>
  <si>
    <t>Delivery rapido driver</t>
  </si>
  <si>
    <t>Delivery rapido vehicle no</t>
  </si>
  <si>
    <t>Delivery date and time</t>
  </si>
  <si>
    <t>Customer job ID</t>
  </si>
  <si>
    <t>Customer job id</t>
  </si>
  <si>
    <t>Job serial no</t>
  </si>
  <si>
    <t>Document Type</t>
  </si>
  <si>
    <t>no o fpages in document</t>
  </si>
  <si>
    <t>Document full name</t>
  </si>
  <si>
    <t>Binding type</t>
  </si>
  <si>
    <t>Binding color</t>
  </si>
  <si>
    <t>RANGE_DETAILS</t>
  </si>
  <si>
    <t>Page ranges all or selected</t>
  </si>
  <si>
    <t>selection of pages</t>
  </si>
  <si>
    <t>DOC/DOCX/PDF/PPT/PPTX/XLS/XLSX/JPG/JPEG</t>
  </si>
  <si>
    <t>Pages to print</t>
  </si>
  <si>
    <t xml:space="preserve">No of copies </t>
  </si>
  <si>
    <t>Total pages by no of coies</t>
  </si>
  <si>
    <t>Priting type single / 2 side</t>
  </si>
  <si>
    <t>color or bw</t>
  </si>
  <si>
    <t>print cost by range</t>
  </si>
  <si>
    <t>prining cost</t>
  </si>
  <si>
    <t>binding cost</t>
  </si>
  <si>
    <t>Total cost for job</t>
  </si>
  <si>
    <t>expected job finish time</t>
  </si>
  <si>
    <t>customer job id</t>
  </si>
  <si>
    <t>app generated transactionno</t>
  </si>
  <si>
    <t>jobs transaction amount</t>
  </si>
  <si>
    <t>Service used to make payment</t>
  </si>
  <si>
    <t>Service generated transaction ID</t>
  </si>
  <si>
    <t>Transaction Date</t>
  </si>
  <si>
    <t>transaction status</t>
  </si>
  <si>
    <t>Dr/Cr requested message</t>
  </si>
  <si>
    <t>requested time</t>
  </si>
  <si>
    <t>Dr/Cr Response message</t>
  </si>
  <si>
    <t>response time</t>
  </si>
  <si>
    <t>num(10)</t>
  </si>
  <si>
    <t>chr(20)</t>
  </si>
  <si>
    <t>chr(100)</t>
  </si>
  <si>
    <t>NUM(15)</t>
  </si>
  <si>
    <t>CHR(30)</t>
  </si>
  <si>
    <t>CNFG_COMP_ID</t>
  </si>
  <si>
    <t>CNFG_ID</t>
  </si>
  <si>
    <t>CNFG_DESC</t>
  </si>
  <si>
    <t>CNFG_START_RANGE</t>
  </si>
  <si>
    <t>CNFG_END_RANGE</t>
  </si>
  <si>
    <t>CNFG_VALUE</t>
  </si>
  <si>
    <t>LKUP_COMP_ID</t>
  </si>
  <si>
    <t>LKUP_TYPE</t>
  </si>
  <si>
    <t>LKUP_ID</t>
  </si>
  <si>
    <t>LKUP_CONFIG_ID</t>
  </si>
  <si>
    <t>LKUP_DESC</t>
  </si>
  <si>
    <t>PAPERSIZE</t>
  </si>
  <si>
    <t>A4</t>
  </si>
  <si>
    <t>A4 Size Normal</t>
  </si>
  <si>
    <t>Null</t>
  </si>
  <si>
    <t>A3</t>
  </si>
  <si>
    <t>A5</t>
  </si>
  <si>
    <t>FS</t>
  </si>
  <si>
    <t>A3 Size Normal</t>
  </si>
  <si>
    <t>A5 Size Normal</t>
  </si>
  <si>
    <t>LEGAL Size Normal</t>
  </si>
  <si>
    <t>PAPERTYPE</t>
  </si>
  <si>
    <t>N</t>
  </si>
  <si>
    <t>S</t>
  </si>
  <si>
    <t>M</t>
  </si>
  <si>
    <t>G</t>
  </si>
  <si>
    <t>B</t>
  </si>
  <si>
    <t>T</t>
  </si>
  <si>
    <t>Normal Paper</t>
  </si>
  <si>
    <t>Sedar Paper</t>
  </si>
  <si>
    <t>MAT Paper</t>
  </si>
  <si>
    <t>Glossy Paper</t>
  </si>
  <si>
    <t>Bond Paper</t>
  </si>
  <si>
    <t>Stiker Paper</t>
  </si>
  <si>
    <t>BW</t>
  </si>
  <si>
    <t>SS</t>
  </si>
  <si>
    <t>L</t>
  </si>
  <si>
    <t>i</t>
  </si>
  <si>
    <t>CL</t>
  </si>
  <si>
    <t>BS</t>
  </si>
  <si>
    <t>PLUS</t>
  </si>
  <si>
    <t>5K</t>
  </si>
  <si>
    <t>5K1</t>
  </si>
  <si>
    <t>50K1</t>
  </si>
  <si>
    <t>100K1</t>
  </si>
  <si>
    <t>50K</t>
  </si>
  <si>
    <t>100K</t>
  </si>
  <si>
    <t>COLOR/BW/BOTH</t>
  </si>
  <si>
    <t>COLOR_RANGE</t>
  </si>
  <si>
    <t>Selection of color print</t>
  </si>
  <si>
    <t>NO_OF_CLR_PAGES</t>
  </si>
  <si>
    <t>Number of color pages</t>
  </si>
  <si>
    <t>NO_OF_BW_PAGES</t>
  </si>
  <si>
    <t>Number of BW pages</t>
  </si>
  <si>
    <t>ALERTYPE</t>
  </si>
  <si>
    <t>E</t>
  </si>
  <si>
    <t>A</t>
  </si>
  <si>
    <t>NULL</t>
  </si>
  <si>
    <t>SMS</t>
  </si>
  <si>
    <t>App ALERT</t>
  </si>
  <si>
    <t>ALL</t>
  </si>
  <si>
    <t>NONE</t>
  </si>
  <si>
    <t>DOCTYPE</t>
  </si>
  <si>
    <t>DOC</t>
  </si>
  <si>
    <t>DOCX</t>
  </si>
  <si>
    <t>PDF</t>
  </si>
  <si>
    <t>PPT</t>
  </si>
  <si>
    <t>PPTX</t>
  </si>
  <si>
    <t>XLS</t>
  </si>
  <si>
    <t>XLSX</t>
  </si>
  <si>
    <t>JPG</t>
  </si>
  <si>
    <t>JPEG</t>
  </si>
  <si>
    <t>PAGERANGE</t>
  </si>
  <si>
    <t>NSELECTED</t>
  </si>
  <si>
    <t>PRINTYPE</t>
  </si>
  <si>
    <t>Single Side</t>
  </si>
  <si>
    <t>Both Side</t>
  </si>
  <si>
    <t>COLORTYPE</t>
  </si>
  <si>
    <t>Color</t>
  </si>
  <si>
    <t>Black n White</t>
  </si>
  <si>
    <t>Both</t>
  </si>
  <si>
    <t>CB</t>
  </si>
  <si>
    <t>NUM(10)</t>
  </si>
  <si>
    <t>CHR(200)</t>
  </si>
  <si>
    <t>CHR(10)</t>
  </si>
  <si>
    <t>CHR(15)</t>
  </si>
  <si>
    <t>CHR(50)</t>
  </si>
  <si>
    <t>CHR(2)</t>
  </si>
  <si>
    <t>Acube Xerox</t>
  </si>
  <si>
    <t>Mehdipatnam</t>
  </si>
  <si>
    <t>2011acx@gmail.com</t>
  </si>
  <si>
    <t>V</t>
  </si>
  <si>
    <t>SYSDATE</t>
  </si>
  <si>
    <t>COMP_NAME</t>
  </si>
  <si>
    <t>COMP_ADDRESS</t>
  </si>
  <si>
    <t>COMP_PIN</t>
  </si>
  <si>
    <t>COMP_PH_NB</t>
  </si>
  <si>
    <t>COMP_EMAIL</t>
  </si>
  <si>
    <t>COMP_STS</t>
  </si>
  <si>
    <t>COMP_CREATE_DT</t>
  </si>
  <si>
    <t>CTITL_COMP_ID</t>
  </si>
  <si>
    <t>CTITL_TITLE</t>
  </si>
  <si>
    <t>Acube Online Printings and Binding</t>
  </si>
  <si>
    <t>chr(30)</t>
  </si>
  <si>
    <t>chr(10)</t>
  </si>
  <si>
    <t>chr(15)</t>
  </si>
  <si>
    <t>chr(200)</t>
  </si>
  <si>
    <t>chr(2)</t>
  </si>
  <si>
    <t>COAM_COMP_ID</t>
  </si>
  <si>
    <t>COAM_BANK_ID</t>
  </si>
  <si>
    <t>COAM_ACC_NB</t>
  </si>
  <si>
    <t>COAM_CURR_CD</t>
  </si>
  <si>
    <t>COAM_IFSC_CD</t>
  </si>
  <si>
    <t>COAM_BANK_ADD</t>
  </si>
  <si>
    <t>COAM_STS</t>
  </si>
  <si>
    <t>COAM_CREATE_DT</t>
  </si>
  <si>
    <t>AXIS BANK</t>
  </si>
  <si>
    <t>801XXXXXXXX117</t>
  </si>
  <si>
    <t>INR</t>
  </si>
  <si>
    <t>UTIB0002922</t>
  </si>
  <si>
    <t>Mehdipatnam Junction</t>
  </si>
  <si>
    <t>CHR(100)</t>
  </si>
  <si>
    <t>COAM_ALERT_ID</t>
  </si>
  <si>
    <t>COAM_DESC</t>
  </si>
  <si>
    <t>COAM_ALERT_TYPE</t>
  </si>
  <si>
    <t>COAM_UPDT_DT</t>
  </si>
  <si>
    <t>Application Alert</t>
  </si>
  <si>
    <t>Customer Registration</t>
  </si>
  <si>
    <t>CREG</t>
  </si>
  <si>
    <t>REG_OTP</t>
  </si>
  <si>
    <t>Registration OTP</t>
  </si>
  <si>
    <t>App Configuration Master</t>
  </si>
  <si>
    <t>BINDINGTYPE</t>
  </si>
  <si>
    <t>SPIRALL</t>
  </si>
  <si>
    <t>THERMAL</t>
  </si>
  <si>
    <t>PROJECT</t>
  </si>
  <si>
    <t>P</t>
  </si>
  <si>
    <t>BINDINGCLR</t>
  </si>
  <si>
    <t>BLUE</t>
  </si>
  <si>
    <t>GREEN</t>
  </si>
  <si>
    <t>RED</t>
  </si>
  <si>
    <t>GREY</t>
  </si>
  <si>
    <t>YELLOW</t>
  </si>
  <si>
    <t>PURPLE</t>
  </si>
  <si>
    <t>BL</t>
  </si>
  <si>
    <t>GR</t>
  </si>
  <si>
    <t>YE</t>
  </si>
  <si>
    <t>PU</t>
  </si>
  <si>
    <t>RE</t>
  </si>
  <si>
    <t>GY</t>
  </si>
  <si>
    <t>BW_RAGE</t>
  </si>
  <si>
    <t>Selection of BW print</t>
  </si>
  <si>
    <t>A4 Normal Laser BW Single Side Range from:1</t>
  </si>
  <si>
    <t>A4 Normal Laser BW Single Side Range from:501</t>
  </si>
  <si>
    <t>A4 Normal Laser BW Single Side Range from:5K1</t>
  </si>
  <si>
    <t>A4 Normal Laser BW Single Side Range from:50K1</t>
  </si>
  <si>
    <t>A4 Normal Laser BW Single Side Range from:100K1</t>
  </si>
  <si>
    <t>A4 Normal Laser BW FALSE Range from:1</t>
  </si>
  <si>
    <t>A4 Normal Laser BW FALSE Range from:501</t>
  </si>
  <si>
    <t>A4 Normal Laser BW FALSE Range from:5K1</t>
  </si>
  <si>
    <t>A4 Normal Laser BW FALSE Range from:50K1</t>
  </si>
  <si>
    <t>A4 Normal Laser BW FALSE Range from:100K1</t>
  </si>
  <si>
    <t>A4 Normal Laser CL Single Side Range from:1</t>
  </si>
  <si>
    <t>A4 Normal Laser CL Single Side Range from:501</t>
  </si>
  <si>
    <t>A4 Normal Laser CL Single Side Range from:5K1</t>
  </si>
  <si>
    <t>A4 Normal Laser CL Single Side Range from:50K1</t>
  </si>
  <si>
    <t>A4 Normal Laser CL Single Side Range from:100K1</t>
  </si>
  <si>
    <t>A4 Normal Laser CL Both Side Range from:1</t>
  </si>
  <si>
    <t>A4 Normal Laser CL Both Side Range from:501</t>
  </si>
  <si>
    <t>A4 Normal Laser CL Both Side Range from:5K1</t>
  </si>
  <si>
    <t>A4 Normal Laser CL Both Side Range from:50K1</t>
  </si>
  <si>
    <t>A4 Normal Laser CL Both Side Range from:100K1</t>
  </si>
  <si>
    <t>A4 Normal Inkjet CL Single Side Range from:1</t>
  </si>
  <si>
    <t>A4 Normal Inkjet CL Single Side Range from:501</t>
  </si>
  <si>
    <t>A4 Normal Inkjet CL Single Side Range from:5K1</t>
  </si>
  <si>
    <t>A4 Normal Inkjet CL Single Side Range from:50K1</t>
  </si>
  <si>
    <t>A4 Normal Inkjet CL Single Side Range from:100K1</t>
  </si>
  <si>
    <t>A4 Bond Laser BW Single Side Range from:1</t>
  </si>
  <si>
    <t>A4 Bond Laser BW Single Side Range from:501</t>
  </si>
  <si>
    <t>A4 Bond Laser BW Single Side Range from:5K1</t>
  </si>
  <si>
    <t>A4 Bond Laser BW Single Side Range from:50K1</t>
  </si>
  <si>
    <t>A4 Bond Laser BW Single Side Range from:100K1</t>
  </si>
  <si>
    <t>A4 Bond Laser BW Both Side Range from:1</t>
  </si>
  <si>
    <t>A4 Bond Laser BW Both Side Range from:501</t>
  </si>
  <si>
    <t>A4 Bond Laser BW Both Side Range from:5K1</t>
  </si>
  <si>
    <t>A4 Bond Laser BW Both Side Range from:50K1</t>
  </si>
  <si>
    <t>A4 Bond Laser BW Both Side Range from:100K1</t>
  </si>
  <si>
    <t>A4 Bond Laser CL Single Side Range from:1</t>
  </si>
  <si>
    <t>A4 Bond Laser CL Single Side Range from:501</t>
  </si>
  <si>
    <t>A4 Bond Laser CL Single Side Range from:5K1</t>
  </si>
  <si>
    <t>A4 Bond Laser CL Single Side Range from:50K1</t>
  </si>
  <si>
    <t>A4 Bond Laser CL Single Side Range from:100K1</t>
  </si>
  <si>
    <t>A4 Bond Laser CL Both Side Range from:1</t>
  </si>
  <si>
    <t>A4 Bond Laser CL Both Side Range from:501</t>
  </si>
  <si>
    <t>A4 Bond Laser CL Both Side Range from:5K1</t>
  </si>
  <si>
    <t>A4 Bond Laser CL Both Side Range from:50K1</t>
  </si>
  <si>
    <t>A4 Bond Laser CL Both Side Range from:100K1</t>
  </si>
  <si>
    <t>A4 Bond Inkjet CL Single Side Range from:1</t>
  </si>
  <si>
    <t>A4 Bond Inkjet CL Single Side Range from:501</t>
  </si>
  <si>
    <t>A4 Bond Inkjet CL Single Side Range from:5K1</t>
  </si>
  <si>
    <t>A4 Bond Inkjet CL Single Side Range from:50K1</t>
  </si>
  <si>
    <t>A4 Bond Inkjet CL Single Side Range from:100K1</t>
  </si>
  <si>
    <t>A4 FALSE FALSE CL Single Side Range from:1</t>
  </si>
  <si>
    <t>A4 FALSE FALSE CL Single Side Range from:11</t>
  </si>
  <si>
    <t>A4 FALSE FALSE CL Single Side Range from:51</t>
  </si>
  <si>
    <t>A4 FALSE FALSE CL Single Side Range from:101</t>
  </si>
  <si>
    <t>A4 FALSE FALSE CL Single Side Range from:501</t>
  </si>
  <si>
    <t>A4 FALSE FALSE BW Single Side Range from:1</t>
  </si>
  <si>
    <t>A4 FALSE FALSE BW Single Side Range from:11</t>
  </si>
  <si>
    <t>A4 FALSE FALSE BW Single Side Range from:51</t>
  </si>
  <si>
    <t>A4 FALSE FALSE BW Single Side Range from:101</t>
  </si>
  <si>
    <t>A4 FALSE FALSE BW Single Side Range from:501</t>
  </si>
  <si>
    <t>FS FALSE FALSE BW Single Side Range from:1</t>
  </si>
  <si>
    <t>FS FALSE FALSE BW Single Side Range from:51</t>
  </si>
  <si>
    <t>FS FALSE FALSE BW Single Side Range from:101</t>
  </si>
  <si>
    <t>FS FALSE FALSE BW Single Side Range from:5001</t>
  </si>
  <si>
    <t>FS FALSE FALSE BW FALSE Range from:1</t>
  </si>
  <si>
    <t>FS FALSE FALSE CL Single Side Range from:1</t>
  </si>
  <si>
    <t>FS FALSE FALSE CL Single Side Range from:51</t>
  </si>
  <si>
    <t>FS FALSE FALSE CL Single Side Range from:101</t>
  </si>
  <si>
    <t>FS FALSE FALSE CL Single Side Range from:5001</t>
  </si>
  <si>
    <t>FS FALSE FALSE CL FALSE Range from:1</t>
  </si>
  <si>
    <t>FS FALSE FALSE CL FALSE Range from:51</t>
  </si>
  <si>
    <t>FS FALSE FALSE CL FALSE Range from:101</t>
  </si>
  <si>
    <t>FS FALSE FALSE CL FALSE Range from:5001</t>
  </si>
  <si>
    <t>A3 FALSE FALSE BW Single Side Range from:1</t>
  </si>
  <si>
    <t>A3 FALSE FALSE BW Single Side Range from:51</t>
  </si>
  <si>
    <t>A3 FALSE FALSE BW Single Side Range from:101</t>
  </si>
  <si>
    <t>A3 FALSE FALSE BW Single Side Range from:5001</t>
  </si>
  <si>
    <t>A3 FALSE FALSE BW FALSE Range from:1</t>
  </si>
  <si>
    <t>A3 FALSE FALSE CL Single Side Range from:1</t>
  </si>
  <si>
    <t>A3 FALSE FALSE CL Single Side Range from:51</t>
  </si>
  <si>
    <t>A3 FALSE FALSE CL Single Side Range from:101</t>
  </si>
  <si>
    <t>A3 FALSE FALSE CL Single Side Range from:5001</t>
  </si>
  <si>
    <t>A3 FALSE FALSE CL FALSE Range from:1</t>
  </si>
  <si>
    <t>A3 FALSE FALSE CL FALSE Range from:51</t>
  </si>
  <si>
    <t>A3 FALSE FALSE CL FALSE Range from:101</t>
  </si>
  <si>
    <t>A3 FALSE FALSE CL FALSE Range from:5001</t>
  </si>
  <si>
    <t>A3 FALSE FALSE CL Single Side Range from:11</t>
  </si>
  <si>
    <t>A3 FALSE FALSE CL Single Side Range from:501</t>
  </si>
  <si>
    <t>A3 FALSE FALSE BW Single Side Range from:11</t>
  </si>
  <si>
    <t>Printing Paper Details</t>
  </si>
  <si>
    <t>Start Range</t>
  </si>
  <si>
    <t>End Range</t>
  </si>
  <si>
    <t>Rate</t>
  </si>
  <si>
    <t>Paper Size</t>
  </si>
  <si>
    <t>Legal Size</t>
  </si>
  <si>
    <t xml:space="preserve"> BW Single Side Range from:1</t>
  </si>
  <si>
    <t xml:space="preserve"> BW Single Side Range from:501</t>
  </si>
  <si>
    <t xml:space="preserve"> BW Single Side Range from:5K1</t>
  </si>
  <si>
    <t xml:space="preserve"> BW Single Side Range from:50K1</t>
  </si>
  <si>
    <t xml:space="preserve"> BW Single Side Range from:100K1</t>
  </si>
  <si>
    <t>A4 Normal</t>
  </si>
  <si>
    <t xml:space="preserve"> BW Range from:1</t>
  </si>
  <si>
    <t xml:space="preserve"> BW  Range from:501</t>
  </si>
  <si>
    <t xml:space="preserve"> BW  Range from:5K1</t>
  </si>
  <si>
    <t xml:space="preserve"> BW  Range from:50K1</t>
  </si>
  <si>
    <t xml:space="preserve"> BW  Range from:100K1</t>
  </si>
  <si>
    <t>A4   BW Single Side Range from:1</t>
  </si>
  <si>
    <t>A4   BW Single Side Range from:11</t>
  </si>
  <si>
    <t>A4   BW Single Side Range from:51</t>
  </si>
  <si>
    <t>A4   BW Single Side Range from:101</t>
  </si>
  <si>
    <t>A4   BW Single Side Range from:501</t>
  </si>
  <si>
    <t>FS   BW Single Side Range from:1</t>
  </si>
  <si>
    <t>FS   BW Single Side Range from:51</t>
  </si>
  <si>
    <t>FS   BW Single Side Range from:101</t>
  </si>
  <si>
    <t>FS   BW Single Side Range from:5001</t>
  </si>
  <si>
    <t>FS   BW  Range from:1</t>
  </si>
  <si>
    <t>A3   BW Single Side Range from:1</t>
  </si>
  <si>
    <t>A3   BW Single Side Range from:51</t>
  </si>
  <si>
    <t>A3   BW Single Side Range from:101</t>
  </si>
  <si>
    <t>A3   BW Single Side Range from:5001</t>
  </si>
  <si>
    <t>A3   BW  Range from:1</t>
  </si>
  <si>
    <t>A3   BW Single Side Range from:11</t>
  </si>
  <si>
    <t xml:space="preserve"> Color Single Side Range from:1</t>
  </si>
  <si>
    <t xml:space="preserve"> Color Single Side Range from:501</t>
  </si>
  <si>
    <t xml:space="preserve"> Color Single Side Range from:5K1</t>
  </si>
  <si>
    <t xml:space="preserve"> Color Single Side Range from:50K1</t>
  </si>
  <si>
    <t xml:space="preserve"> Color Single Side Range from:100K1</t>
  </si>
  <si>
    <t xml:space="preserve"> Color Both Side Range from:1</t>
  </si>
  <si>
    <t xml:space="preserve"> Color Both Side Range from:501</t>
  </si>
  <si>
    <t xml:space="preserve"> Color Both Side Range from:5K1</t>
  </si>
  <si>
    <t xml:space="preserve"> Color Both Side Range from:50K1</t>
  </si>
  <si>
    <t xml:space="preserve"> Color Both Side Range from:100K1</t>
  </si>
  <si>
    <t>FS   Color Single Side Range from:1</t>
  </si>
  <si>
    <t>FS   Color Single Side Range from:51</t>
  </si>
  <si>
    <t>FS   Color Single Side Range from:101</t>
  </si>
  <si>
    <t>FS   Color Single Side Range from:5001</t>
  </si>
  <si>
    <t>FS   Color  Range from:1</t>
  </si>
  <si>
    <t>FS   Color  Range from:51</t>
  </si>
  <si>
    <t>FS   Color  Range from:101</t>
  </si>
  <si>
    <t>FS   Color  Range from:5001</t>
  </si>
  <si>
    <t>A3   Color Single Side Range from:1</t>
  </si>
  <si>
    <t>A3   Color Single Side Range from:51</t>
  </si>
  <si>
    <t>A3   Color Single Side Range from:101</t>
  </si>
  <si>
    <t>A3   Color Single Side Range from:5001</t>
  </si>
  <si>
    <t>A3   Color Single Side Range from:11</t>
  </si>
  <si>
    <t>A3   Color Single Side Range from:501</t>
  </si>
  <si>
    <t>A4 Bond</t>
  </si>
  <si>
    <t>A4 Mat</t>
  </si>
  <si>
    <t>A4 Glossy</t>
  </si>
  <si>
    <t>Inkjet Color Single Side Range from:1</t>
  </si>
  <si>
    <t>Laser BW Single Side Range from:1</t>
  </si>
  <si>
    <t>Laser BW Single Side Range from:501</t>
  </si>
  <si>
    <t>Laser BW Single Side Range from:5K1</t>
  </si>
  <si>
    <t>Laser BW Single Side Range from:50K1</t>
  </si>
  <si>
    <t>Laser BW Single Side Range from:100K1</t>
  </si>
  <si>
    <t>Laser BW Both Side Range from:1</t>
  </si>
  <si>
    <t>Laser BW Both Side Range from:501</t>
  </si>
  <si>
    <t>Laser BW Both Side Range from:5K1</t>
  </si>
  <si>
    <t>Laser BW Both Side Range from:50K1</t>
  </si>
  <si>
    <t>Laser BW Both Side Range from:100K1</t>
  </si>
  <si>
    <t>Laser Color Single Side Range from:1</t>
  </si>
  <si>
    <t>Laser Color Single Side Range from:501</t>
  </si>
  <si>
    <t>Laser Color Single Side Range from:5K1</t>
  </si>
  <si>
    <t>Laser Color Single Side Range from:50K1</t>
  </si>
  <si>
    <t>Laser Color Single Side Range from:100K1</t>
  </si>
  <si>
    <t>Laser Color Both Side Range from:1</t>
  </si>
  <si>
    <t>Laser Color Both Side Range from:501</t>
  </si>
  <si>
    <t>Laser Color Both Side Range from:5K1</t>
  </si>
  <si>
    <t>Laser Color Both Side Range from:50K1</t>
  </si>
  <si>
    <t>Laser Color Both Side Range from:100K1</t>
  </si>
  <si>
    <t>Color Single Side Range from:1</t>
  </si>
  <si>
    <t>Inkjet Color Single Side Range from:501</t>
  </si>
  <si>
    <t>Inkjet Color Single Side Range from:5K1</t>
  </si>
  <si>
    <t>Inkjet Color Single Side Range from:50K1</t>
  </si>
  <si>
    <t>Inkjet Color Single Side Range from:100K1</t>
  </si>
  <si>
    <t>ColorSingle Side Range from:1</t>
  </si>
  <si>
    <t>ColorSingle Side Range from:11</t>
  </si>
  <si>
    <t>ColorSingle Side Range from:51</t>
  </si>
  <si>
    <t>ColorSingle Side Range from:101</t>
  </si>
  <si>
    <t>ColorSingle Side Range from:501</t>
  </si>
  <si>
    <t>Color Single Side Range from:11</t>
  </si>
  <si>
    <t>Color Single Side Range from:51</t>
  </si>
  <si>
    <t>Color Single Side Range from:101</t>
  </si>
  <si>
    <t>Color Single Side Range from:501</t>
  </si>
  <si>
    <t>A3 Normal</t>
  </si>
  <si>
    <t>A3   BW Both Side Range from:51</t>
  </si>
  <si>
    <t>A3   BW Both Side Range from:101</t>
  </si>
  <si>
    <t>A3   BW both Side Range from:5001</t>
  </si>
  <si>
    <t>A3   Color  Both side</t>
  </si>
  <si>
    <t>A3 Mat</t>
  </si>
  <si>
    <t>A3 Glossy</t>
  </si>
  <si>
    <t xml:space="preserve">Start </t>
  </si>
  <si>
    <t>G-7, Manzil Chambers, 12-2825&amp;826, Opp. Pillar No. 17, Mehdipanam, Hyd-28, TS</t>
  </si>
  <si>
    <t>Sl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</si>
</sst>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1" applyFont="1"/>
    <xf numFmtId="3" fontId="0" fillId="0" borderId="0" xfId="0" applyNumberFormat="1"/>
    <xf numFmtId="4" fontId="0" fillId="0" borderId="0" xfId="0" applyNumberFormat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1181100</xdr:colOff>
      <xdr:row>1</xdr:row>
      <xdr:rowOff>161925</xdr:rowOff>
    </xdr:from>
    <xdr:ext cx="184731" cy="264560"/>
    <xdr:sp macro="" textlink="">
      <xdr:nvSpPr>
        <xdr:cNvPr id="2" name="TextBox 1"/>
        <xdr:cNvSpPr txBox="1"/>
      </xdr:nvSpPr>
      <xdr:spPr>
        <a:xfrm>
          <a:off x="252412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2011acx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opLeftCell="A103" workbookViewId="0">
      <selection activeCell="A120" sqref="A120"/>
    </sheetView>
  </sheetViews>
  <sheetFormatPr defaultRowHeight="15" x14ac:dyDescent="0.25"/>
  <cols>
    <col min="1" max="1" width="16" bestFit="1" customWidth="1"/>
    <col min="2" max="2" width="10.5703125" bestFit="1" customWidth="1"/>
    <col min="4" max="4" width="12.5703125" bestFit="1" customWidth="1"/>
    <col min="5" max="5" width="38.140625" bestFit="1" customWidth="1"/>
    <col min="6" max="6" width="43" bestFit="1" customWidth="1"/>
    <col min="7" max="7" width="31" bestFit="1" customWidth="1"/>
  </cols>
  <sheetData>
    <row r="1" spans="1:7" x14ac:dyDescent="0.25">
      <c r="A1" s="1" t="s">
        <v>0</v>
      </c>
    </row>
    <row r="2" spans="1:7" x14ac:dyDescent="0.25">
      <c r="A2" s="2" t="s">
        <v>1</v>
      </c>
      <c r="E2" t="str">
        <f>CONCATENATE("CREATE TABLE ",A2," (")</f>
        <v>CREATE TABLE COMP (</v>
      </c>
      <c r="F2" t="str">
        <f>CONCATENATE("CREATE UNIQUE INDEX ",A2,"_UIDX ON ", A2, "(")</f>
        <v>CREATE UNIQUE INDEX COMP_UIDX ON COMP(</v>
      </c>
      <c r="G2" t="s">
        <v>106</v>
      </c>
    </row>
    <row r="3" spans="1:7" x14ac:dyDescent="0.25">
      <c r="A3" t="s">
        <v>2</v>
      </c>
      <c r="B3" t="s">
        <v>20</v>
      </c>
      <c r="C3">
        <v>10</v>
      </c>
      <c r="D3" t="s">
        <v>33</v>
      </c>
      <c r="E3" t="str">
        <f>CONCATENATE($A$2,"_",A3," ",B3,"(",C3,"),")</f>
        <v>COMP_ID NUMBER(10),</v>
      </c>
      <c r="F3" t="str">
        <f>CONCATENATE($A$2,"_",A3,");")</f>
        <v>COMP_ID);</v>
      </c>
      <c r="G3" t="s">
        <v>107</v>
      </c>
    </row>
    <row r="4" spans="1:7" x14ac:dyDescent="0.25">
      <c r="A4" t="s">
        <v>3</v>
      </c>
      <c r="B4" t="s">
        <v>15</v>
      </c>
      <c r="C4">
        <v>200</v>
      </c>
      <c r="E4" t="str">
        <f t="shared" ref="E4:E15" si="0">CONCATENATE($A$2,"_",A4," ",B4,"(",C4,"),")</f>
        <v>COMP_NAME VARCHAR2(200),</v>
      </c>
      <c r="G4" t="s">
        <v>108</v>
      </c>
    </row>
    <row r="5" spans="1:7" x14ac:dyDescent="0.25">
      <c r="A5" t="s">
        <v>4</v>
      </c>
      <c r="B5" t="s">
        <v>15</v>
      </c>
      <c r="C5">
        <v>500</v>
      </c>
      <c r="E5" t="str">
        <f t="shared" si="0"/>
        <v>COMP_ADDRESS VARCHAR2(500),</v>
      </c>
      <c r="G5" t="s">
        <v>109</v>
      </c>
    </row>
    <row r="6" spans="1:7" x14ac:dyDescent="0.25">
      <c r="A6" t="s">
        <v>6</v>
      </c>
      <c r="B6" t="s">
        <v>15</v>
      </c>
      <c r="C6">
        <v>10</v>
      </c>
      <c r="E6" t="str">
        <f t="shared" si="0"/>
        <v>COMP_PIN VARCHAR2(10),</v>
      </c>
      <c r="G6" t="s">
        <v>111</v>
      </c>
    </row>
    <row r="7" spans="1:7" x14ac:dyDescent="0.25">
      <c r="A7" t="s">
        <v>7</v>
      </c>
      <c r="B7" t="s">
        <v>15</v>
      </c>
      <c r="C7">
        <v>15</v>
      </c>
      <c r="E7" t="str">
        <f t="shared" si="0"/>
        <v>COMP_PH_NB VARCHAR2(15),</v>
      </c>
      <c r="G7" t="s">
        <v>112</v>
      </c>
    </row>
    <row r="8" spans="1:7" x14ac:dyDescent="0.25">
      <c r="A8" t="s">
        <v>8</v>
      </c>
      <c r="B8" t="s">
        <v>15</v>
      </c>
      <c r="C8">
        <v>50</v>
      </c>
      <c r="E8" t="str">
        <f t="shared" si="0"/>
        <v>COMP_EMAIL VARCHAR2(50),</v>
      </c>
      <c r="G8" t="s">
        <v>110</v>
      </c>
    </row>
    <row r="9" spans="1:7" x14ac:dyDescent="0.25">
      <c r="A9" t="s">
        <v>5</v>
      </c>
      <c r="B9" t="s">
        <v>15</v>
      </c>
      <c r="C9">
        <v>500</v>
      </c>
      <c r="E9" t="str">
        <f t="shared" si="0"/>
        <v>COMP_WEB_SITE VARCHAR2(500),</v>
      </c>
      <c r="G9" t="s">
        <v>113</v>
      </c>
    </row>
    <row r="10" spans="1:7" x14ac:dyDescent="0.25">
      <c r="A10" t="s">
        <v>10</v>
      </c>
      <c r="B10" t="s">
        <v>15</v>
      </c>
      <c r="C10">
        <v>20</v>
      </c>
      <c r="E10" t="str">
        <f t="shared" si="0"/>
        <v>COMP_WOR_HRS VARCHAR2(20),</v>
      </c>
      <c r="G10" t="s">
        <v>114</v>
      </c>
    </row>
    <row r="11" spans="1:7" x14ac:dyDescent="0.25">
      <c r="A11" t="s">
        <v>11</v>
      </c>
      <c r="B11" t="s">
        <v>15</v>
      </c>
      <c r="C11">
        <v>500</v>
      </c>
      <c r="E11" t="str">
        <f t="shared" si="0"/>
        <v>COMP_GPS_LOC VARCHAR2(500),</v>
      </c>
      <c r="G11" t="s">
        <v>115</v>
      </c>
    </row>
    <row r="12" spans="1:7" x14ac:dyDescent="0.25">
      <c r="A12" t="s">
        <v>12</v>
      </c>
      <c r="B12" t="s">
        <v>15</v>
      </c>
      <c r="C12">
        <v>50</v>
      </c>
      <c r="E12" t="str">
        <f t="shared" si="0"/>
        <v>COMP_FB_ID VARCHAR2(50),</v>
      </c>
      <c r="G12" t="s">
        <v>116</v>
      </c>
    </row>
    <row r="13" spans="1:7" x14ac:dyDescent="0.25">
      <c r="A13" t="s">
        <v>13</v>
      </c>
      <c r="B13" t="s">
        <v>15</v>
      </c>
      <c r="C13">
        <v>50</v>
      </c>
      <c r="E13" t="str">
        <f t="shared" si="0"/>
        <v>COMP_TWTR_ID VARCHAR2(50),</v>
      </c>
      <c r="G13" t="s">
        <v>117</v>
      </c>
    </row>
    <row r="14" spans="1:7" x14ac:dyDescent="0.25">
      <c r="A14" t="s">
        <v>14</v>
      </c>
      <c r="B14" t="s">
        <v>15</v>
      </c>
      <c r="C14">
        <v>50</v>
      </c>
      <c r="E14" t="str">
        <f t="shared" si="0"/>
        <v>COMP_LNKD_IN VARCHAR2(50),</v>
      </c>
      <c r="G14" t="s">
        <v>118</v>
      </c>
    </row>
    <row r="15" spans="1:7" x14ac:dyDescent="0.25">
      <c r="A15" t="s">
        <v>17</v>
      </c>
      <c r="B15" t="s">
        <v>15</v>
      </c>
      <c r="C15">
        <v>2</v>
      </c>
      <c r="E15" t="str">
        <f t="shared" si="0"/>
        <v>COMP_STS VARCHAR2(2),</v>
      </c>
      <c r="G15" t="s">
        <v>119</v>
      </c>
    </row>
    <row r="16" spans="1:7" x14ac:dyDescent="0.25">
      <c r="A16" t="s">
        <v>18</v>
      </c>
      <c r="B16" t="s">
        <v>19</v>
      </c>
      <c r="E16" t="str">
        <f>CONCATENATE($A$2,"_",A16," ",B16,");")</f>
        <v>COMP_CREATE_DT DATE);</v>
      </c>
      <c r="G16" t="s">
        <v>120</v>
      </c>
    </row>
    <row r="18" spans="1:7" x14ac:dyDescent="0.25">
      <c r="A18" s="1" t="s">
        <v>35</v>
      </c>
    </row>
    <row r="19" spans="1:7" x14ac:dyDescent="0.25">
      <c r="A19" s="2" t="s">
        <v>36</v>
      </c>
      <c r="E19" t="str">
        <f>CONCATENATE("CREATE TABLE ",A19," (")</f>
        <v>CREATE TABLE CTITL (</v>
      </c>
      <c r="F19" t="str">
        <f>CONCATENATE("CREATE UNIQUE INDEX ",A19,"_UIDX ON ", A19, "(")</f>
        <v>CREATE UNIQUE INDEX CTITL_UIDX ON CTITL(</v>
      </c>
    </row>
    <row r="20" spans="1:7" x14ac:dyDescent="0.25">
      <c r="A20" t="s">
        <v>25</v>
      </c>
      <c r="B20" t="s">
        <v>20</v>
      </c>
      <c r="C20">
        <v>10</v>
      </c>
      <c r="D20" t="s">
        <v>33</v>
      </c>
      <c r="E20" t="str">
        <f>CONCATENATE($A$2,"_",A20," ",B20,"(",C20,"),")</f>
        <v>COMP_COMP_ID NUMBER(10),</v>
      </c>
      <c r="F20" t="str">
        <f>CONCATENATE($A$19,"_",A20,",")</f>
        <v>CTITL_COMP_ID,</v>
      </c>
      <c r="G20" t="s">
        <v>107</v>
      </c>
    </row>
    <row r="21" spans="1:7" x14ac:dyDescent="0.25">
      <c r="A21" t="s">
        <v>37</v>
      </c>
      <c r="B21" t="s">
        <v>15</v>
      </c>
      <c r="C21">
        <v>200</v>
      </c>
      <c r="D21" t="s">
        <v>33</v>
      </c>
      <c r="E21" t="str">
        <f t="shared" ref="E21" si="1">CONCATENATE($A$2,"_",A21," ",B21,"(",C21,"),")</f>
        <v>COMP_TITLE VARCHAR2(200),</v>
      </c>
      <c r="F21" t="str">
        <f>CONCATENATE($A$19,"_",A21,");")</f>
        <v>CTITL_TITLE);</v>
      </c>
      <c r="G21" t="s">
        <v>35</v>
      </c>
    </row>
    <row r="22" spans="1:7" x14ac:dyDescent="0.25">
      <c r="A22" t="s">
        <v>38</v>
      </c>
      <c r="B22" t="s">
        <v>16</v>
      </c>
      <c r="E22" t="str">
        <f>CONCATENATE($A$2,"_",A22," ",B22,",")</f>
        <v>COMP_ICON_NAME BLOB,</v>
      </c>
      <c r="G22" t="s">
        <v>121</v>
      </c>
    </row>
    <row r="23" spans="1:7" x14ac:dyDescent="0.25">
      <c r="A23" t="s">
        <v>39</v>
      </c>
      <c r="B23" t="s">
        <v>16</v>
      </c>
      <c r="E23" t="str">
        <f>CONCATENATE($A$2,"_",A23," ",B23,",")</f>
        <v>COMP_BANNER BLOB,</v>
      </c>
      <c r="G23" t="s">
        <v>122</v>
      </c>
    </row>
    <row r="24" spans="1:7" x14ac:dyDescent="0.25">
      <c r="A24" t="s">
        <v>9</v>
      </c>
      <c r="B24" t="s">
        <v>16</v>
      </c>
      <c r="E24" t="str">
        <f>CONCATENATE($A$2,"_",A24," ",B24,");")</f>
        <v>COMP_LOGO BLOB);</v>
      </c>
      <c r="G24" t="s">
        <v>123</v>
      </c>
    </row>
    <row r="26" spans="1:7" x14ac:dyDescent="0.25">
      <c r="A26" s="1" t="s">
        <v>26</v>
      </c>
    </row>
    <row r="27" spans="1:7" x14ac:dyDescent="0.25">
      <c r="A27" s="2" t="s">
        <v>27</v>
      </c>
      <c r="E27" t="str">
        <f>CONCATENATE("CREATE TABLE ",A27," (")</f>
        <v>CREATE TABLE COAM (</v>
      </c>
      <c r="F27" t="str">
        <f>CONCATENATE("CREATE UNIQUE INDEX ",A27,"_UIDX ON ", A27, "(")</f>
        <v>CREATE UNIQUE INDEX COAM_UIDX ON COAM(</v>
      </c>
    </row>
    <row r="28" spans="1:7" x14ac:dyDescent="0.25">
      <c r="A28" t="s">
        <v>25</v>
      </c>
      <c r="B28" t="s">
        <v>20</v>
      </c>
      <c r="C28">
        <v>10</v>
      </c>
      <c r="D28" t="s">
        <v>33</v>
      </c>
      <c r="E28" t="str">
        <f>CONCATENATE($A$27,"_",A28," ",B28,"(",C28,"),")</f>
        <v>COAM_COMP_ID NUMBER(10),</v>
      </c>
      <c r="F28" t="str">
        <f>CONCATENATE($A$27,"_",A28,",")</f>
        <v>COAM_COMP_ID,</v>
      </c>
      <c r="G28" t="s">
        <v>124</v>
      </c>
    </row>
    <row r="29" spans="1:7" x14ac:dyDescent="0.25">
      <c r="A29" t="s">
        <v>34</v>
      </c>
      <c r="B29" t="s">
        <v>15</v>
      </c>
      <c r="C29">
        <v>20</v>
      </c>
      <c r="D29" t="s">
        <v>33</v>
      </c>
      <c r="E29" t="str">
        <f t="shared" ref="E29:E36" si="2">CONCATENATE($A$27,"_",A29," ",B29,"(",C29,"),")</f>
        <v>COAM_BANK_ID VARCHAR2(20),</v>
      </c>
      <c r="F29" t="str">
        <f>CONCATENATE($A$27,"_",A29,");")</f>
        <v>COAM_BANK_ID);</v>
      </c>
      <c r="G29" t="s">
        <v>125</v>
      </c>
    </row>
    <row r="30" spans="1:7" x14ac:dyDescent="0.25">
      <c r="A30" t="s">
        <v>28</v>
      </c>
      <c r="B30" t="s">
        <v>15</v>
      </c>
      <c r="C30">
        <v>30</v>
      </c>
      <c r="E30" t="str">
        <f t="shared" si="2"/>
        <v>COAM_ACC_NB VARCHAR2(30),</v>
      </c>
      <c r="G30" t="s">
        <v>126</v>
      </c>
    </row>
    <row r="31" spans="1:7" x14ac:dyDescent="0.25">
      <c r="A31" t="s">
        <v>40</v>
      </c>
      <c r="B31" t="s">
        <v>15</v>
      </c>
      <c r="C31">
        <v>50</v>
      </c>
      <c r="E31" t="str">
        <f t="shared" si="2"/>
        <v>COAM_IBAN_NB VARCHAR2(50),</v>
      </c>
      <c r="G31" t="s">
        <v>127</v>
      </c>
    </row>
    <row r="32" spans="1:7" x14ac:dyDescent="0.25">
      <c r="A32" t="s">
        <v>29</v>
      </c>
      <c r="B32" t="s">
        <v>15</v>
      </c>
      <c r="C32">
        <v>10</v>
      </c>
      <c r="E32" t="str">
        <f t="shared" si="2"/>
        <v>COAM_CURR_CD VARCHAR2(10),</v>
      </c>
      <c r="G32" t="s">
        <v>128</v>
      </c>
    </row>
    <row r="33" spans="1:9" x14ac:dyDescent="0.25">
      <c r="A33" t="s">
        <v>30</v>
      </c>
      <c r="B33" t="s">
        <v>15</v>
      </c>
      <c r="C33">
        <v>15</v>
      </c>
      <c r="E33" t="str">
        <f t="shared" si="2"/>
        <v>COAM_IFSC_CD VARCHAR2(15),</v>
      </c>
      <c r="G33" t="s">
        <v>129</v>
      </c>
    </row>
    <row r="34" spans="1:9" x14ac:dyDescent="0.25">
      <c r="A34" t="s">
        <v>31</v>
      </c>
      <c r="B34" t="s">
        <v>15</v>
      </c>
      <c r="C34">
        <v>15</v>
      </c>
      <c r="E34" t="str">
        <f t="shared" si="2"/>
        <v>COAM_MICR_CD VARCHAR2(15),</v>
      </c>
      <c r="G34" t="s">
        <v>130</v>
      </c>
    </row>
    <row r="35" spans="1:9" x14ac:dyDescent="0.25">
      <c r="A35" t="s">
        <v>32</v>
      </c>
      <c r="B35" t="s">
        <v>15</v>
      </c>
      <c r="C35">
        <v>200</v>
      </c>
      <c r="E35" t="str">
        <f t="shared" si="2"/>
        <v>COAM_BANK_ADD VARCHAR2(200),</v>
      </c>
      <c r="G35" t="s">
        <v>131</v>
      </c>
    </row>
    <row r="36" spans="1:9" x14ac:dyDescent="0.25">
      <c r="A36" t="s">
        <v>17</v>
      </c>
      <c r="B36" t="s">
        <v>15</v>
      </c>
      <c r="C36">
        <v>2</v>
      </c>
      <c r="E36" t="str">
        <f t="shared" si="2"/>
        <v>COAM_STS VARCHAR2(2),</v>
      </c>
      <c r="G36" t="s">
        <v>119</v>
      </c>
    </row>
    <row r="37" spans="1:9" x14ac:dyDescent="0.25">
      <c r="A37" t="s">
        <v>18</v>
      </c>
      <c r="B37" t="s">
        <v>19</v>
      </c>
      <c r="E37" t="str">
        <f>CONCATENATE($A$27,"_",A37," ",B37,");")</f>
        <v>COAM_CREATE_DT DATE);</v>
      </c>
      <c r="G37" t="s">
        <v>132</v>
      </c>
    </row>
    <row r="40" spans="1:9" x14ac:dyDescent="0.25">
      <c r="A40" s="1" t="s">
        <v>96</v>
      </c>
    </row>
    <row r="41" spans="1:9" x14ac:dyDescent="0.25">
      <c r="A41" s="2" t="s">
        <v>27</v>
      </c>
      <c r="E41" t="str">
        <f>CONCATENATE("CREATE TABLE ",A41," (")</f>
        <v>CREATE TABLE COAM (</v>
      </c>
      <c r="F41" t="str">
        <f>CONCATENATE("CREATE UNIQUE INDEX ",A41,"_UIDX ON ", A41, "(")</f>
        <v>CREATE UNIQUE INDEX COAM_UIDX ON COAM(</v>
      </c>
    </row>
    <row r="42" spans="1:9" x14ac:dyDescent="0.25">
      <c r="A42" t="s">
        <v>25</v>
      </c>
      <c r="B42" t="s">
        <v>20</v>
      </c>
      <c r="C42">
        <v>10</v>
      </c>
      <c r="D42" t="s">
        <v>33</v>
      </c>
      <c r="E42" t="str">
        <f>CONCATENATE($A$41,"_",A42," ",B42,"(",C42,"),")</f>
        <v>COAM_COMP_ID NUMBER(10),</v>
      </c>
      <c r="F42" t="str">
        <f>CONCATENATE($A$41,"_",A42,",")</f>
        <v>COAM_COMP_ID,</v>
      </c>
      <c r="G42" t="s">
        <v>107</v>
      </c>
    </row>
    <row r="43" spans="1:9" x14ac:dyDescent="0.25">
      <c r="A43" t="s">
        <v>99</v>
      </c>
      <c r="B43" t="s">
        <v>20</v>
      </c>
      <c r="C43">
        <v>10</v>
      </c>
      <c r="D43" t="s">
        <v>33</v>
      </c>
      <c r="E43" t="str">
        <f>CONCATENATE($A$41,"_",A43," ",B43,"(",C43,"),")</f>
        <v>COAM_ALERT_ID NUMBER(10),</v>
      </c>
      <c r="F43" t="str">
        <f>CONCATENATE($A$41,"_",A43,");")</f>
        <v>COAM_ALERT_ID);</v>
      </c>
      <c r="G43" t="s">
        <v>133</v>
      </c>
    </row>
    <row r="44" spans="1:9" x14ac:dyDescent="0.25">
      <c r="A44" t="s">
        <v>44</v>
      </c>
      <c r="B44" t="s">
        <v>15</v>
      </c>
      <c r="C44">
        <v>100</v>
      </c>
      <c r="E44" t="str">
        <f>CONCATENATE($A$41,"_",A44," ",B44,"(",C44,"),")</f>
        <v>COAM_DESC VARCHAR2(100),</v>
      </c>
      <c r="G44" t="s">
        <v>134</v>
      </c>
    </row>
    <row r="45" spans="1:9" x14ac:dyDescent="0.25">
      <c r="A45" s="3" t="s">
        <v>97</v>
      </c>
      <c r="B45" t="s">
        <v>15</v>
      </c>
      <c r="C45">
        <v>10</v>
      </c>
      <c r="E45" t="str">
        <f>CONCATENATE($A$41,"_",A45," ",B45,"(",C45,"),")</f>
        <v>COAM_ALERT_TYPE VARCHAR2(10),</v>
      </c>
      <c r="G45" t="s">
        <v>135</v>
      </c>
      <c r="I45" t="s">
        <v>100</v>
      </c>
    </row>
    <row r="46" spans="1:9" x14ac:dyDescent="0.25">
      <c r="A46" t="s">
        <v>102</v>
      </c>
      <c r="B46" t="s">
        <v>104</v>
      </c>
      <c r="E46" t="str">
        <f>CONCATENATE($A$41,"_",A46," ",B46,",")</f>
        <v>COAM_SMS_TMPLT CLOB,</v>
      </c>
      <c r="G46" t="s">
        <v>136</v>
      </c>
    </row>
    <row r="47" spans="1:9" x14ac:dyDescent="0.25">
      <c r="A47" t="s">
        <v>101</v>
      </c>
      <c r="B47" t="s">
        <v>104</v>
      </c>
      <c r="E47" t="str">
        <f>CONCATENATE($A$41,"_",A47," ",B47,",")</f>
        <v>COAM_EMAIL_TMPLT CLOB,</v>
      </c>
      <c r="G47" t="s">
        <v>137</v>
      </c>
    </row>
    <row r="48" spans="1:9" x14ac:dyDescent="0.25">
      <c r="A48" t="s">
        <v>103</v>
      </c>
      <c r="B48" t="s">
        <v>104</v>
      </c>
      <c r="E48" t="str">
        <f>CONCATENATE($A$41,"_",A48," ",B48,",")</f>
        <v>COAM_ALERT_TMPLT CLOB,</v>
      </c>
      <c r="G48" t="s">
        <v>138</v>
      </c>
    </row>
    <row r="49" spans="1:7" x14ac:dyDescent="0.25">
      <c r="A49" t="s">
        <v>17</v>
      </c>
      <c r="B49" t="s">
        <v>15</v>
      </c>
      <c r="C49">
        <v>2</v>
      </c>
      <c r="E49" t="str">
        <f>CONCATENATE($A$41,"_",A49," ",B49,"(",C49,"),")</f>
        <v>COAM_STS VARCHAR2(2),</v>
      </c>
      <c r="G49" t="s">
        <v>119</v>
      </c>
    </row>
    <row r="50" spans="1:7" x14ac:dyDescent="0.25">
      <c r="A50" t="s">
        <v>105</v>
      </c>
      <c r="B50" t="s">
        <v>19</v>
      </c>
      <c r="E50" t="str">
        <f>CONCATENATE($A$41,"_",A50," ",B50,");")</f>
        <v>COAM_UPDT_DT DATE);</v>
      </c>
      <c r="G50" t="s">
        <v>139</v>
      </c>
    </row>
    <row r="52" spans="1:7" x14ac:dyDescent="0.25">
      <c r="A52" s="1" t="s">
        <v>326</v>
      </c>
    </row>
    <row r="53" spans="1:7" x14ac:dyDescent="0.25">
      <c r="A53" s="2" t="s">
        <v>327</v>
      </c>
      <c r="E53" t="str">
        <f>CONCATENATE("CREATE TABLE ",A53," (")</f>
        <v>CREATE TABLE CREG (</v>
      </c>
      <c r="F53" t="str">
        <f>CONCATENATE("CREATE UNIQUE INDEX ",A53,"_UIDX ON ", A53, "(")</f>
        <v>CREATE UNIQUE INDEX CREG_UIDX ON CREG(</v>
      </c>
    </row>
    <row r="54" spans="1:7" x14ac:dyDescent="0.25">
      <c r="A54" t="s">
        <v>25</v>
      </c>
      <c r="B54" t="s">
        <v>20</v>
      </c>
      <c r="C54">
        <v>10</v>
      </c>
      <c r="D54" t="s">
        <v>33</v>
      </c>
      <c r="E54" t="str">
        <f>CONCATENATE($A$53,"_",A54," ",B54,"(",C54,"),")</f>
        <v>CREG_COMP_ID NUMBER(10),</v>
      </c>
      <c r="F54" t="str">
        <f>CONCATENATE($A$53,"_",A54,",")</f>
        <v>CREG_COMP_ID,</v>
      </c>
      <c r="G54" t="s">
        <v>107</v>
      </c>
    </row>
    <row r="55" spans="1:7" x14ac:dyDescent="0.25">
      <c r="A55" t="s">
        <v>7</v>
      </c>
      <c r="B55" t="s">
        <v>15</v>
      </c>
      <c r="C55">
        <v>15</v>
      </c>
      <c r="D55" t="s">
        <v>33</v>
      </c>
      <c r="E55" t="str">
        <f>CONCATENATE($A$53,"_",A55," ",B55,"(",C55,"),")</f>
        <v>CREG_PH_NB VARCHAR2(15),</v>
      </c>
      <c r="F55" t="str">
        <f>CONCATENATE($A$53,"_",A55,");")</f>
        <v>CREG_PH_NB);</v>
      </c>
      <c r="G55" t="s">
        <v>140</v>
      </c>
    </row>
    <row r="56" spans="1:7" x14ac:dyDescent="0.25">
      <c r="A56" t="s">
        <v>328</v>
      </c>
      <c r="B56" t="s">
        <v>15</v>
      </c>
      <c r="C56">
        <v>10</v>
      </c>
      <c r="E56" t="str">
        <f>CONCATENATE($A$53,"_",A56," ",B56,"(",C56,"),")</f>
        <v>CREG_REG_OTP VARCHAR2(10),</v>
      </c>
      <c r="G56" t="s">
        <v>329</v>
      </c>
    </row>
    <row r="57" spans="1:7" x14ac:dyDescent="0.25">
      <c r="A57" t="s">
        <v>23</v>
      </c>
      <c r="B57" t="s">
        <v>19</v>
      </c>
      <c r="E57" t="str">
        <f>CONCATENATE($A$53,"_",A57," ",B57,");")</f>
        <v>CREG_REG_DT DATE);</v>
      </c>
      <c r="G57" t="s">
        <v>143</v>
      </c>
    </row>
    <row r="59" spans="1:7" x14ac:dyDescent="0.25">
      <c r="A59" s="1" t="s">
        <v>21</v>
      </c>
    </row>
    <row r="60" spans="1:7" x14ac:dyDescent="0.25">
      <c r="A60" s="2" t="s">
        <v>22</v>
      </c>
      <c r="E60" t="str">
        <f>CONCATENATE("CREATE TABLE ",A60," (")</f>
        <v>CREATE TABLE CSTM (</v>
      </c>
      <c r="F60" t="str">
        <f>CONCATENATE("CREATE UNIQUE INDEX ",A60,"_UIDX ON ", A60, "(")</f>
        <v>CREATE UNIQUE INDEX CSTM_UIDX ON CSTM(</v>
      </c>
    </row>
    <row r="61" spans="1:7" x14ac:dyDescent="0.25">
      <c r="A61" t="s">
        <v>25</v>
      </c>
      <c r="B61" t="s">
        <v>20</v>
      </c>
      <c r="C61">
        <v>10</v>
      </c>
      <c r="D61" t="s">
        <v>33</v>
      </c>
      <c r="E61" t="str">
        <f>CONCATENATE($A$60,"_",A61," ",B61,"(",C61,"),")</f>
        <v>CSTM_COMP_ID NUMBER(10),</v>
      </c>
      <c r="F61" t="str">
        <f>CONCATENATE($A$60,"_",A61,",")</f>
        <v>CSTM_COMP_ID,</v>
      </c>
      <c r="G61" t="s">
        <v>107</v>
      </c>
    </row>
    <row r="62" spans="1:7" x14ac:dyDescent="0.25">
      <c r="A62" t="s">
        <v>7</v>
      </c>
      <c r="B62" t="s">
        <v>15</v>
      </c>
      <c r="C62">
        <v>15</v>
      </c>
      <c r="D62" t="s">
        <v>33</v>
      </c>
      <c r="E62" t="str">
        <f>CONCATENATE($A$60,"_",A62," ",B62,"(",C62,"),")</f>
        <v>CSTM_PH_NB VARCHAR2(15),</v>
      </c>
      <c r="F62" t="str">
        <f>CONCATENATE($A$60,"_",A62,");")</f>
        <v>CSTM_PH_NB);</v>
      </c>
      <c r="G62" t="s">
        <v>140</v>
      </c>
    </row>
    <row r="63" spans="1:7" x14ac:dyDescent="0.25">
      <c r="A63" t="s">
        <v>2</v>
      </c>
      <c r="B63" t="s">
        <v>20</v>
      </c>
      <c r="C63">
        <v>15</v>
      </c>
      <c r="D63" t="s">
        <v>98</v>
      </c>
      <c r="E63" t="str">
        <f>CONCATENATE($A$60,"_",A63," ",B63,"(",C63,"),")</f>
        <v>CSTM_ID NUMBER(15),</v>
      </c>
      <c r="G63" t="s">
        <v>141</v>
      </c>
    </row>
    <row r="64" spans="1:7" x14ac:dyDescent="0.25">
      <c r="A64" t="s">
        <v>3</v>
      </c>
      <c r="B64" t="s">
        <v>15</v>
      </c>
      <c r="C64">
        <v>200</v>
      </c>
      <c r="E64" t="str">
        <f>CONCATENATE($A$60,"_",A64," ",B64,"(",C64,"),")</f>
        <v>CSTM_NAME VARCHAR2(200),</v>
      </c>
      <c r="G64" t="s">
        <v>142</v>
      </c>
    </row>
    <row r="65" spans="1:7" x14ac:dyDescent="0.25">
      <c r="A65" t="s">
        <v>4</v>
      </c>
      <c r="B65" t="s">
        <v>15</v>
      </c>
      <c r="C65">
        <v>500</v>
      </c>
      <c r="E65" t="str">
        <f>CONCATENATE($A$60,"_",A65," ",B65,"(",C65,"),")</f>
        <v>CSTM_ADDRESS VARCHAR2(500),</v>
      </c>
      <c r="G65" t="s">
        <v>109</v>
      </c>
    </row>
    <row r="66" spans="1:7" x14ac:dyDescent="0.25">
      <c r="A66" t="s">
        <v>23</v>
      </c>
      <c r="B66" t="s">
        <v>19</v>
      </c>
      <c r="E66" t="str">
        <f>CONCATENATE($A$60,"_",A66," ",B66,",")</f>
        <v>CSTM_REG_DT DATE,</v>
      </c>
      <c r="G66" t="s">
        <v>143</v>
      </c>
    </row>
    <row r="67" spans="1:7" x14ac:dyDescent="0.25">
      <c r="A67" t="s">
        <v>17</v>
      </c>
      <c r="B67" t="s">
        <v>15</v>
      </c>
      <c r="C67">
        <v>2</v>
      </c>
      <c r="E67" t="str">
        <f>CONCATENATE($A$60,"_",A67," ",B67,"(",C67,"),")</f>
        <v>CSTM_STS VARCHAR2(2),</v>
      </c>
      <c r="G67" t="s">
        <v>144</v>
      </c>
    </row>
    <row r="68" spans="1:7" x14ac:dyDescent="0.25">
      <c r="A68" t="s">
        <v>24</v>
      </c>
      <c r="B68" t="s">
        <v>19</v>
      </c>
      <c r="E68" t="str">
        <f>CONCATENATE($A$60,"_",A68," ",B68,");")</f>
        <v>CSTM_LAST_ORD_DT DATE);</v>
      </c>
      <c r="G68" t="s">
        <v>145</v>
      </c>
    </row>
    <row r="70" spans="1:7" x14ac:dyDescent="0.25">
      <c r="A70" s="1" t="s">
        <v>41</v>
      </c>
    </row>
    <row r="71" spans="1:7" x14ac:dyDescent="0.25">
      <c r="A71" s="2" t="s">
        <v>42</v>
      </c>
      <c r="E71" t="str">
        <f>CONCATENATE("CREATE TABLE ",A71," (")</f>
        <v>CREATE TABLE LKUP (</v>
      </c>
      <c r="F71" t="str">
        <f>CONCATENATE("CREATE UNIQUE INDEX ",A71,"_UIDX ON ", A71, "(")</f>
        <v>CREATE UNIQUE INDEX LKUP_UIDX ON LKUP(</v>
      </c>
    </row>
    <row r="72" spans="1:7" x14ac:dyDescent="0.25">
      <c r="A72" t="s">
        <v>25</v>
      </c>
      <c r="B72" t="s">
        <v>20</v>
      </c>
      <c r="C72">
        <v>10</v>
      </c>
      <c r="D72" t="s">
        <v>33</v>
      </c>
      <c r="E72" t="str">
        <f>CONCATENATE($A$71,"_",A72," ",B72,"(",C72,"),")</f>
        <v>LKUP_COMP_ID NUMBER(10),</v>
      </c>
      <c r="F72" t="str">
        <f>CONCATENATE($A$71,"_",A72,",")</f>
        <v>LKUP_COMP_ID,</v>
      </c>
      <c r="G72" t="s">
        <v>107</v>
      </c>
    </row>
    <row r="73" spans="1:7" x14ac:dyDescent="0.25">
      <c r="A73" t="s">
        <v>43</v>
      </c>
      <c r="B73" t="s">
        <v>15</v>
      </c>
      <c r="C73">
        <v>20</v>
      </c>
      <c r="D73" t="s">
        <v>33</v>
      </c>
      <c r="E73" t="str">
        <f>CONCATENATE($A$71,"_",A73," ",B73,"(",C73,"),")</f>
        <v>LKUP_TYPE VARCHAR2(20),</v>
      </c>
      <c r="F73" t="str">
        <f>CONCATENATE($A$71,"_",A73,",")</f>
        <v>LKUP_TYPE,</v>
      </c>
      <c r="G73" t="s">
        <v>146</v>
      </c>
    </row>
    <row r="74" spans="1:7" x14ac:dyDescent="0.25">
      <c r="A74" t="s">
        <v>2</v>
      </c>
      <c r="B74" t="s">
        <v>15</v>
      </c>
      <c r="C74">
        <v>20</v>
      </c>
      <c r="D74" t="s">
        <v>33</v>
      </c>
      <c r="E74" t="str">
        <f>CONCATENATE($A$71,"_",A74," ",B74,"(",C74,"),")</f>
        <v>LKUP_ID VARCHAR2(20),</v>
      </c>
      <c r="F74" t="str">
        <f>CONCATENATE($A$71,"_",A74,");")</f>
        <v>LKUP_ID);</v>
      </c>
      <c r="G74" t="s">
        <v>147</v>
      </c>
    </row>
    <row r="75" spans="1:7" x14ac:dyDescent="0.25">
      <c r="A75" s="3" t="s">
        <v>46</v>
      </c>
      <c r="B75" t="s">
        <v>15</v>
      </c>
      <c r="C75">
        <v>20</v>
      </c>
      <c r="E75" t="str">
        <f>CONCATENATE($A$71,"_",A75," ",B75,"(",C75,"),")</f>
        <v>LKUP_CONFIG_ID VARCHAR2(20),</v>
      </c>
      <c r="G75" t="s">
        <v>148</v>
      </c>
    </row>
    <row r="76" spans="1:7" x14ac:dyDescent="0.25">
      <c r="A76" t="s">
        <v>44</v>
      </c>
      <c r="B76" t="s">
        <v>15</v>
      </c>
      <c r="C76">
        <v>100</v>
      </c>
      <c r="E76" t="str">
        <f>CONCATENATE($A$71,"_",A76," ",B76,"(",C76,"));")</f>
        <v>LKUP_DESC VARCHAR2(100));</v>
      </c>
      <c r="G76" t="s">
        <v>149</v>
      </c>
    </row>
    <row r="79" spans="1:7" x14ac:dyDescent="0.25">
      <c r="A79" s="1" t="s">
        <v>330</v>
      </c>
    </row>
    <row r="80" spans="1:7" x14ac:dyDescent="0.25">
      <c r="A80" s="2" t="s">
        <v>45</v>
      </c>
      <c r="E80" t="str">
        <f>CONCATENATE("CREATE TABLE ",A80," (")</f>
        <v>CREATE TABLE CNFG (</v>
      </c>
      <c r="F80" t="str">
        <f>CONCATENATE("CREATE UNIQUE INDEX ",A80,"_UIDX ON ", A80, "(")</f>
        <v>CREATE UNIQUE INDEX CNFG_UIDX ON CNFG(</v>
      </c>
    </row>
    <row r="81" spans="1:7" x14ac:dyDescent="0.25">
      <c r="A81" t="s">
        <v>25</v>
      </c>
      <c r="B81" t="s">
        <v>20</v>
      </c>
      <c r="C81">
        <v>10</v>
      </c>
      <c r="D81" t="s">
        <v>33</v>
      </c>
      <c r="E81" t="str">
        <f>CONCATENATE($A$80,"_",A81," ",B81,"(",C81,"),")</f>
        <v>CNFG_COMP_ID NUMBER(10),</v>
      </c>
      <c r="F81" t="str">
        <f>CONCATENATE($A$80,"_",A81,",")</f>
        <v>CNFG_COMP_ID,</v>
      </c>
      <c r="G81" t="s">
        <v>107</v>
      </c>
    </row>
    <row r="82" spans="1:7" x14ac:dyDescent="0.25">
      <c r="A82" t="s">
        <v>2</v>
      </c>
      <c r="B82" t="s">
        <v>15</v>
      </c>
      <c r="C82">
        <v>20</v>
      </c>
      <c r="D82" t="s">
        <v>33</v>
      </c>
      <c r="E82" t="str">
        <f>CONCATENATE($A$80,"_",A82," ",B82,"(",C82,"),")</f>
        <v>CNFG_ID VARCHAR2(20),</v>
      </c>
      <c r="F82" t="str">
        <f>CONCATENATE($A$80,"_",A82,");")</f>
        <v>CNFG_ID);</v>
      </c>
      <c r="G82" t="s">
        <v>148</v>
      </c>
    </row>
    <row r="83" spans="1:7" x14ac:dyDescent="0.25">
      <c r="A83" t="s">
        <v>44</v>
      </c>
      <c r="B83" t="s">
        <v>15</v>
      </c>
      <c r="C83">
        <v>100</v>
      </c>
      <c r="D83" t="s">
        <v>98</v>
      </c>
      <c r="E83" t="str">
        <f>CONCATENATE($A$80,"_",A83," ",B83,"(",C83,"),")</f>
        <v>CNFG_DESC VARCHAR2(100),</v>
      </c>
      <c r="G83" t="s">
        <v>150</v>
      </c>
    </row>
    <row r="84" spans="1:7" x14ac:dyDescent="0.25">
      <c r="A84" t="s">
        <v>47</v>
      </c>
      <c r="B84" t="s">
        <v>20</v>
      </c>
      <c r="C84">
        <v>15</v>
      </c>
      <c r="E84" t="str">
        <f>CONCATENATE($A$80,"_",A84," ",B84,"(",C84,"),")</f>
        <v>CNFG_START_RANGE NUMBER(15),</v>
      </c>
      <c r="G84" t="s">
        <v>151</v>
      </c>
    </row>
    <row r="85" spans="1:7" x14ac:dyDescent="0.25">
      <c r="A85" t="s">
        <v>48</v>
      </c>
      <c r="B85" t="s">
        <v>20</v>
      </c>
      <c r="C85">
        <v>15</v>
      </c>
      <c r="E85" t="str">
        <f>CONCATENATE($A$80,"_",A85," ",B85,"(",C85,"),")</f>
        <v>CNFG_END_RANGE NUMBER(15),</v>
      </c>
      <c r="G85" t="s">
        <v>152</v>
      </c>
    </row>
    <row r="86" spans="1:7" x14ac:dyDescent="0.25">
      <c r="A86" t="s">
        <v>95</v>
      </c>
      <c r="B86" t="s">
        <v>15</v>
      </c>
      <c r="C86">
        <v>30</v>
      </c>
      <c r="D86" t="s">
        <v>98</v>
      </c>
      <c r="E86" t="str">
        <f>CONCATENATE($A$80,"_",A86," ",B86,"(",C86,"));")</f>
        <v>CNFG_VALUE VARCHAR2(30));</v>
      </c>
      <c r="G86" t="s">
        <v>153</v>
      </c>
    </row>
    <row r="89" spans="1:7" x14ac:dyDescent="0.25">
      <c r="A89" s="1" t="s">
        <v>49</v>
      </c>
    </row>
    <row r="90" spans="1:7" x14ac:dyDescent="0.25">
      <c r="A90" s="2" t="s">
        <v>50</v>
      </c>
      <c r="E90" t="str">
        <f>CONCATENATE("CREATE TABLE ",A90," (")</f>
        <v>CREATE TABLE CJOBM (</v>
      </c>
      <c r="F90" t="str">
        <f>CONCATENATE("CREATE UNIQUE INDEX ",A90,"_UIDX ON ", A90, "(")</f>
        <v>CREATE UNIQUE INDEX CJOBM_UIDX ON CJOBM(</v>
      </c>
    </row>
    <row r="91" spans="1:7" x14ac:dyDescent="0.25">
      <c r="A91" t="s">
        <v>25</v>
      </c>
      <c r="B91" t="s">
        <v>20</v>
      </c>
      <c r="C91">
        <v>10</v>
      </c>
      <c r="D91" t="s">
        <v>33</v>
      </c>
      <c r="E91" t="str">
        <f>CONCATENATE($A$90,"_",A91," ",B91,"(",C91,"),")</f>
        <v>CJOBM_COMP_ID NUMBER(10),</v>
      </c>
      <c r="F91" t="str">
        <f>CONCATENATE($A$90,"_",A91,",")</f>
        <v>CJOBM_COMP_ID,</v>
      </c>
      <c r="G91" t="s">
        <v>107</v>
      </c>
    </row>
    <row r="92" spans="1:7" x14ac:dyDescent="0.25">
      <c r="A92" t="s">
        <v>81</v>
      </c>
      <c r="B92" t="s">
        <v>20</v>
      </c>
      <c r="C92">
        <v>20</v>
      </c>
      <c r="D92" t="s">
        <v>33</v>
      </c>
      <c r="E92" t="str">
        <f>CONCATENATE($A$90,"_",A92," ",B92,"(",C92,"),")</f>
        <v>CJOBM_JOB_ID NUMBER(20),</v>
      </c>
      <c r="F92" t="str">
        <f>CONCATENATE($A$90,"_",A92,");")</f>
        <v>CJOBM_JOB_ID);</v>
      </c>
      <c r="G92" t="s">
        <v>162</v>
      </c>
    </row>
    <row r="93" spans="1:7" x14ac:dyDescent="0.25">
      <c r="A93" t="s">
        <v>7</v>
      </c>
      <c r="B93" t="s">
        <v>15</v>
      </c>
      <c r="C93">
        <v>15</v>
      </c>
      <c r="E93" t="str">
        <f>CONCATENATE($A$90,"_",A93," ",B93,"(",C93,"),")</f>
        <v>CJOBM_PH_NB VARCHAR2(15),</v>
      </c>
      <c r="G93" t="s">
        <v>154</v>
      </c>
    </row>
    <row r="94" spans="1:7" x14ac:dyDescent="0.25">
      <c r="A94" t="s">
        <v>51</v>
      </c>
      <c r="B94" t="s">
        <v>20</v>
      </c>
      <c r="C94">
        <v>5</v>
      </c>
      <c r="E94" t="str">
        <f>CONCATENATE($A$90,"_",A94," ",B94,"(",C94,"),")</f>
        <v>CJOBM_NO_OF_DOCS NUMBER(5),</v>
      </c>
      <c r="G94" t="s">
        <v>155</v>
      </c>
    </row>
    <row r="95" spans="1:7" x14ac:dyDescent="0.25">
      <c r="A95" t="s">
        <v>17</v>
      </c>
      <c r="B95" t="s">
        <v>15</v>
      </c>
      <c r="C95">
        <v>2</v>
      </c>
      <c r="E95" t="str">
        <f>CONCATENATE($A$90,"_",A95," ",B95,"(",C95,"),")</f>
        <v>CJOBM_STS VARCHAR2(2),</v>
      </c>
      <c r="G95" t="s">
        <v>119</v>
      </c>
    </row>
    <row r="96" spans="1:7" x14ac:dyDescent="0.25">
      <c r="A96" t="s">
        <v>52</v>
      </c>
      <c r="B96" t="s">
        <v>19</v>
      </c>
      <c r="E96" t="str">
        <f>CONCATENATE($A$90,"_",A96," ",B96,",")</f>
        <v>CJOBM_REQ_DT DATE,</v>
      </c>
      <c r="G96" t="s">
        <v>156</v>
      </c>
    </row>
    <row r="97" spans="1:9" x14ac:dyDescent="0.25">
      <c r="A97" t="s">
        <v>53</v>
      </c>
      <c r="B97" t="s">
        <v>15</v>
      </c>
      <c r="C97">
        <v>20</v>
      </c>
      <c r="E97" t="str">
        <f>CONCATENATE($A$90,"_",A97," ",B97,"(",C97,"),")</f>
        <v>CJOBM_RAPIDO_ID VARCHAR2(20),</v>
      </c>
      <c r="G97" t="s">
        <v>157</v>
      </c>
    </row>
    <row r="98" spans="1:9" x14ac:dyDescent="0.25">
      <c r="A98" t="s">
        <v>54</v>
      </c>
      <c r="B98" t="s">
        <v>15</v>
      </c>
      <c r="C98">
        <v>50</v>
      </c>
      <c r="E98" t="str">
        <f>CONCATENATE($A$90,"_",A98," ",B98,"(",C98,"),")</f>
        <v>CJOBM_RAPIDO_PERSON VARCHAR2(50),</v>
      </c>
      <c r="G98" t="s">
        <v>158</v>
      </c>
    </row>
    <row r="99" spans="1:9" x14ac:dyDescent="0.25">
      <c r="A99" t="s">
        <v>55</v>
      </c>
      <c r="B99" t="s">
        <v>15</v>
      </c>
      <c r="C99">
        <v>20</v>
      </c>
      <c r="E99" t="str">
        <f>CONCATENATE($A$90,"_",A99," ",B99,"(",C99,"),")</f>
        <v>CJOBM_RAPIDO_VEHICLE VARCHAR2(20),</v>
      </c>
      <c r="G99" t="s">
        <v>159</v>
      </c>
    </row>
    <row r="100" spans="1:9" x14ac:dyDescent="0.25">
      <c r="A100" t="s">
        <v>56</v>
      </c>
      <c r="B100" t="s">
        <v>19</v>
      </c>
      <c r="E100" t="str">
        <f>CONCATENATE($A$90,"_",A100," ",B100,");")</f>
        <v>CJOBM_DELIVERED_DATE DATE);</v>
      </c>
      <c r="G100" t="s">
        <v>160</v>
      </c>
    </row>
    <row r="103" spans="1:9" x14ac:dyDescent="0.25">
      <c r="A103" s="1" t="s">
        <v>57</v>
      </c>
    </row>
    <row r="104" spans="1:9" x14ac:dyDescent="0.25">
      <c r="A104" s="2" t="s">
        <v>58</v>
      </c>
      <c r="E104" t="str">
        <f>CONCATENATE("CREATE TABLE ",A104," (")</f>
        <v>CREATE TABLE CJOBD (</v>
      </c>
      <c r="F104" t="str">
        <f>CONCATENATE("CREATE UNIQUE INDEX ",A104,"_UIDX ON ", A104, "(")</f>
        <v>CREATE UNIQUE INDEX CJOBD_UIDX ON CJOBD(</v>
      </c>
    </row>
    <row r="105" spans="1:9" x14ac:dyDescent="0.25">
      <c r="A105" t="s">
        <v>25</v>
      </c>
      <c r="B105" t="s">
        <v>20</v>
      </c>
      <c r="C105">
        <v>10</v>
      </c>
      <c r="D105" t="s">
        <v>33</v>
      </c>
      <c r="E105" t="str">
        <f>CONCATENATE($A$104,"_",A105," ",B105,"(",C105,"),")</f>
        <v>CJOBD_COMP_ID NUMBER(10),</v>
      </c>
      <c r="F105" t="str">
        <f>CONCATENATE($A$104,"_",A105,",")</f>
        <v>CJOBD_COMP_ID,</v>
      </c>
      <c r="G105" t="s">
        <v>107</v>
      </c>
    </row>
    <row r="106" spans="1:9" x14ac:dyDescent="0.25">
      <c r="A106" t="s">
        <v>81</v>
      </c>
      <c r="B106" t="s">
        <v>20</v>
      </c>
      <c r="C106">
        <v>20</v>
      </c>
      <c r="D106" t="s">
        <v>33</v>
      </c>
      <c r="E106" t="str">
        <f>CONCATENATE($A$104,"_",A106," ",B106,"(",C106,"),")</f>
        <v>CJOBD_JOB_ID NUMBER(20),</v>
      </c>
      <c r="F106" t="str">
        <f>CONCATENATE($A$104,"_",A106,",")</f>
        <v>CJOBD_JOB_ID,</v>
      </c>
      <c r="G106" t="s">
        <v>161</v>
      </c>
    </row>
    <row r="107" spans="1:9" x14ac:dyDescent="0.25">
      <c r="A107" t="s">
        <v>59</v>
      </c>
      <c r="B107" t="s">
        <v>20</v>
      </c>
      <c r="C107">
        <v>100</v>
      </c>
      <c r="D107" t="s">
        <v>33</v>
      </c>
      <c r="E107" t="str">
        <f t="shared" ref="E107:E127" si="3">CONCATENATE($A$104,"_",A107," ",B107,"(",C107,"),")</f>
        <v>CJOBD_SL_NB NUMBER(100),</v>
      </c>
      <c r="F107" t="str">
        <f>CONCATENATE($A$104,"_",A107,");")</f>
        <v>CJOBD_SL_NB);</v>
      </c>
      <c r="G107" t="s">
        <v>163</v>
      </c>
    </row>
    <row r="108" spans="1:9" x14ac:dyDescent="0.25">
      <c r="A108" s="3" t="s">
        <v>60</v>
      </c>
      <c r="B108" t="s">
        <v>15</v>
      </c>
      <c r="C108">
        <v>10</v>
      </c>
      <c r="E108" t="str">
        <f t="shared" si="3"/>
        <v>CJOBD_DOC_TYP VARCHAR2(10),</v>
      </c>
      <c r="G108" t="s">
        <v>164</v>
      </c>
      <c r="I108" t="s">
        <v>172</v>
      </c>
    </row>
    <row r="109" spans="1:9" x14ac:dyDescent="0.25">
      <c r="A109" t="s">
        <v>61</v>
      </c>
      <c r="B109" t="s">
        <v>15</v>
      </c>
      <c r="C109">
        <v>200</v>
      </c>
      <c r="E109" t="str">
        <f t="shared" si="3"/>
        <v>CJOBD_DOC_NAME VARCHAR2(200),</v>
      </c>
      <c r="G109" t="s">
        <v>166</v>
      </c>
    </row>
    <row r="110" spans="1:9" x14ac:dyDescent="0.25">
      <c r="A110" t="s">
        <v>62</v>
      </c>
      <c r="B110" t="s">
        <v>20</v>
      </c>
      <c r="C110">
        <v>10</v>
      </c>
      <c r="E110" t="str">
        <f t="shared" si="3"/>
        <v>CJOBD_NO_OF_PAGES NUMBER(10),</v>
      </c>
      <c r="G110" t="s">
        <v>165</v>
      </c>
    </row>
    <row r="111" spans="1:9" x14ac:dyDescent="0.25">
      <c r="A111" s="3" t="s">
        <v>68</v>
      </c>
      <c r="B111" t="s">
        <v>15</v>
      </c>
      <c r="C111">
        <v>10</v>
      </c>
      <c r="E111" t="str">
        <f t="shared" si="3"/>
        <v>CJOBD_PAGE_RANGE VARCHAR2(10),</v>
      </c>
      <c r="G111" t="s">
        <v>170</v>
      </c>
      <c r="I111" t="s">
        <v>67</v>
      </c>
    </row>
    <row r="112" spans="1:9" x14ac:dyDescent="0.25">
      <c r="A112" t="s">
        <v>169</v>
      </c>
      <c r="B112" t="s">
        <v>15</v>
      </c>
      <c r="C112">
        <v>500</v>
      </c>
      <c r="E112" t="str">
        <f t="shared" si="3"/>
        <v>CJOBD_RANGE_DETAILS VARCHAR2(500),</v>
      </c>
      <c r="G112" t="s">
        <v>171</v>
      </c>
    </row>
    <row r="113" spans="1:9" x14ac:dyDescent="0.25">
      <c r="A113" t="s">
        <v>73</v>
      </c>
      <c r="B113" t="s">
        <v>20</v>
      </c>
      <c r="C113">
        <v>10</v>
      </c>
      <c r="E113" t="str">
        <f t="shared" si="3"/>
        <v>CJOBD_SELECTED_PAGES NUMBER(10),</v>
      </c>
      <c r="G113" t="s">
        <v>173</v>
      </c>
    </row>
    <row r="114" spans="1:9" x14ac:dyDescent="0.25">
      <c r="A114" t="s">
        <v>63</v>
      </c>
      <c r="B114" t="s">
        <v>20</v>
      </c>
      <c r="C114">
        <v>10</v>
      </c>
      <c r="E114" t="str">
        <f t="shared" si="3"/>
        <v>CJOBD_NO_OF_COPIES NUMBER(10),</v>
      </c>
      <c r="G114" t="s">
        <v>174</v>
      </c>
    </row>
    <row r="115" spans="1:9" x14ac:dyDescent="0.25">
      <c r="A115" t="s">
        <v>74</v>
      </c>
      <c r="B115" t="s">
        <v>20</v>
      </c>
      <c r="C115">
        <v>10</v>
      </c>
      <c r="E115" t="str">
        <f t="shared" si="3"/>
        <v>CJOBD_TOTAL_PAGES NUMBER(10),</v>
      </c>
      <c r="G115" t="s">
        <v>175</v>
      </c>
    </row>
    <row r="116" spans="1:9" x14ac:dyDescent="0.25">
      <c r="A116" s="3" t="s">
        <v>64</v>
      </c>
      <c r="B116" t="s">
        <v>15</v>
      </c>
      <c r="C116">
        <v>10</v>
      </c>
      <c r="E116" t="str">
        <f t="shared" si="3"/>
        <v>CJOBD_PRINT_TYPE VARCHAR2(10),</v>
      </c>
      <c r="G116" t="s">
        <v>176</v>
      </c>
      <c r="I116" t="s">
        <v>65</v>
      </c>
    </row>
    <row r="117" spans="1:9" x14ac:dyDescent="0.25">
      <c r="A117" s="3" t="s">
        <v>66</v>
      </c>
      <c r="B117" t="s">
        <v>15</v>
      </c>
      <c r="C117">
        <v>10</v>
      </c>
      <c r="E117" t="str">
        <f t="shared" si="3"/>
        <v>CJOBD_COLOR_TYPE VARCHAR2(10),</v>
      </c>
      <c r="G117" t="s">
        <v>177</v>
      </c>
      <c r="I117" t="s">
        <v>246</v>
      </c>
    </row>
    <row r="118" spans="1:9" x14ac:dyDescent="0.25">
      <c r="A118" t="s">
        <v>247</v>
      </c>
      <c r="B118" t="s">
        <v>15</v>
      </c>
      <c r="C118">
        <v>500</v>
      </c>
      <c r="E118" t="str">
        <f t="shared" si="3"/>
        <v>CJOBD_COLOR_RANGE VARCHAR2(500),</v>
      </c>
      <c r="G118" t="s">
        <v>248</v>
      </c>
    </row>
    <row r="119" spans="1:9" x14ac:dyDescent="0.25">
      <c r="A119" t="s">
        <v>349</v>
      </c>
      <c r="B119" t="s">
        <v>15</v>
      </c>
      <c r="C119">
        <v>500</v>
      </c>
      <c r="E119" t="str">
        <f t="shared" si="3"/>
        <v>CJOBD_BW_RAGE VARCHAR2(500),</v>
      </c>
      <c r="G119" t="s">
        <v>350</v>
      </c>
    </row>
    <row r="120" spans="1:9" x14ac:dyDescent="0.25">
      <c r="A120" t="s">
        <v>249</v>
      </c>
      <c r="B120" t="s">
        <v>20</v>
      </c>
      <c r="C120">
        <v>10</v>
      </c>
      <c r="E120" t="str">
        <f t="shared" si="3"/>
        <v>CJOBD_NO_OF_CLR_PAGES NUMBER(10),</v>
      </c>
      <c r="G120" t="s">
        <v>250</v>
      </c>
    </row>
    <row r="121" spans="1:9" x14ac:dyDescent="0.25">
      <c r="A121" t="s">
        <v>251</v>
      </c>
      <c r="B121" t="s">
        <v>20</v>
      </c>
      <c r="C121">
        <v>10</v>
      </c>
      <c r="E121" t="str">
        <f t="shared" si="3"/>
        <v>CJOBD_NO_OF_BW_PAGES NUMBER(10),</v>
      </c>
      <c r="G121" t="s">
        <v>252</v>
      </c>
    </row>
    <row r="122" spans="1:9" x14ac:dyDescent="0.25">
      <c r="A122" s="3" t="s">
        <v>69</v>
      </c>
      <c r="B122" t="s">
        <v>15</v>
      </c>
      <c r="C122">
        <v>10</v>
      </c>
      <c r="E122" t="str">
        <f t="shared" si="3"/>
        <v>CJOBD_BINDING_TYPE VARCHAR2(10),</v>
      </c>
      <c r="G122" t="s">
        <v>167</v>
      </c>
      <c r="I122" t="s">
        <v>70</v>
      </c>
    </row>
    <row r="123" spans="1:9" x14ac:dyDescent="0.25">
      <c r="A123" s="3" t="s">
        <v>71</v>
      </c>
      <c r="B123" t="s">
        <v>15</v>
      </c>
      <c r="C123">
        <v>10</v>
      </c>
      <c r="E123" t="str">
        <f t="shared" si="3"/>
        <v>CJOBD_BINDING_COLOR VARCHAR2(10),</v>
      </c>
      <c r="G123" t="s">
        <v>168</v>
      </c>
      <c r="I123" t="s">
        <v>72</v>
      </c>
    </row>
    <row r="124" spans="1:9" x14ac:dyDescent="0.25">
      <c r="A124" s="3" t="s">
        <v>75</v>
      </c>
      <c r="B124" t="s">
        <v>20</v>
      </c>
      <c r="C124">
        <v>10</v>
      </c>
      <c r="E124" t="str">
        <f t="shared" si="3"/>
        <v>CJOBD_COST_BY_RANGE NUMBER(10),</v>
      </c>
      <c r="G124" t="s">
        <v>178</v>
      </c>
      <c r="I124" t="s">
        <v>76</v>
      </c>
    </row>
    <row r="125" spans="1:9" x14ac:dyDescent="0.25">
      <c r="A125" t="s">
        <v>77</v>
      </c>
      <c r="B125" t="s">
        <v>20</v>
      </c>
      <c r="C125">
        <v>12</v>
      </c>
      <c r="E125" t="str">
        <f t="shared" si="3"/>
        <v>CJOBD_PRINTING_COST NUMBER(12),</v>
      </c>
      <c r="G125" t="s">
        <v>179</v>
      </c>
    </row>
    <row r="126" spans="1:9" x14ac:dyDescent="0.25">
      <c r="A126" t="s">
        <v>78</v>
      </c>
      <c r="B126" t="s">
        <v>20</v>
      </c>
      <c r="C126">
        <v>12</v>
      </c>
      <c r="E126" t="str">
        <f t="shared" si="3"/>
        <v>CJOBD_BINDING_COST NUMBER(12),</v>
      </c>
      <c r="G126" t="s">
        <v>180</v>
      </c>
    </row>
    <row r="127" spans="1:9" x14ac:dyDescent="0.25">
      <c r="A127" t="s">
        <v>79</v>
      </c>
      <c r="B127" t="s">
        <v>20</v>
      </c>
      <c r="C127">
        <v>12</v>
      </c>
      <c r="E127" t="str">
        <f t="shared" si="3"/>
        <v>CJOBD_TOTAL_COST NUMBER(12),</v>
      </c>
      <c r="G127" t="s">
        <v>181</v>
      </c>
    </row>
    <row r="128" spans="1:9" x14ac:dyDescent="0.25">
      <c r="A128" t="s">
        <v>80</v>
      </c>
      <c r="B128" t="s">
        <v>15</v>
      </c>
      <c r="C128">
        <v>10</v>
      </c>
      <c r="E128" t="str">
        <f>CONCATENATE($A$104,"_",A128," ",B128,"(",C128,"));")</f>
        <v>CJOBD_FINISHING_TIME VARCHAR2(10));</v>
      </c>
      <c r="G128" t="s">
        <v>182</v>
      </c>
    </row>
    <row r="131" spans="1:9" x14ac:dyDescent="0.25">
      <c r="A131" s="1" t="s">
        <v>82</v>
      </c>
    </row>
    <row r="132" spans="1:9" x14ac:dyDescent="0.25">
      <c r="A132" s="2" t="s">
        <v>93</v>
      </c>
      <c r="E132" t="str">
        <f>CONCATENATE("CREATE TABLE ",A132," (")</f>
        <v>CREATE TABLE CTDTL (</v>
      </c>
      <c r="F132" t="str">
        <f>CONCATENATE("CREATE UNIQUE INDEX ",A132,"_UIDX ON ", A132, "(")</f>
        <v>CREATE UNIQUE INDEX CTDTL_UIDX ON CTDTL(</v>
      </c>
    </row>
    <row r="133" spans="1:9" x14ac:dyDescent="0.25">
      <c r="A133" t="s">
        <v>25</v>
      </c>
      <c r="B133" t="s">
        <v>20</v>
      </c>
      <c r="C133">
        <v>10</v>
      </c>
      <c r="D133" t="s">
        <v>33</v>
      </c>
      <c r="E133" t="str">
        <f t="shared" ref="E133:E141" si="4">CONCATENATE($A$132,"_",A133," ",B133,"(",C133,"),")</f>
        <v>CTDTL_COMP_ID NUMBER(10),</v>
      </c>
      <c r="F133" t="str">
        <f>CONCATENATE($A$132,"_",A133,",")</f>
        <v>CTDTL_COMP_ID,</v>
      </c>
      <c r="G133" t="s">
        <v>107</v>
      </c>
    </row>
    <row r="134" spans="1:9" x14ac:dyDescent="0.25">
      <c r="A134" t="s">
        <v>81</v>
      </c>
      <c r="B134" t="s">
        <v>20</v>
      </c>
      <c r="C134">
        <v>20</v>
      </c>
      <c r="D134" t="s">
        <v>33</v>
      </c>
      <c r="E134" t="str">
        <f t="shared" si="4"/>
        <v>CTDTL_JOB_ID NUMBER(20),</v>
      </c>
      <c r="F134" t="str">
        <f>CONCATENATE($A$132,"_",A134,");")</f>
        <v>CTDTL_JOB_ID);</v>
      </c>
      <c r="G134" t="s">
        <v>183</v>
      </c>
    </row>
    <row r="135" spans="1:9" x14ac:dyDescent="0.25">
      <c r="A135" t="s">
        <v>85</v>
      </c>
      <c r="B135" t="s">
        <v>20</v>
      </c>
      <c r="C135">
        <v>20</v>
      </c>
      <c r="D135" t="s">
        <v>98</v>
      </c>
      <c r="E135" t="str">
        <f t="shared" si="4"/>
        <v>CTDTL_TRN_ID NUMBER(20),</v>
      </c>
      <c r="G135" t="s">
        <v>184</v>
      </c>
    </row>
    <row r="136" spans="1:9" x14ac:dyDescent="0.25">
      <c r="A136" t="s">
        <v>83</v>
      </c>
      <c r="B136" t="s">
        <v>20</v>
      </c>
      <c r="C136">
        <v>15</v>
      </c>
      <c r="D136" t="s">
        <v>98</v>
      </c>
      <c r="E136" t="str">
        <f t="shared" si="4"/>
        <v>CTDTL_TRN_AMT NUMBER(15),</v>
      </c>
      <c r="G136" t="s">
        <v>185</v>
      </c>
    </row>
    <row r="137" spans="1:9" x14ac:dyDescent="0.25">
      <c r="A137" t="s">
        <v>94</v>
      </c>
      <c r="B137" t="s">
        <v>15</v>
      </c>
      <c r="C137">
        <v>20</v>
      </c>
      <c r="D137" t="s">
        <v>98</v>
      </c>
      <c r="E137" t="str">
        <f t="shared" si="4"/>
        <v>CTDTL_SERVICE_TYPE VARCHAR2(20),</v>
      </c>
      <c r="G137" t="s">
        <v>186</v>
      </c>
      <c r="I137" t="s">
        <v>84</v>
      </c>
    </row>
    <row r="138" spans="1:9" x14ac:dyDescent="0.25">
      <c r="A138" t="s">
        <v>85</v>
      </c>
      <c r="B138" t="s">
        <v>15</v>
      </c>
      <c r="C138">
        <v>30</v>
      </c>
      <c r="D138" t="s">
        <v>98</v>
      </c>
      <c r="E138" t="str">
        <f t="shared" si="4"/>
        <v>CTDTL_TRN_ID VARCHAR2(30),</v>
      </c>
      <c r="G138" t="s">
        <v>187</v>
      </c>
      <c r="I138" t="s">
        <v>88</v>
      </c>
    </row>
    <row r="139" spans="1:9" x14ac:dyDescent="0.25">
      <c r="A139" t="s">
        <v>86</v>
      </c>
      <c r="B139" t="s">
        <v>19</v>
      </c>
      <c r="D139" t="s">
        <v>98</v>
      </c>
      <c r="E139" t="str">
        <f t="shared" si="4"/>
        <v>CTDTL_TRN_DATE DATE(),</v>
      </c>
      <c r="G139" t="s">
        <v>188</v>
      </c>
    </row>
    <row r="140" spans="1:9" x14ac:dyDescent="0.25">
      <c r="A140" t="s">
        <v>87</v>
      </c>
      <c r="B140" t="s">
        <v>15</v>
      </c>
      <c r="C140">
        <v>2</v>
      </c>
      <c r="D140" t="s">
        <v>98</v>
      </c>
      <c r="E140" t="str">
        <f t="shared" si="4"/>
        <v>CTDTL_TRN_STS VARCHAR2(2),</v>
      </c>
      <c r="G140" t="s">
        <v>189</v>
      </c>
    </row>
    <row r="141" spans="1:9" x14ac:dyDescent="0.25">
      <c r="A141" t="s">
        <v>89</v>
      </c>
      <c r="B141" t="s">
        <v>15</v>
      </c>
      <c r="C141">
        <v>500</v>
      </c>
      <c r="E141" t="str">
        <f t="shared" si="4"/>
        <v>CTDTL_REQ_MSG VARCHAR2(500),</v>
      </c>
      <c r="G141" t="s">
        <v>190</v>
      </c>
    </row>
    <row r="142" spans="1:9" x14ac:dyDescent="0.25">
      <c r="A142" t="s">
        <v>90</v>
      </c>
      <c r="B142" t="s">
        <v>19</v>
      </c>
      <c r="E142" t="str">
        <f>CONCATENATE($A$132,"_",A142," ",B142,",")</f>
        <v>CTDTL_REQ_TIME DATE,</v>
      </c>
      <c r="G142" t="s">
        <v>191</v>
      </c>
    </row>
    <row r="143" spans="1:9" x14ac:dyDescent="0.25">
      <c r="A143" t="s">
        <v>91</v>
      </c>
      <c r="B143" t="s">
        <v>15</v>
      </c>
      <c r="C143">
        <v>500</v>
      </c>
      <c r="E143" t="str">
        <f>CONCATENATE($A$132,"_",A143," ",B143,"(",C143,"),")</f>
        <v>CTDTL_RSP_MSG VARCHAR2(500),</v>
      </c>
      <c r="G143" t="s">
        <v>192</v>
      </c>
    </row>
    <row r="144" spans="1:9" x14ac:dyDescent="0.25">
      <c r="A144" t="s">
        <v>92</v>
      </c>
      <c r="B144" t="s">
        <v>19</v>
      </c>
      <c r="E144" t="str">
        <f>CONCATENATE($A$132,"_",A144," ",B144,");")</f>
        <v>CTDTL_RSP_TIME DATE);</v>
      </c>
      <c r="G144" t="s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topLeftCell="C182" workbookViewId="0">
      <selection activeCell="K205" sqref="K205"/>
    </sheetView>
  </sheetViews>
  <sheetFormatPr defaultRowHeight="15" x14ac:dyDescent="0.25"/>
  <cols>
    <col min="1" max="1" width="15" bestFit="1" customWidth="1"/>
    <col min="2" max="2" width="18.7109375" customWidth="1"/>
    <col min="3" max="3" width="15.5703125" bestFit="1" customWidth="1"/>
    <col min="4" max="4" width="10.7109375" bestFit="1" customWidth="1"/>
    <col min="5" max="5" width="11" bestFit="1" customWidth="1"/>
    <col min="6" max="6" width="17.42578125" customWidth="1"/>
    <col min="8" max="8" width="16.85546875" customWidth="1"/>
    <col min="10" max="10" width="22.5703125" bestFit="1" customWidth="1"/>
    <col min="11" max="11" width="45.5703125" bestFit="1" customWidth="1"/>
    <col min="12" max="12" width="19.7109375" bestFit="1" customWidth="1"/>
    <col min="13" max="13" width="18" bestFit="1" customWidth="1"/>
    <col min="14" max="14" width="12.5703125" bestFit="1" customWidth="1"/>
  </cols>
  <sheetData>
    <row r="1" spans="1:15" x14ac:dyDescent="0.25">
      <c r="A1" s="2" t="s">
        <v>1</v>
      </c>
    </row>
    <row r="2" spans="1:15" x14ac:dyDescent="0.25">
      <c r="A2" t="s">
        <v>281</v>
      </c>
      <c r="B2" t="s">
        <v>282</v>
      </c>
      <c r="C2" t="s">
        <v>282</v>
      </c>
      <c r="D2" t="s">
        <v>283</v>
      </c>
      <c r="E2" t="s">
        <v>284</v>
      </c>
      <c r="F2" t="s">
        <v>285</v>
      </c>
      <c r="G2" t="s">
        <v>286</v>
      </c>
      <c r="H2" t="s">
        <v>19</v>
      </c>
    </row>
    <row r="3" spans="1:15" x14ac:dyDescent="0.25">
      <c r="A3" t="s">
        <v>25</v>
      </c>
      <c r="B3" t="s">
        <v>292</v>
      </c>
      <c r="C3" t="s">
        <v>293</v>
      </c>
      <c r="D3" t="s">
        <v>294</v>
      </c>
      <c r="E3" t="s">
        <v>295</v>
      </c>
      <c r="F3" t="s">
        <v>296</v>
      </c>
      <c r="G3" t="s">
        <v>297</v>
      </c>
      <c r="H3" t="s">
        <v>298</v>
      </c>
    </row>
    <row r="4" spans="1:15" x14ac:dyDescent="0.25">
      <c r="A4">
        <v>170870</v>
      </c>
      <c r="B4" t="s">
        <v>287</v>
      </c>
      <c r="C4" t="s">
        <v>288</v>
      </c>
      <c r="D4">
        <v>500028</v>
      </c>
      <c r="E4">
        <v>9700654835</v>
      </c>
      <c r="F4" s="4" t="s">
        <v>289</v>
      </c>
      <c r="G4" t="s">
        <v>290</v>
      </c>
      <c r="H4" t="s">
        <v>291</v>
      </c>
      <c r="O4" t="str">
        <f>CONCATENATE("INSERT INTO ",$A$1," (",$A$3,",",$B$3,",",$C$3,",",$D$3,",",$E$3,",",$F$3,",",$G$3,",",$H$3,") VALUES (",A4,",'",B4,"','",C4,"','",D4,"','",E4,"','",F4,"','",G4,"', SYSDATE);")</f>
        <v>INSERT INTO COMP (COMP_ID,COMP_NAME,COMP_ADDRESS,COMP_PIN,COMP_PH_NB,COMP_EMAIL,COMP_STS,COMP_CREATE_DT) VALUES (170870,'Acube Xerox','Mehdipatnam','500028','9700654835','2011acx@gmail.com','V', SYSDATE);</v>
      </c>
    </row>
    <row r="5" spans="1:15" x14ac:dyDescent="0.25">
      <c r="F5" s="4"/>
    </row>
    <row r="6" spans="1:15" x14ac:dyDescent="0.25">
      <c r="F6" s="4"/>
    </row>
    <row r="7" spans="1:15" x14ac:dyDescent="0.25">
      <c r="A7" s="2" t="s">
        <v>36</v>
      </c>
      <c r="F7" s="4"/>
    </row>
    <row r="8" spans="1:15" x14ac:dyDescent="0.25">
      <c r="A8" t="s">
        <v>281</v>
      </c>
      <c r="B8" t="s">
        <v>282</v>
      </c>
      <c r="F8" s="4"/>
    </row>
    <row r="9" spans="1:15" x14ac:dyDescent="0.25">
      <c r="A9" t="s">
        <v>299</v>
      </c>
      <c r="B9" t="s">
        <v>300</v>
      </c>
      <c r="F9" s="4"/>
    </row>
    <row r="10" spans="1:15" x14ac:dyDescent="0.25">
      <c r="A10">
        <v>170870</v>
      </c>
      <c r="B10" t="s">
        <v>301</v>
      </c>
      <c r="F10" s="4"/>
      <c r="O10" t="str">
        <f>CONCATENATE("INSERT INTO ",$A$7," (",$A$9,",",$A$9,$H$3,") VALUES (",A10,",'",B10,"');")</f>
        <v>INSERT INTO CTITL (CTITL_COMP_ID,CTITL_COMP_IDCOMP_CREATE_DT) VALUES (170870,'Acube Online Printings and Binding');</v>
      </c>
    </row>
    <row r="11" spans="1:15" x14ac:dyDescent="0.25">
      <c r="F11" s="4"/>
    </row>
    <row r="12" spans="1:15" x14ac:dyDescent="0.25">
      <c r="A12" s="2" t="s">
        <v>27</v>
      </c>
      <c r="F12" s="4"/>
    </row>
    <row r="13" spans="1:15" x14ac:dyDescent="0.25">
      <c r="A13" s="2" t="s">
        <v>194</v>
      </c>
      <c r="B13" t="s">
        <v>195</v>
      </c>
      <c r="C13" t="s">
        <v>302</v>
      </c>
      <c r="D13" t="s">
        <v>303</v>
      </c>
      <c r="E13" s="5" t="s">
        <v>304</v>
      </c>
      <c r="F13" t="s">
        <v>305</v>
      </c>
      <c r="G13" t="s">
        <v>306</v>
      </c>
    </row>
    <row r="14" spans="1:15" x14ac:dyDescent="0.25">
      <c r="A14" t="s">
        <v>307</v>
      </c>
      <c r="B14" t="s">
        <v>308</v>
      </c>
      <c r="C14" t="s">
        <v>309</v>
      </c>
      <c r="D14" t="s">
        <v>310</v>
      </c>
      <c r="E14" t="s">
        <v>311</v>
      </c>
      <c r="F14" t="s">
        <v>312</v>
      </c>
      <c r="G14" t="s">
        <v>313</v>
      </c>
      <c r="H14" t="s">
        <v>314</v>
      </c>
    </row>
    <row r="15" spans="1:15" x14ac:dyDescent="0.25">
      <c r="A15">
        <v>170870</v>
      </c>
      <c r="B15" t="s">
        <v>315</v>
      </c>
      <c r="C15" t="s">
        <v>316</v>
      </c>
      <c r="D15" t="s">
        <v>317</v>
      </c>
      <c r="E15" t="s">
        <v>318</v>
      </c>
      <c r="F15" t="s">
        <v>319</v>
      </c>
      <c r="G15" t="s">
        <v>290</v>
      </c>
      <c r="H15" t="s">
        <v>291</v>
      </c>
      <c r="O15" t="str">
        <f>CONCATENATE("INSERT INTO ",$A$12," (",$A$14,",",$B$14,",",$C$14,",",$D$14,",",$E$14,",",$F$14,",",$G$14,",",$H$14,") VALUES (",A15,",'",B15,"','",C15,"','",D15,"','", E15,"','", F15,"','",G15,"',SYSDATE);")</f>
        <v>INSERT INTO COAM (COAM_COMP_ID,COAM_BANK_ID,COAM_ACC_NB,COAM_CURR_CD,COAM_IFSC_CD,COAM_BANK_ADD,COAM_STS,COAM_CREATE_DT) VALUES (170870,'AXIS BANK','801XXXXXXXX117','INR','UTIB0002922','Mehdipatnam Junction','V',SYSDATE);</v>
      </c>
    </row>
    <row r="18" spans="1:15" x14ac:dyDescent="0.25">
      <c r="A18" s="2" t="s">
        <v>27</v>
      </c>
      <c r="F18" s="4"/>
    </row>
    <row r="19" spans="1:15" x14ac:dyDescent="0.25">
      <c r="A19" s="2" t="s">
        <v>27</v>
      </c>
      <c r="F19" s="4"/>
    </row>
    <row r="20" spans="1:15" x14ac:dyDescent="0.25">
      <c r="A20" s="2" t="s">
        <v>281</v>
      </c>
      <c r="B20" t="s">
        <v>281</v>
      </c>
      <c r="C20" t="s">
        <v>320</v>
      </c>
      <c r="D20" t="s">
        <v>283</v>
      </c>
      <c r="E20" t="s">
        <v>286</v>
      </c>
      <c r="F20" s="4"/>
    </row>
    <row r="21" spans="1:15" x14ac:dyDescent="0.25">
      <c r="A21" t="s">
        <v>307</v>
      </c>
      <c r="B21" t="s">
        <v>321</v>
      </c>
      <c r="C21" t="s">
        <v>322</v>
      </c>
      <c r="D21" s="3" t="s">
        <v>323</v>
      </c>
      <c r="E21" t="s">
        <v>313</v>
      </c>
      <c r="F21" t="s">
        <v>324</v>
      </c>
    </row>
    <row r="22" spans="1:15" x14ac:dyDescent="0.25">
      <c r="A22">
        <v>170870</v>
      </c>
      <c r="B22">
        <v>1</v>
      </c>
      <c r="C22" t="s">
        <v>325</v>
      </c>
      <c r="D22" t="s">
        <v>255</v>
      </c>
      <c r="E22" t="s">
        <v>290</v>
      </c>
      <c r="F22" s="5" t="s">
        <v>291</v>
      </c>
      <c r="O22" t="str">
        <f>CONCATENATE("INSERT INTO ",$A$18," (",$A$21,",",$B$21,",",$C$21,",",$D$21,",",$E$21,",",$F$21,") VALUES (",A22,",'",B22,"','",C22,"','",D22,"','",E22,"',",F22,");")</f>
        <v>INSERT INTO COAM (COAM_COMP_ID,COAM_ALERT_ID,COAM_DESC,COAM_ALERT_TYPE,COAM_STS,COAM_UPDT_DT) VALUES (170870,'1','Application Alert','A','V',SYSDATE);</v>
      </c>
    </row>
    <row r="23" spans="1:15" x14ac:dyDescent="0.25">
      <c r="F23" s="4"/>
    </row>
    <row r="24" spans="1:15" x14ac:dyDescent="0.25">
      <c r="I24" s="2" t="s">
        <v>42</v>
      </c>
    </row>
    <row r="25" spans="1:15" x14ac:dyDescent="0.25">
      <c r="I25" t="s">
        <v>194</v>
      </c>
      <c r="J25" t="s">
        <v>195</v>
      </c>
      <c r="K25" t="s">
        <v>196</v>
      </c>
      <c r="L25" t="s">
        <v>195</v>
      </c>
      <c r="M25" t="s">
        <v>195</v>
      </c>
    </row>
    <row r="26" spans="1:15" x14ac:dyDescent="0.25">
      <c r="I26" t="s">
        <v>25</v>
      </c>
      <c r="J26" t="s">
        <v>43</v>
      </c>
      <c r="K26" t="s">
        <v>44</v>
      </c>
      <c r="L26" t="s">
        <v>2</v>
      </c>
      <c r="M26" t="s">
        <v>46</v>
      </c>
    </row>
    <row r="27" spans="1:15" x14ac:dyDescent="0.25">
      <c r="I27">
        <v>170870</v>
      </c>
      <c r="J27" t="s">
        <v>253</v>
      </c>
      <c r="K27" t="s">
        <v>257</v>
      </c>
      <c r="L27" t="s">
        <v>222</v>
      </c>
      <c r="M27" t="s">
        <v>256</v>
      </c>
      <c r="O27" t="str">
        <f>CONCATENATE("INSERT INTO ",$I$24,"(",$I$26,",",$J$26,",",$K$26,",",$L$26,",",$M$26,") VALUES (",I27,",'",J27,"','",K27,"','",L27,"',",M27,");")</f>
        <v>INSERT INTO LKUP(COMP_ID,TYPE,DESC,ID,CONFIG_ID) VALUES (170870,'ALERTYPE','SMS','S',NULL);</v>
      </c>
    </row>
    <row r="28" spans="1:15" x14ac:dyDescent="0.25">
      <c r="I28">
        <v>170870</v>
      </c>
      <c r="J28" t="s">
        <v>253</v>
      </c>
      <c r="K28" t="s">
        <v>8</v>
      </c>
      <c r="L28" t="s">
        <v>254</v>
      </c>
      <c r="M28" t="s">
        <v>256</v>
      </c>
      <c r="O28" t="str">
        <f>CONCATENATE("INSERT INTO ",$I$24,"(",$I$26,",",$J$26,",",$K$26,",",$L$26,",",$M$26,") VALUES (",I28,",'",J28,"','",K28,"','",L28,"',",M28,");")</f>
        <v>INSERT INTO LKUP(COMP_ID,TYPE,DESC,ID,CONFIG_ID) VALUES (170870,'ALERTYPE','EMAIL','E',NULL);</v>
      </c>
    </row>
    <row r="29" spans="1:15" x14ac:dyDescent="0.25">
      <c r="I29">
        <v>170870</v>
      </c>
      <c r="J29" t="s">
        <v>253</v>
      </c>
      <c r="K29" t="s">
        <v>258</v>
      </c>
      <c r="L29" t="s">
        <v>255</v>
      </c>
      <c r="M29" t="s">
        <v>256</v>
      </c>
      <c r="O29" t="str">
        <f>CONCATENATE("INSERT INTO ",$I$24,"(",$I$26,",",$J$26,",",$K$26,",",$L$26,",",$M$26,") VALUES (",I29,",'",J29,"','",K29,"','",L29,"',",M29,");")</f>
        <v>INSERT INTO LKUP(COMP_ID,TYPE,DESC,ID,CONFIG_ID) VALUES (170870,'ALERTYPE','App ALERT','A',NULL);</v>
      </c>
    </row>
    <row r="30" spans="1:15" x14ac:dyDescent="0.25">
      <c r="I30">
        <v>170870</v>
      </c>
      <c r="J30" t="s">
        <v>253</v>
      </c>
      <c r="K30" t="s">
        <v>259</v>
      </c>
      <c r="L30" t="s">
        <v>235</v>
      </c>
      <c r="M30" t="s">
        <v>256</v>
      </c>
      <c r="O30" t="str">
        <f>CONCATENATE("INSERT INTO ",$I$24,"(",$I$26,",",$J$26,",",$K$26,",",$L$26,",",$M$26,") VALUES (",I30,",'",J30,"','",K30,"','",L30,"',",M30,");")</f>
        <v>INSERT INTO LKUP(COMP_ID,TYPE,DESC,ID,CONFIG_ID) VALUES (170870,'ALERTYPE','ALL','L',NULL);</v>
      </c>
    </row>
    <row r="31" spans="1:15" x14ac:dyDescent="0.25">
      <c r="I31">
        <v>170870</v>
      </c>
      <c r="J31" t="s">
        <v>253</v>
      </c>
      <c r="K31" t="s">
        <v>260</v>
      </c>
      <c r="L31" t="s">
        <v>221</v>
      </c>
      <c r="M31" t="s">
        <v>256</v>
      </c>
      <c r="O31" t="str">
        <f>CONCATENATE("INSERT INTO ",$I$24,"(",$I$26,",",$J$26,",",$K$26,",",$L$26,",",$M$26,") VALUES (",I31,",'",J31,"','",K31,"','",L31,"',",M31,");")</f>
        <v>INSERT INTO LKUP(COMP_ID,TYPE,DESC,ID,CONFIG_ID) VALUES (170870,'ALERTYPE','NONE','N',NULL);</v>
      </c>
    </row>
    <row r="33" spans="9:15" x14ac:dyDescent="0.25">
      <c r="I33">
        <v>170870</v>
      </c>
      <c r="J33" t="s">
        <v>261</v>
      </c>
      <c r="K33" t="s">
        <v>262</v>
      </c>
      <c r="L33" t="s">
        <v>262</v>
      </c>
      <c r="M33" t="s">
        <v>256</v>
      </c>
      <c r="O33" t="str">
        <f t="shared" ref="O33:O41" si="0">CONCATENATE("INSERT INTO ",$I$24,"(",$I$26,",",$J$26,",",$K$26,",",$L$26,",",$M$26,") VALUES (",I33,",'",J33,"','",K33,"','",L33,"',",M33,");")</f>
        <v>INSERT INTO LKUP(COMP_ID,TYPE,DESC,ID,CONFIG_ID) VALUES (170870,'DOCTYPE','DOC','DOC',NULL);</v>
      </c>
    </row>
    <row r="34" spans="9:15" x14ac:dyDescent="0.25">
      <c r="I34">
        <v>170870</v>
      </c>
      <c r="J34" t="s">
        <v>261</v>
      </c>
      <c r="K34" t="s">
        <v>263</v>
      </c>
      <c r="L34" t="str">
        <f>K34</f>
        <v>DOCX</v>
      </c>
      <c r="M34" t="s">
        <v>256</v>
      </c>
      <c r="O34" t="str">
        <f t="shared" si="0"/>
        <v>INSERT INTO LKUP(COMP_ID,TYPE,DESC,ID,CONFIG_ID) VALUES (170870,'DOCTYPE','DOCX','DOCX',NULL);</v>
      </c>
    </row>
    <row r="35" spans="9:15" x14ac:dyDescent="0.25">
      <c r="I35">
        <v>170870</v>
      </c>
      <c r="J35" t="s">
        <v>261</v>
      </c>
      <c r="K35" t="s">
        <v>264</v>
      </c>
      <c r="L35" t="str">
        <f t="shared" ref="L35:L41" si="1">K35</f>
        <v>PDF</v>
      </c>
      <c r="M35" t="s">
        <v>256</v>
      </c>
      <c r="O35" t="str">
        <f t="shared" si="0"/>
        <v>INSERT INTO LKUP(COMP_ID,TYPE,DESC,ID,CONFIG_ID) VALUES (170870,'DOCTYPE','PDF','PDF',NULL);</v>
      </c>
    </row>
    <row r="36" spans="9:15" x14ac:dyDescent="0.25">
      <c r="I36">
        <v>170870</v>
      </c>
      <c r="J36" t="s">
        <v>261</v>
      </c>
      <c r="K36" t="s">
        <v>265</v>
      </c>
      <c r="L36" t="str">
        <f t="shared" si="1"/>
        <v>PPT</v>
      </c>
      <c r="M36" t="s">
        <v>256</v>
      </c>
      <c r="O36" t="str">
        <f t="shared" si="0"/>
        <v>INSERT INTO LKUP(COMP_ID,TYPE,DESC,ID,CONFIG_ID) VALUES (170870,'DOCTYPE','PPT','PPT',NULL);</v>
      </c>
    </row>
    <row r="37" spans="9:15" x14ac:dyDescent="0.25">
      <c r="I37">
        <v>170870</v>
      </c>
      <c r="J37" t="s">
        <v>261</v>
      </c>
      <c r="K37" t="s">
        <v>266</v>
      </c>
      <c r="L37" t="str">
        <f t="shared" si="1"/>
        <v>PPTX</v>
      </c>
      <c r="M37" t="s">
        <v>256</v>
      </c>
      <c r="O37" t="str">
        <f t="shared" si="0"/>
        <v>INSERT INTO LKUP(COMP_ID,TYPE,DESC,ID,CONFIG_ID) VALUES (170870,'DOCTYPE','PPTX','PPTX',NULL);</v>
      </c>
    </row>
    <row r="38" spans="9:15" x14ac:dyDescent="0.25">
      <c r="I38">
        <v>170870</v>
      </c>
      <c r="J38" t="s">
        <v>261</v>
      </c>
      <c r="K38" t="s">
        <v>267</v>
      </c>
      <c r="L38" t="str">
        <f t="shared" si="1"/>
        <v>XLS</v>
      </c>
      <c r="M38" t="s">
        <v>256</v>
      </c>
      <c r="O38" t="str">
        <f t="shared" si="0"/>
        <v>INSERT INTO LKUP(COMP_ID,TYPE,DESC,ID,CONFIG_ID) VALUES (170870,'DOCTYPE','XLS','XLS',NULL);</v>
      </c>
    </row>
    <row r="39" spans="9:15" x14ac:dyDescent="0.25">
      <c r="I39">
        <v>170870</v>
      </c>
      <c r="J39" t="s">
        <v>261</v>
      </c>
      <c r="K39" t="s">
        <v>268</v>
      </c>
      <c r="L39" t="str">
        <f t="shared" si="1"/>
        <v>XLSX</v>
      </c>
      <c r="M39" t="s">
        <v>256</v>
      </c>
      <c r="O39" t="str">
        <f t="shared" si="0"/>
        <v>INSERT INTO LKUP(COMP_ID,TYPE,DESC,ID,CONFIG_ID) VALUES (170870,'DOCTYPE','XLSX','XLSX',NULL);</v>
      </c>
    </row>
    <row r="40" spans="9:15" x14ac:dyDescent="0.25">
      <c r="I40">
        <v>170870</v>
      </c>
      <c r="J40" t="s">
        <v>261</v>
      </c>
      <c r="K40" t="s">
        <v>269</v>
      </c>
      <c r="L40" t="str">
        <f t="shared" si="1"/>
        <v>JPG</v>
      </c>
      <c r="M40" t="s">
        <v>256</v>
      </c>
      <c r="O40" t="str">
        <f t="shared" si="0"/>
        <v>INSERT INTO LKUP(COMP_ID,TYPE,DESC,ID,CONFIG_ID) VALUES (170870,'DOCTYPE','JPG','JPG',NULL);</v>
      </c>
    </row>
    <row r="41" spans="9:15" x14ac:dyDescent="0.25">
      <c r="I41">
        <v>170870</v>
      </c>
      <c r="J41" t="s">
        <v>261</v>
      </c>
      <c r="K41" t="s">
        <v>270</v>
      </c>
      <c r="L41" t="str">
        <f t="shared" si="1"/>
        <v>JPEG</v>
      </c>
      <c r="M41" t="s">
        <v>256</v>
      </c>
      <c r="O41" t="str">
        <f t="shared" si="0"/>
        <v>INSERT INTO LKUP(COMP_ID,TYPE,DESC,ID,CONFIG_ID) VALUES (170870,'DOCTYPE','JPEG','JPEG',NULL);</v>
      </c>
    </row>
    <row r="43" spans="9:15" x14ac:dyDescent="0.25">
      <c r="I43">
        <v>170870</v>
      </c>
      <c r="J43" t="s">
        <v>271</v>
      </c>
      <c r="K43" t="s">
        <v>259</v>
      </c>
      <c r="L43" t="s">
        <v>255</v>
      </c>
      <c r="M43" t="s">
        <v>256</v>
      </c>
      <c r="O43" t="str">
        <f>CONCATENATE("INSERT INTO ",$I$24,"(",$I$26,",",$J$26,",",$K$26,",",$L$26,",",$M$26,") VALUES (",I43,",'",J43,"','",K43,"','",L43,"',",M43,");")</f>
        <v>INSERT INTO LKUP(COMP_ID,TYPE,DESC,ID,CONFIG_ID) VALUES (170870,'PAGERANGE','ALL','A',NULL);</v>
      </c>
    </row>
    <row r="44" spans="9:15" x14ac:dyDescent="0.25">
      <c r="I44">
        <v>170870</v>
      </c>
      <c r="J44" t="s">
        <v>271</v>
      </c>
      <c r="K44" t="s">
        <v>272</v>
      </c>
      <c r="L44" t="s">
        <v>222</v>
      </c>
      <c r="M44" t="s">
        <v>256</v>
      </c>
      <c r="O44" t="str">
        <f>CONCATENATE("INSERT INTO ",$I$24,"(",$I$26,",",$J$26,",",$K$26,",",$L$26,",",$M$26,") VALUES (",I44,",'",J44,"','",K44,"','",L44,"',",M44,");")</f>
        <v>INSERT INTO LKUP(COMP_ID,TYPE,DESC,ID,CONFIG_ID) VALUES (170870,'PAGERANGE','NSELECTED','S',NULL);</v>
      </c>
    </row>
    <row r="46" spans="9:15" x14ac:dyDescent="0.25">
      <c r="I46">
        <v>170870</v>
      </c>
      <c r="J46" t="s">
        <v>273</v>
      </c>
      <c r="K46" t="s">
        <v>274</v>
      </c>
      <c r="L46" t="s">
        <v>234</v>
      </c>
      <c r="M46" t="s">
        <v>256</v>
      </c>
      <c r="O46" t="str">
        <f>CONCATENATE("INSERT INTO ",$I$24,"(",$I$26,",",$J$26,",",$K$26,",",$L$26,",",$M$26,") VALUES (",I46,",'",J46,"','",K46,"','",L46,"',",M46,");")</f>
        <v>INSERT INTO LKUP(COMP_ID,TYPE,DESC,ID,CONFIG_ID) VALUES (170870,'PRINTYPE','Single Side','SS',NULL);</v>
      </c>
    </row>
    <row r="47" spans="9:15" x14ac:dyDescent="0.25">
      <c r="I47">
        <v>170870</v>
      </c>
      <c r="J47" t="s">
        <v>273</v>
      </c>
      <c r="K47" t="s">
        <v>275</v>
      </c>
      <c r="L47" t="s">
        <v>238</v>
      </c>
      <c r="M47" t="s">
        <v>256</v>
      </c>
      <c r="O47" t="str">
        <f>CONCATENATE("INSERT INTO ",$I$24,"(",$I$26,",",$J$26,",",$K$26,",",$L$26,",",$M$26,") VALUES (",I47,",'",J47,"','",K47,"','",L47,"',",M47,");")</f>
        <v>INSERT INTO LKUP(COMP_ID,TYPE,DESC,ID,CONFIG_ID) VALUES (170870,'PRINTYPE','Both Side','BS',NULL);</v>
      </c>
    </row>
    <row r="49" spans="6:15" x14ac:dyDescent="0.25">
      <c r="I49">
        <v>170870</v>
      </c>
      <c r="J49" t="s">
        <v>276</v>
      </c>
      <c r="K49" t="s">
        <v>277</v>
      </c>
      <c r="L49" t="s">
        <v>237</v>
      </c>
      <c r="M49" t="s">
        <v>256</v>
      </c>
      <c r="O49" t="str">
        <f>CONCATENATE("INSERT INTO ",$I$24,"(",$I$26,",",$J$26,",",$K$26,",",$L$26,",",$M$26,") VALUES (",I49,",'",J49,"','",K49,"','",L49,"',",M49,");")</f>
        <v>INSERT INTO LKUP(COMP_ID,TYPE,DESC,ID,CONFIG_ID) VALUES (170870,'COLORTYPE','Color','CL',NULL);</v>
      </c>
    </row>
    <row r="50" spans="6:15" x14ac:dyDescent="0.25">
      <c r="I50">
        <v>170870</v>
      </c>
      <c r="J50" t="s">
        <v>276</v>
      </c>
      <c r="K50" t="s">
        <v>278</v>
      </c>
      <c r="L50" t="s">
        <v>233</v>
      </c>
      <c r="M50" t="s">
        <v>256</v>
      </c>
      <c r="O50" t="str">
        <f>CONCATENATE("INSERT INTO ",$I$24,"(",$I$26,",",$J$26,",",$K$26,",",$L$26,",",$M$26,") VALUES (",I50,",'",J50,"','",K50,"','",L50,"',",M50,");")</f>
        <v>INSERT INTO LKUP(COMP_ID,TYPE,DESC,ID,CONFIG_ID) VALUES (170870,'COLORTYPE','Black n White','BW',NULL);</v>
      </c>
    </row>
    <row r="51" spans="6:15" x14ac:dyDescent="0.25">
      <c r="I51">
        <v>170870</v>
      </c>
      <c r="J51" t="s">
        <v>276</v>
      </c>
      <c r="K51" t="s">
        <v>279</v>
      </c>
      <c r="L51" t="s">
        <v>280</v>
      </c>
      <c r="M51" t="s">
        <v>256</v>
      </c>
      <c r="O51" t="str">
        <f>CONCATENATE("INSERT INTO ",$I$24,"(",$I$26,",",$J$26,",",$K$26,",",$L$26,",",$M$26,") VALUES (",I51,",'",J51,"','",K51,"','",L51,"',",M51,");")</f>
        <v>INSERT INTO LKUP(COMP_ID,TYPE,DESC,ID,CONFIG_ID) VALUES (170870,'COLORTYPE','Both','CB',NULL);</v>
      </c>
    </row>
    <row r="53" spans="6:15" x14ac:dyDescent="0.25">
      <c r="I53">
        <v>170870</v>
      </c>
      <c r="J53" t="s">
        <v>331</v>
      </c>
      <c r="K53" t="s">
        <v>332</v>
      </c>
      <c r="L53" t="s">
        <v>222</v>
      </c>
      <c r="M53" t="s">
        <v>256</v>
      </c>
      <c r="O53" t="str">
        <f>CONCATENATE("INSERT INTO ",$I$24,"(",$I$26,",",$J$26,",",$K$26,",",$L$26,",",$M$26,") VALUES (",I53,",'",J53,"','",K53,"','",L53,"',",M53,");")</f>
        <v>INSERT INTO LKUP(COMP_ID,TYPE,DESC,ID,CONFIG_ID) VALUES (170870,'BINDINGTYPE','SPIRALL','S',NULL);</v>
      </c>
    </row>
    <row r="54" spans="6:15" x14ac:dyDescent="0.25">
      <c r="I54">
        <v>170870</v>
      </c>
      <c r="J54" t="s">
        <v>331</v>
      </c>
      <c r="K54" t="s">
        <v>333</v>
      </c>
      <c r="L54" t="s">
        <v>226</v>
      </c>
      <c r="M54" t="s">
        <v>256</v>
      </c>
      <c r="O54" t="str">
        <f>CONCATENATE("INSERT INTO ",$I$24,"(",$I$26,",",$J$26,",",$K$26,",",$L$26,",",$M$26,") VALUES (",I54,",'",J54,"','",K54,"','",L54,"',",M54,");")</f>
        <v>INSERT INTO LKUP(COMP_ID,TYPE,DESC,ID,CONFIG_ID) VALUES (170870,'BINDINGTYPE','THERMAL','T',NULL);</v>
      </c>
    </row>
    <row r="55" spans="6:15" x14ac:dyDescent="0.25">
      <c r="I55">
        <v>170870</v>
      </c>
      <c r="J55" t="s">
        <v>331</v>
      </c>
      <c r="K55" t="s">
        <v>334</v>
      </c>
      <c r="L55" t="s">
        <v>335</v>
      </c>
      <c r="M55" t="s">
        <v>256</v>
      </c>
      <c r="O55" t="str">
        <f>CONCATENATE("INSERT INTO ",$I$24,"(",$I$26,",",$J$26,",",$K$26,",",$L$26,",",$M$26,") VALUES (",I55,",'",J55,"','",K55,"','",L55,"',",M55,");")</f>
        <v>INSERT INTO LKUP(COMP_ID,TYPE,DESC,ID,CONFIG_ID) VALUES (170870,'BINDINGTYPE','PROJECT','P',NULL);</v>
      </c>
    </row>
    <row r="57" spans="6:15" x14ac:dyDescent="0.25">
      <c r="I57">
        <v>170870</v>
      </c>
      <c r="J57" t="s">
        <v>336</v>
      </c>
      <c r="K57" t="s">
        <v>337</v>
      </c>
      <c r="L57" t="s">
        <v>343</v>
      </c>
      <c r="M57" t="s">
        <v>256</v>
      </c>
      <c r="O57" t="str">
        <f t="shared" ref="O57:O62" si="2">CONCATENATE("INSERT INTO ",$I$24,"(",$I$26,",",$J$26,",",$K$26,",",$L$26,",",$M$26,") VALUES (",I57,",'",J57,"','",K57,"','",L57,"',",M57,");")</f>
        <v>INSERT INTO LKUP(COMP_ID,TYPE,DESC,ID,CONFIG_ID) VALUES (170870,'BINDINGCLR','BLUE','BL',NULL);</v>
      </c>
    </row>
    <row r="58" spans="6:15" x14ac:dyDescent="0.25">
      <c r="I58">
        <v>170870</v>
      </c>
      <c r="J58" t="s">
        <v>336</v>
      </c>
      <c r="K58" t="s">
        <v>338</v>
      </c>
      <c r="L58" t="s">
        <v>344</v>
      </c>
      <c r="M58" t="s">
        <v>256</v>
      </c>
      <c r="O58" t="str">
        <f t="shared" si="2"/>
        <v>INSERT INTO LKUP(COMP_ID,TYPE,DESC,ID,CONFIG_ID) VALUES (170870,'BINDINGCLR','GREEN','GR',NULL);</v>
      </c>
    </row>
    <row r="59" spans="6:15" x14ac:dyDescent="0.25">
      <c r="I59">
        <v>170870</v>
      </c>
      <c r="J59" t="s">
        <v>336</v>
      </c>
      <c r="K59" t="s">
        <v>339</v>
      </c>
      <c r="L59" t="s">
        <v>347</v>
      </c>
      <c r="M59" t="s">
        <v>256</v>
      </c>
      <c r="O59" t="str">
        <f t="shared" si="2"/>
        <v>INSERT INTO LKUP(COMP_ID,TYPE,DESC,ID,CONFIG_ID) VALUES (170870,'BINDINGCLR','RED','RE',NULL);</v>
      </c>
    </row>
    <row r="60" spans="6:15" x14ac:dyDescent="0.25">
      <c r="I60">
        <v>170870</v>
      </c>
      <c r="J60" t="s">
        <v>336</v>
      </c>
      <c r="K60" t="s">
        <v>340</v>
      </c>
      <c r="L60" t="s">
        <v>348</v>
      </c>
      <c r="M60" t="s">
        <v>256</v>
      </c>
      <c r="O60" t="str">
        <f t="shared" si="2"/>
        <v>INSERT INTO LKUP(COMP_ID,TYPE,DESC,ID,CONFIG_ID) VALUES (170870,'BINDINGCLR','GREY','GY',NULL);</v>
      </c>
    </row>
    <row r="61" spans="6:15" x14ac:dyDescent="0.25">
      <c r="I61">
        <v>170870</v>
      </c>
      <c r="J61" t="s">
        <v>336</v>
      </c>
      <c r="K61" t="s">
        <v>341</v>
      </c>
      <c r="L61" t="s">
        <v>345</v>
      </c>
      <c r="M61" t="s">
        <v>256</v>
      </c>
      <c r="O61" t="str">
        <f t="shared" si="2"/>
        <v>INSERT INTO LKUP(COMP_ID,TYPE,DESC,ID,CONFIG_ID) VALUES (170870,'BINDINGCLR','YELLOW','YE',NULL);</v>
      </c>
    </row>
    <row r="62" spans="6:15" x14ac:dyDescent="0.25">
      <c r="I62">
        <v>170870</v>
      </c>
      <c r="J62" t="s">
        <v>336</v>
      </c>
      <c r="K62" t="s">
        <v>342</v>
      </c>
      <c r="L62" t="s">
        <v>346</v>
      </c>
      <c r="M62" t="s">
        <v>256</v>
      </c>
      <c r="O62" t="str">
        <f t="shared" si="2"/>
        <v>INSERT INTO LKUP(COMP_ID,TYPE,DESC,ID,CONFIG_ID) VALUES (170870,'BINDINGCLR','PURPLE','PU',NULL);</v>
      </c>
    </row>
    <row r="64" spans="6:15" x14ac:dyDescent="0.25">
      <c r="F64" s="4"/>
    </row>
    <row r="65" spans="1:15" x14ac:dyDescent="0.25">
      <c r="F65" s="4"/>
    </row>
    <row r="66" spans="1:15" x14ac:dyDescent="0.25">
      <c r="F66" s="4"/>
    </row>
    <row r="67" spans="1:15" x14ac:dyDescent="0.25">
      <c r="I67" s="2" t="s">
        <v>45</v>
      </c>
    </row>
    <row r="68" spans="1:15" x14ac:dyDescent="0.25">
      <c r="B68" t="s">
        <v>19</v>
      </c>
      <c r="I68" t="s">
        <v>194</v>
      </c>
      <c r="J68" t="s">
        <v>195</v>
      </c>
      <c r="K68" t="s">
        <v>196</v>
      </c>
      <c r="L68" t="s">
        <v>197</v>
      </c>
      <c r="M68" t="s">
        <v>197</v>
      </c>
      <c r="N68" t="s">
        <v>198</v>
      </c>
    </row>
    <row r="69" spans="1:15" x14ac:dyDescent="0.25">
      <c r="I69" t="s">
        <v>199</v>
      </c>
      <c r="J69" t="s">
        <v>200</v>
      </c>
      <c r="K69" t="s">
        <v>201</v>
      </c>
      <c r="L69" t="s">
        <v>202</v>
      </c>
      <c r="M69" t="s">
        <v>203</v>
      </c>
      <c r="N69" t="s">
        <v>204</v>
      </c>
    </row>
    <row r="70" spans="1:15" x14ac:dyDescent="0.25">
      <c r="A70" t="s">
        <v>211</v>
      </c>
      <c r="B70" t="s">
        <v>221</v>
      </c>
      <c r="C70" t="s">
        <v>235</v>
      </c>
      <c r="D70" t="s">
        <v>233</v>
      </c>
      <c r="E70" t="s">
        <v>234</v>
      </c>
      <c r="F70">
        <v>1</v>
      </c>
      <c r="G70" t="s">
        <v>226</v>
      </c>
      <c r="H70">
        <v>500</v>
      </c>
      <c r="J70" t="str">
        <f>CONCATENATE(A70,B70,C70,D70,E70,F70,G70,H70,)</f>
        <v>A4NLBWSS1T500</v>
      </c>
      <c r="K70" t="str">
        <f>CONCATENATE(A70," ",IF(B70="N", "Normal", "Bond"), " ",IF(C70="L","Laser")," ", D70, " ",IF(E70="SS","Single Side"), " Range from:",F70)</f>
        <v>A4 Normal Laser BW Single Side Range from:1</v>
      </c>
    </row>
    <row r="71" spans="1:15" x14ac:dyDescent="0.25">
      <c r="A71" t="s">
        <v>211</v>
      </c>
      <c r="B71" t="s">
        <v>221</v>
      </c>
      <c r="C71" t="s">
        <v>235</v>
      </c>
      <c r="D71" t="s">
        <v>233</v>
      </c>
      <c r="E71" t="s">
        <v>234</v>
      </c>
      <c r="F71">
        <v>1</v>
      </c>
      <c r="G71" t="s">
        <v>226</v>
      </c>
      <c r="H71">
        <v>500</v>
      </c>
      <c r="I71">
        <v>170870</v>
      </c>
      <c r="J71" t="str">
        <f>CONCATENATE(A71,B71,C71,D71,E71,F71,G71,H71,)</f>
        <v>A4NLBWSS1T500</v>
      </c>
      <c r="K71" t="str">
        <f>CONCATENATE(A71," ",IF(B71="N", "Normal"), " ",IF(C71="L","Laser")," ", D71, " ",IF(E71="SS","Single Side"), " Range from:",F71)</f>
        <v>A4 Normal Laser BW Single Side Range from:1</v>
      </c>
      <c r="L71">
        <v>1</v>
      </c>
      <c r="M71">
        <v>500</v>
      </c>
      <c r="N71">
        <v>1</v>
      </c>
      <c r="O71" t="str">
        <f>CONCATENATE("INSERT INTO ",$I$67," (",$I$69,",",$J$69,",",$K$69,",",$L$69,",",$M$69,",",$N$69,") VALUES (",I71,",'",J71,"','",K71,"',",L71,",",M71,",",N71,");")</f>
        <v>INSERT INTO CNFG (CNFG_COMP_ID,CNFG_ID,CNFG_DESC,CNFG_START_RANGE,CNFG_END_RANGE,CNFG_VALUE) VALUES (170870,'A4NLBWSS1T500','A4 Normal Laser BW Single Side Range from:1',1,500,1);</v>
      </c>
    </row>
    <row r="72" spans="1:15" x14ac:dyDescent="0.25">
      <c r="A72" t="s">
        <v>211</v>
      </c>
      <c r="B72" t="s">
        <v>221</v>
      </c>
      <c r="C72" t="s">
        <v>235</v>
      </c>
      <c r="D72" t="s">
        <v>233</v>
      </c>
      <c r="E72" t="s">
        <v>234</v>
      </c>
      <c r="F72">
        <v>501</v>
      </c>
      <c r="G72" t="s">
        <v>226</v>
      </c>
      <c r="H72" t="s">
        <v>240</v>
      </c>
      <c r="I72">
        <v>170870</v>
      </c>
      <c r="J72" t="str">
        <f t="shared" ref="J72:J155" si="3">CONCATENATE(A72,B72,C72,D72,E72,F72,G72,H72,)</f>
        <v>A4NLBWSS501T5K</v>
      </c>
      <c r="K72" t="str">
        <f t="shared" ref="K72:K96" si="4">CONCATENATE(A72," ",IF(B72="N", "Normal"), " ",IF(C72="L","Laser")," ", D72, " ",IF(E72="SS","Single Side"), " Range from:",F72)</f>
        <v>A4 Normal Laser BW Single Side Range from:501</v>
      </c>
      <c r="L72">
        <v>501</v>
      </c>
      <c r="M72">
        <v>5000</v>
      </c>
      <c r="N72">
        <v>0.95</v>
      </c>
      <c r="O72" t="str">
        <f>CONCATENATE("INSERT INTO ",$I$67,"(",$I$69,",",$J$69,",",$K$69,",",$L$69,",",$M$69,",",$N$69,") VALUES (",I72,",'",J72,"','",K72,"',",L72,",",M72,",",N72,");")</f>
        <v>INSERT INTO CNFG(CNFG_COMP_ID,CNFG_ID,CNFG_DESC,CNFG_START_RANGE,CNFG_END_RANGE,CNFG_VALUE) VALUES (170870,'A4NLBWSS501T5K','A4 Normal Laser BW Single Side Range from:501',501,5000,0.95);</v>
      </c>
    </row>
    <row r="73" spans="1:15" x14ac:dyDescent="0.25">
      <c r="A73" t="s">
        <v>211</v>
      </c>
      <c r="B73" t="s">
        <v>221</v>
      </c>
      <c r="C73" t="s">
        <v>235</v>
      </c>
      <c r="D73" t="s">
        <v>233</v>
      </c>
      <c r="E73" t="s">
        <v>234</v>
      </c>
      <c r="F73" t="s">
        <v>241</v>
      </c>
      <c r="G73" t="s">
        <v>226</v>
      </c>
      <c r="H73" t="s">
        <v>244</v>
      </c>
      <c r="I73">
        <v>170870</v>
      </c>
      <c r="J73" t="str">
        <f t="shared" si="3"/>
        <v>A4NLBWSS5K1T50K</v>
      </c>
      <c r="K73" t="str">
        <f t="shared" si="4"/>
        <v>A4 Normal Laser BW Single Side Range from:5K1</v>
      </c>
      <c r="L73">
        <v>5001</v>
      </c>
      <c r="M73">
        <v>50000</v>
      </c>
      <c r="N73">
        <v>0.9</v>
      </c>
      <c r="O73" t="str">
        <f t="shared" ref="O73:O157" si="5">CONCATENATE("INSERT INTO ",$I$67,"(",$I$69,",",$J$69,",",$K$69,",",$L$69,",",$M$69,",",$N$69,") VALUES (",I73,",'",J73,"','",K73,"',",L73,",",M73,",",N73,");")</f>
        <v>INSERT INTO CNFG(CNFG_COMP_ID,CNFG_ID,CNFG_DESC,CNFG_START_RANGE,CNFG_END_RANGE,CNFG_VALUE) VALUES (170870,'A4NLBWSS5K1T50K','A4 Normal Laser BW Single Side Range from:5K1',5001,50000,0.9);</v>
      </c>
    </row>
    <row r="74" spans="1:15" x14ac:dyDescent="0.25">
      <c r="A74" t="s">
        <v>211</v>
      </c>
      <c r="B74" t="s">
        <v>221</v>
      </c>
      <c r="C74" t="s">
        <v>235</v>
      </c>
      <c r="D74" t="s">
        <v>233</v>
      </c>
      <c r="E74" t="s">
        <v>234</v>
      </c>
      <c r="F74" t="s">
        <v>242</v>
      </c>
      <c r="G74" t="s">
        <v>226</v>
      </c>
      <c r="H74" t="s">
        <v>245</v>
      </c>
      <c r="I74">
        <v>170870</v>
      </c>
      <c r="J74" t="str">
        <f t="shared" si="3"/>
        <v>A4NLBWSS50K1T100K</v>
      </c>
      <c r="K74" t="str">
        <f t="shared" si="4"/>
        <v>A4 Normal Laser BW Single Side Range from:50K1</v>
      </c>
      <c r="L74">
        <v>50001</v>
      </c>
      <c r="M74">
        <v>100000</v>
      </c>
      <c r="N74">
        <v>0.85</v>
      </c>
      <c r="O74" t="str">
        <f t="shared" si="5"/>
        <v>INSERT INTO CNFG(CNFG_COMP_ID,CNFG_ID,CNFG_DESC,CNFG_START_RANGE,CNFG_END_RANGE,CNFG_VALUE) VALUES (170870,'A4NLBWSS50K1T100K','A4 Normal Laser BW Single Side Range from:50K1',50001,100000,0.85);</v>
      </c>
    </row>
    <row r="75" spans="1:15" x14ac:dyDescent="0.25">
      <c r="A75" t="s">
        <v>211</v>
      </c>
      <c r="B75" t="s">
        <v>221</v>
      </c>
      <c r="C75" t="s">
        <v>235</v>
      </c>
      <c r="D75" t="s">
        <v>233</v>
      </c>
      <c r="E75" t="s">
        <v>234</v>
      </c>
      <c r="F75" t="s">
        <v>243</v>
      </c>
      <c r="G75" t="s">
        <v>226</v>
      </c>
      <c r="H75" t="s">
        <v>239</v>
      </c>
      <c r="I75">
        <v>170870</v>
      </c>
      <c r="J75" t="str">
        <f t="shared" si="3"/>
        <v>A4NLBWSS100K1TPLUS</v>
      </c>
      <c r="K75" t="str">
        <f t="shared" si="4"/>
        <v>A4 Normal Laser BW Single Side Range from:100K1</v>
      </c>
      <c r="L75">
        <v>100001</v>
      </c>
      <c r="M75">
        <v>9999999999</v>
      </c>
      <c r="N75">
        <v>0.8</v>
      </c>
      <c r="O75" t="str">
        <f t="shared" si="5"/>
        <v>INSERT INTO CNFG(CNFG_COMP_ID,CNFG_ID,CNFG_DESC,CNFG_START_RANGE,CNFG_END_RANGE,CNFG_VALUE) VALUES (170870,'A4NLBWSS100K1TPLUS','A4 Normal Laser BW Single Side Range from:100K1',100001,9999999999,0.8);</v>
      </c>
    </row>
    <row r="76" spans="1:15" x14ac:dyDescent="0.25">
      <c r="A76" t="s">
        <v>211</v>
      </c>
      <c r="B76" t="s">
        <v>221</v>
      </c>
      <c r="C76" t="s">
        <v>235</v>
      </c>
      <c r="D76" t="s">
        <v>233</v>
      </c>
      <c r="E76" t="s">
        <v>238</v>
      </c>
      <c r="F76">
        <v>1</v>
      </c>
      <c r="G76" t="s">
        <v>226</v>
      </c>
      <c r="H76">
        <v>500</v>
      </c>
      <c r="I76">
        <v>170870</v>
      </c>
      <c r="J76" t="str">
        <f t="shared" si="3"/>
        <v>A4NLBWBS1T500</v>
      </c>
      <c r="K76" t="str">
        <f t="shared" si="4"/>
        <v>A4 Normal Laser BW FALSE Range from:1</v>
      </c>
      <c r="L76">
        <v>1</v>
      </c>
      <c r="M76">
        <v>500</v>
      </c>
      <c r="N76">
        <v>1.5</v>
      </c>
      <c r="O76" t="str">
        <f t="shared" si="5"/>
        <v>INSERT INTO CNFG(CNFG_COMP_ID,CNFG_ID,CNFG_DESC,CNFG_START_RANGE,CNFG_END_RANGE,CNFG_VALUE) VALUES (170870,'A4NLBWBS1T500','A4 Normal Laser BW FALSE Range from:1',1,500,1.5);</v>
      </c>
    </row>
    <row r="77" spans="1:15" x14ac:dyDescent="0.25">
      <c r="A77" t="s">
        <v>211</v>
      </c>
      <c r="B77" t="s">
        <v>221</v>
      </c>
      <c r="C77" t="s">
        <v>235</v>
      </c>
      <c r="D77" t="s">
        <v>233</v>
      </c>
      <c r="E77" t="s">
        <v>238</v>
      </c>
      <c r="F77">
        <v>501</v>
      </c>
      <c r="G77" t="s">
        <v>226</v>
      </c>
      <c r="H77" t="s">
        <v>240</v>
      </c>
      <c r="I77">
        <v>170870</v>
      </c>
      <c r="J77" t="str">
        <f t="shared" si="3"/>
        <v>A4NLBWBS501T5K</v>
      </c>
      <c r="K77" t="str">
        <f t="shared" si="4"/>
        <v>A4 Normal Laser BW FALSE Range from:501</v>
      </c>
      <c r="L77">
        <v>501</v>
      </c>
      <c r="M77">
        <v>5000</v>
      </c>
      <c r="N77">
        <v>1.3</v>
      </c>
      <c r="O77" t="str">
        <f t="shared" si="5"/>
        <v>INSERT INTO CNFG(CNFG_COMP_ID,CNFG_ID,CNFG_DESC,CNFG_START_RANGE,CNFG_END_RANGE,CNFG_VALUE) VALUES (170870,'A4NLBWBS501T5K','A4 Normal Laser BW FALSE Range from:501',501,5000,1.3);</v>
      </c>
    </row>
    <row r="78" spans="1:15" x14ac:dyDescent="0.25">
      <c r="A78" t="s">
        <v>211</v>
      </c>
      <c r="B78" t="s">
        <v>221</v>
      </c>
      <c r="C78" t="s">
        <v>235</v>
      </c>
      <c r="D78" t="s">
        <v>233</v>
      </c>
      <c r="E78" t="s">
        <v>238</v>
      </c>
      <c r="F78" t="s">
        <v>241</v>
      </c>
      <c r="G78" t="s">
        <v>226</v>
      </c>
      <c r="H78" t="s">
        <v>244</v>
      </c>
      <c r="I78">
        <v>170870</v>
      </c>
      <c r="J78" t="str">
        <f t="shared" si="3"/>
        <v>A4NLBWBS5K1T50K</v>
      </c>
      <c r="K78" t="str">
        <f t="shared" si="4"/>
        <v>A4 Normal Laser BW FALSE Range from:5K1</v>
      </c>
      <c r="L78">
        <v>5001</v>
      </c>
      <c r="M78">
        <v>50000</v>
      </c>
      <c r="N78">
        <v>1.2</v>
      </c>
      <c r="O78" t="str">
        <f t="shared" si="5"/>
        <v>INSERT INTO CNFG(CNFG_COMP_ID,CNFG_ID,CNFG_DESC,CNFG_START_RANGE,CNFG_END_RANGE,CNFG_VALUE) VALUES (170870,'A4NLBWBS5K1T50K','A4 Normal Laser BW FALSE Range from:5K1',5001,50000,1.2);</v>
      </c>
    </row>
    <row r="79" spans="1:15" x14ac:dyDescent="0.25">
      <c r="A79" t="s">
        <v>211</v>
      </c>
      <c r="B79" t="s">
        <v>221</v>
      </c>
      <c r="C79" t="s">
        <v>235</v>
      </c>
      <c r="D79" t="s">
        <v>233</v>
      </c>
      <c r="E79" t="s">
        <v>238</v>
      </c>
      <c r="F79" t="s">
        <v>242</v>
      </c>
      <c r="G79" t="s">
        <v>226</v>
      </c>
      <c r="H79" t="s">
        <v>245</v>
      </c>
      <c r="I79">
        <v>170870</v>
      </c>
      <c r="J79" t="str">
        <f t="shared" si="3"/>
        <v>A4NLBWBS50K1T100K</v>
      </c>
      <c r="K79" t="str">
        <f t="shared" si="4"/>
        <v>A4 Normal Laser BW FALSE Range from:50K1</v>
      </c>
      <c r="L79">
        <v>50001</v>
      </c>
      <c r="M79">
        <v>100000</v>
      </c>
      <c r="N79">
        <v>1.1000000000000001</v>
      </c>
      <c r="O79" t="str">
        <f t="shared" si="5"/>
        <v>INSERT INTO CNFG(CNFG_COMP_ID,CNFG_ID,CNFG_DESC,CNFG_START_RANGE,CNFG_END_RANGE,CNFG_VALUE) VALUES (170870,'A4NLBWBS50K1T100K','A4 Normal Laser BW FALSE Range from:50K1',50001,100000,1.1);</v>
      </c>
    </row>
    <row r="80" spans="1:15" x14ac:dyDescent="0.25">
      <c r="A80" t="s">
        <v>211</v>
      </c>
      <c r="B80" t="s">
        <v>221</v>
      </c>
      <c r="C80" t="s">
        <v>235</v>
      </c>
      <c r="D80" t="s">
        <v>233</v>
      </c>
      <c r="E80" t="s">
        <v>238</v>
      </c>
      <c r="F80" t="s">
        <v>243</v>
      </c>
      <c r="G80" t="s">
        <v>226</v>
      </c>
      <c r="H80" t="s">
        <v>239</v>
      </c>
      <c r="I80">
        <v>170870</v>
      </c>
      <c r="J80" t="str">
        <f t="shared" si="3"/>
        <v>A4NLBWBS100K1TPLUS</v>
      </c>
      <c r="K80" t="str">
        <f t="shared" si="4"/>
        <v>A4 Normal Laser BW FALSE Range from:100K1</v>
      </c>
      <c r="L80">
        <v>100001</v>
      </c>
      <c r="M80">
        <v>9999999999</v>
      </c>
      <c r="N80">
        <v>1</v>
      </c>
      <c r="O80" t="str">
        <f t="shared" si="5"/>
        <v>INSERT INTO CNFG(CNFG_COMP_ID,CNFG_ID,CNFG_DESC,CNFG_START_RANGE,CNFG_END_RANGE,CNFG_VALUE) VALUES (170870,'A4NLBWBS100K1TPLUS','A4 Normal Laser BW FALSE Range from:100K1',100001,9999999999,1);</v>
      </c>
    </row>
    <row r="81" spans="1:15" x14ac:dyDescent="0.25">
      <c r="A81" t="s">
        <v>211</v>
      </c>
      <c r="B81" t="s">
        <v>221</v>
      </c>
      <c r="C81" t="s">
        <v>235</v>
      </c>
      <c r="D81" t="s">
        <v>237</v>
      </c>
      <c r="E81" t="s">
        <v>234</v>
      </c>
      <c r="F81">
        <v>1</v>
      </c>
      <c r="G81" t="s">
        <v>226</v>
      </c>
      <c r="H81">
        <v>500</v>
      </c>
      <c r="I81">
        <v>170870</v>
      </c>
      <c r="J81" t="str">
        <f t="shared" si="3"/>
        <v>A4NLCLSS1T500</v>
      </c>
      <c r="K81" t="str">
        <f t="shared" si="4"/>
        <v>A4 Normal Laser CL Single Side Range from:1</v>
      </c>
      <c r="L81">
        <v>1</v>
      </c>
      <c r="M81">
        <v>50</v>
      </c>
      <c r="N81">
        <v>10</v>
      </c>
      <c r="O81" t="str">
        <f t="shared" si="5"/>
        <v>INSERT INTO CNFG(CNFG_COMP_ID,CNFG_ID,CNFG_DESC,CNFG_START_RANGE,CNFG_END_RANGE,CNFG_VALUE) VALUES (170870,'A4NLCLSS1T500','A4 Normal Laser CL Single Side Range from:1',1,50,10);</v>
      </c>
    </row>
    <row r="82" spans="1:15" x14ac:dyDescent="0.25">
      <c r="A82" t="s">
        <v>211</v>
      </c>
      <c r="B82" t="s">
        <v>221</v>
      </c>
      <c r="C82" t="s">
        <v>235</v>
      </c>
      <c r="D82" t="s">
        <v>237</v>
      </c>
      <c r="E82" t="s">
        <v>234</v>
      </c>
      <c r="F82">
        <v>501</v>
      </c>
      <c r="G82" t="s">
        <v>226</v>
      </c>
      <c r="H82" t="s">
        <v>240</v>
      </c>
      <c r="I82">
        <v>170870</v>
      </c>
      <c r="J82" t="str">
        <f t="shared" si="3"/>
        <v>A4NLCLSS501T5K</v>
      </c>
      <c r="K82" t="str">
        <f t="shared" si="4"/>
        <v>A4 Normal Laser CL Single Side Range from:501</v>
      </c>
      <c r="L82">
        <v>501</v>
      </c>
      <c r="M82">
        <v>100</v>
      </c>
      <c r="N82">
        <v>8</v>
      </c>
      <c r="O82" t="str">
        <f t="shared" si="5"/>
        <v>INSERT INTO CNFG(CNFG_COMP_ID,CNFG_ID,CNFG_DESC,CNFG_START_RANGE,CNFG_END_RANGE,CNFG_VALUE) VALUES (170870,'A4NLCLSS501T5K','A4 Normal Laser CL Single Side Range from:501',501,100,8);</v>
      </c>
    </row>
    <row r="83" spans="1:15" x14ac:dyDescent="0.25">
      <c r="A83" t="s">
        <v>211</v>
      </c>
      <c r="B83" t="s">
        <v>221</v>
      </c>
      <c r="C83" t="s">
        <v>235</v>
      </c>
      <c r="D83" t="s">
        <v>237</v>
      </c>
      <c r="E83" t="s">
        <v>234</v>
      </c>
      <c r="F83" t="s">
        <v>241</v>
      </c>
      <c r="G83" t="s">
        <v>226</v>
      </c>
      <c r="H83" t="s">
        <v>244</v>
      </c>
      <c r="I83">
        <v>170870</v>
      </c>
      <c r="J83" t="str">
        <f t="shared" si="3"/>
        <v>A4NLCLSS5K1T50K</v>
      </c>
      <c r="K83" t="str">
        <f t="shared" si="4"/>
        <v>A4 Normal Laser CL Single Side Range from:5K1</v>
      </c>
      <c r="L83">
        <v>101</v>
      </c>
      <c r="M83">
        <v>5000</v>
      </c>
      <c r="N83">
        <v>6</v>
      </c>
      <c r="O83" t="str">
        <f t="shared" si="5"/>
        <v>INSERT INTO CNFG(CNFG_COMP_ID,CNFG_ID,CNFG_DESC,CNFG_START_RANGE,CNFG_END_RANGE,CNFG_VALUE) VALUES (170870,'A4NLCLSS5K1T50K','A4 Normal Laser CL Single Side Range from:5K1',101,5000,6);</v>
      </c>
    </row>
    <row r="84" spans="1:15" x14ac:dyDescent="0.25">
      <c r="A84" t="s">
        <v>211</v>
      </c>
      <c r="B84" t="s">
        <v>221</v>
      </c>
      <c r="C84" t="s">
        <v>235</v>
      </c>
      <c r="D84" t="s">
        <v>237</v>
      </c>
      <c r="E84" t="s">
        <v>234</v>
      </c>
      <c r="F84" t="s">
        <v>242</v>
      </c>
      <c r="G84" t="s">
        <v>226</v>
      </c>
      <c r="H84" t="s">
        <v>245</v>
      </c>
      <c r="I84">
        <v>170870</v>
      </c>
      <c r="J84" t="str">
        <f t="shared" si="3"/>
        <v>A4NLCLSS50K1T100K</v>
      </c>
      <c r="K84" t="str">
        <f t="shared" si="4"/>
        <v>A4 Normal Laser CL Single Side Range from:50K1</v>
      </c>
      <c r="L84">
        <v>5001</v>
      </c>
      <c r="M84">
        <v>5000</v>
      </c>
      <c r="N84">
        <v>5</v>
      </c>
      <c r="O84" t="str">
        <f t="shared" si="5"/>
        <v>INSERT INTO CNFG(CNFG_COMP_ID,CNFG_ID,CNFG_DESC,CNFG_START_RANGE,CNFG_END_RANGE,CNFG_VALUE) VALUES (170870,'A4NLCLSS50K1T100K','A4 Normal Laser CL Single Side Range from:50K1',5001,5000,5);</v>
      </c>
    </row>
    <row r="85" spans="1:15" x14ac:dyDescent="0.25">
      <c r="A85" t="s">
        <v>211</v>
      </c>
      <c r="B85" t="s">
        <v>221</v>
      </c>
      <c r="C85" t="s">
        <v>235</v>
      </c>
      <c r="D85" t="s">
        <v>237</v>
      </c>
      <c r="E85" t="s">
        <v>234</v>
      </c>
      <c r="F85" t="s">
        <v>243</v>
      </c>
      <c r="G85" t="s">
        <v>226</v>
      </c>
      <c r="H85" t="s">
        <v>239</v>
      </c>
      <c r="I85">
        <v>170870</v>
      </c>
      <c r="J85" t="str">
        <f t="shared" si="3"/>
        <v>A4NLCLSS100K1TPLUS</v>
      </c>
      <c r="K85" t="str">
        <f t="shared" si="4"/>
        <v>A4 Normal Laser CL Single Side Range from:100K1</v>
      </c>
      <c r="L85">
        <v>50001</v>
      </c>
      <c r="M85">
        <v>9999999999</v>
      </c>
      <c r="N85">
        <v>4</v>
      </c>
      <c r="O85" t="str">
        <f t="shared" si="5"/>
        <v>INSERT INTO CNFG(CNFG_COMP_ID,CNFG_ID,CNFG_DESC,CNFG_START_RANGE,CNFG_END_RANGE,CNFG_VALUE) VALUES (170870,'A4NLCLSS100K1TPLUS','A4 Normal Laser CL Single Side Range from:100K1',50001,9999999999,4);</v>
      </c>
    </row>
    <row r="86" spans="1:15" x14ac:dyDescent="0.25">
      <c r="A86" t="s">
        <v>211</v>
      </c>
      <c r="B86" t="s">
        <v>221</v>
      </c>
      <c r="C86" t="s">
        <v>235</v>
      </c>
      <c r="D86" t="s">
        <v>237</v>
      </c>
      <c r="E86" t="s">
        <v>238</v>
      </c>
      <c r="F86">
        <v>1</v>
      </c>
      <c r="G86" t="s">
        <v>226</v>
      </c>
      <c r="H86">
        <v>500</v>
      </c>
      <c r="I86">
        <v>170870</v>
      </c>
      <c r="J86" t="str">
        <f t="shared" si="3"/>
        <v>A4NLCLBS1T500</v>
      </c>
      <c r="K86" t="str">
        <f>CONCATENATE(A86," ",IF(B86="N", "Normal"), " ",IF(C86="L","Laser")," ", D86, " ",IF(E86="BS","Both Side"), " Range from:",F86)</f>
        <v>A4 Normal Laser CL Both Side Range from:1</v>
      </c>
      <c r="L86">
        <v>1</v>
      </c>
      <c r="M86">
        <v>50</v>
      </c>
      <c r="N86">
        <v>15</v>
      </c>
      <c r="O86" t="str">
        <f t="shared" si="5"/>
        <v>INSERT INTO CNFG(CNFG_COMP_ID,CNFG_ID,CNFG_DESC,CNFG_START_RANGE,CNFG_END_RANGE,CNFG_VALUE) VALUES (170870,'A4NLCLBS1T500','A4 Normal Laser CL Both Side Range from:1',1,50,15);</v>
      </c>
    </row>
    <row r="87" spans="1:15" x14ac:dyDescent="0.25">
      <c r="A87" t="s">
        <v>211</v>
      </c>
      <c r="B87" t="s">
        <v>221</v>
      </c>
      <c r="C87" t="s">
        <v>235</v>
      </c>
      <c r="D87" t="s">
        <v>237</v>
      </c>
      <c r="E87" t="s">
        <v>238</v>
      </c>
      <c r="F87">
        <v>501</v>
      </c>
      <c r="G87" t="s">
        <v>226</v>
      </c>
      <c r="H87" t="s">
        <v>240</v>
      </c>
      <c r="I87">
        <v>170870</v>
      </c>
      <c r="J87" t="str">
        <f t="shared" si="3"/>
        <v>A4NLCLBS501T5K</v>
      </c>
      <c r="K87" t="str">
        <f t="shared" ref="K87:K90" si="6">CONCATENATE(A87," ",IF(B87="N", "Normal"), " ",IF(C87="L","Laser")," ", D87, " ",IF(E87="BS","Both Side"), " Range from:",F87)</f>
        <v>A4 Normal Laser CL Both Side Range from:501</v>
      </c>
      <c r="L87">
        <v>501</v>
      </c>
      <c r="M87">
        <v>100</v>
      </c>
      <c r="N87">
        <v>12</v>
      </c>
      <c r="O87" t="str">
        <f t="shared" si="5"/>
        <v>INSERT INTO CNFG(CNFG_COMP_ID,CNFG_ID,CNFG_DESC,CNFG_START_RANGE,CNFG_END_RANGE,CNFG_VALUE) VALUES (170870,'A4NLCLBS501T5K','A4 Normal Laser CL Both Side Range from:501',501,100,12);</v>
      </c>
    </row>
    <row r="88" spans="1:15" x14ac:dyDescent="0.25">
      <c r="A88" t="s">
        <v>211</v>
      </c>
      <c r="B88" t="s">
        <v>221</v>
      </c>
      <c r="C88" t="s">
        <v>235</v>
      </c>
      <c r="D88" t="s">
        <v>237</v>
      </c>
      <c r="E88" t="s">
        <v>238</v>
      </c>
      <c r="F88" t="s">
        <v>241</v>
      </c>
      <c r="G88" t="s">
        <v>226</v>
      </c>
      <c r="H88" t="s">
        <v>244</v>
      </c>
      <c r="I88">
        <v>170870</v>
      </c>
      <c r="J88" t="str">
        <f t="shared" si="3"/>
        <v>A4NLCLBS5K1T50K</v>
      </c>
      <c r="K88" t="str">
        <f t="shared" si="6"/>
        <v>A4 Normal Laser CL Both Side Range from:5K1</v>
      </c>
      <c r="L88">
        <v>101</v>
      </c>
      <c r="M88">
        <v>5000</v>
      </c>
      <c r="N88">
        <v>10</v>
      </c>
      <c r="O88" t="str">
        <f t="shared" si="5"/>
        <v>INSERT INTO CNFG(CNFG_COMP_ID,CNFG_ID,CNFG_DESC,CNFG_START_RANGE,CNFG_END_RANGE,CNFG_VALUE) VALUES (170870,'A4NLCLBS5K1T50K','A4 Normal Laser CL Both Side Range from:5K1',101,5000,10);</v>
      </c>
    </row>
    <row r="89" spans="1:15" x14ac:dyDescent="0.25">
      <c r="A89" t="s">
        <v>211</v>
      </c>
      <c r="B89" t="s">
        <v>221</v>
      </c>
      <c r="C89" t="s">
        <v>235</v>
      </c>
      <c r="D89" t="s">
        <v>237</v>
      </c>
      <c r="E89" t="s">
        <v>238</v>
      </c>
      <c r="F89" t="s">
        <v>242</v>
      </c>
      <c r="G89" t="s">
        <v>226</v>
      </c>
      <c r="H89" t="s">
        <v>245</v>
      </c>
      <c r="I89">
        <v>170870</v>
      </c>
      <c r="J89" t="str">
        <f t="shared" si="3"/>
        <v>A4NLCLBS50K1T100K</v>
      </c>
      <c r="K89" t="str">
        <f t="shared" si="6"/>
        <v>A4 Normal Laser CL Both Side Range from:50K1</v>
      </c>
      <c r="L89">
        <v>5001</v>
      </c>
      <c r="M89">
        <v>5000</v>
      </c>
      <c r="N89">
        <v>8</v>
      </c>
      <c r="O89" t="str">
        <f t="shared" si="5"/>
        <v>INSERT INTO CNFG(CNFG_COMP_ID,CNFG_ID,CNFG_DESC,CNFG_START_RANGE,CNFG_END_RANGE,CNFG_VALUE) VALUES (170870,'A4NLCLBS50K1T100K','A4 Normal Laser CL Both Side Range from:50K1',5001,5000,8);</v>
      </c>
    </row>
    <row r="90" spans="1:15" x14ac:dyDescent="0.25">
      <c r="A90" t="s">
        <v>211</v>
      </c>
      <c r="B90" t="s">
        <v>221</v>
      </c>
      <c r="C90" t="s">
        <v>235</v>
      </c>
      <c r="D90" t="s">
        <v>237</v>
      </c>
      <c r="E90" t="s">
        <v>238</v>
      </c>
      <c r="F90" t="s">
        <v>243</v>
      </c>
      <c r="G90" t="s">
        <v>226</v>
      </c>
      <c r="H90" t="s">
        <v>239</v>
      </c>
      <c r="I90">
        <v>170870</v>
      </c>
      <c r="J90" t="str">
        <f t="shared" si="3"/>
        <v>A4NLCLBS100K1TPLUS</v>
      </c>
      <c r="K90" t="str">
        <f t="shared" si="6"/>
        <v>A4 Normal Laser CL Both Side Range from:100K1</v>
      </c>
      <c r="L90">
        <v>50001</v>
      </c>
      <c r="M90">
        <v>9999999999</v>
      </c>
      <c r="N90">
        <v>6.5</v>
      </c>
      <c r="O90" t="str">
        <f t="shared" si="5"/>
        <v>INSERT INTO CNFG(CNFG_COMP_ID,CNFG_ID,CNFG_DESC,CNFG_START_RANGE,CNFG_END_RANGE,CNFG_VALUE) VALUES (170870,'A4NLCLBS100K1TPLUS','A4 Normal Laser CL Both Side Range from:100K1',50001,9999999999,6.5);</v>
      </c>
    </row>
    <row r="91" spans="1:15" x14ac:dyDescent="0.25">
      <c r="A91" t="s">
        <v>211</v>
      </c>
      <c r="B91" t="s">
        <v>221</v>
      </c>
      <c r="C91" t="s">
        <v>236</v>
      </c>
      <c r="D91" t="s">
        <v>237</v>
      </c>
      <c r="E91" t="s">
        <v>234</v>
      </c>
      <c r="F91">
        <v>1</v>
      </c>
      <c r="G91" t="s">
        <v>226</v>
      </c>
      <c r="H91">
        <v>500</v>
      </c>
      <c r="I91">
        <v>170870</v>
      </c>
      <c r="J91" t="str">
        <f t="shared" si="3"/>
        <v>A4NiCLSS1T500</v>
      </c>
      <c r="K91" t="str">
        <f>CONCATENATE(A91," ",IF(B91="N", "Normal"), " ",IF(C91="i","Inkjet")," ", D91, " ",IF(E91="SS","Single Side"), " Range from:",F91)</f>
        <v>A4 Normal Inkjet CL Single Side Range from:1</v>
      </c>
      <c r="L91">
        <v>1</v>
      </c>
      <c r="M91">
        <v>50</v>
      </c>
      <c r="N91">
        <v>5</v>
      </c>
      <c r="O91" t="str">
        <f t="shared" si="5"/>
        <v>INSERT INTO CNFG(CNFG_COMP_ID,CNFG_ID,CNFG_DESC,CNFG_START_RANGE,CNFG_END_RANGE,CNFG_VALUE) VALUES (170870,'A4NiCLSS1T500','A4 Normal Inkjet CL Single Side Range from:1',1,50,5);</v>
      </c>
    </row>
    <row r="92" spans="1:15" x14ac:dyDescent="0.25">
      <c r="A92" t="s">
        <v>211</v>
      </c>
      <c r="B92" t="s">
        <v>221</v>
      </c>
      <c r="C92" t="s">
        <v>236</v>
      </c>
      <c r="D92" t="s">
        <v>237</v>
      </c>
      <c r="E92" t="s">
        <v>234</v>
      </c>
      <c r="F92">
        <v>501</v>
      </c>
      <c r="G92" t="s">
        <v>226</v>
      </c>
      <c r="H92" t="s">
        <v>240</v>
      </c>
      <c r="I92">
        <v>170870</v>
      </c>
      <c r="J92" t="str">
        <f t="shared" si="3"/>
        <v>A4NiCLSS501T5K</v>
      </c>
      <c r="K92" t="str">
        <f t="shared" ref="K92:K97" si="7">CONCATENATE(A92," ",IF(B92="N", "Normal"), " ",IF(C92="i","Inkjet")," ", D92, " ",IF(E92="SS","Single Side"), " Range from:",F92)</f>
        <v>A4 Normal Inkjet CL Single Side Range from:501</v>
      </c>
      <c r="L92">
        <v>501</v>
      </c>
      <c r="M92">
        <v>100</v>
      </c>
      <c r="N92">
        <v>4.5</v>
      </c>
      <c r="O92" t="str">
        <f t="shared" si="5"/>
        <v>INSERT INTO CNFG(CNFG_COMP_ID,CNFG_ID,CNFG_DESC,CNFG_START_RANGE,CNFG_END_RANGE,CNFG_VALUE) VALUES (170870,'A4NiCLSS501T5K','A4 Normal Inkjet CL Single Side Range from:501',501,100,4.5);</v>
      </c>
    </row>
    <row r="93" spans="1:15" x14ac:dyDescent="0.25">
      <c r="A93" t="s">
        <v>211</v>
      </c>
      <c r="B93" t="s">
        <v>221</v>
      </c>
      <c r="C93" t="s">
        <v>236</v>
      </c>
      <c r="D93" t="s">
        <v>237</v>
      </c>
      <c r="E93" t="s">
        <v>234</v>
      </c>
      <c r="F93" t="s">
        <v>241</v>
      </c>
      <c r="G93" t="s">
        <v>226</v>
      </c>
      <c r="H93" t="s">
        <v>244</v>
      </c>
      <c r="I93">
        <v>170870</v>
      </c>
      <c r="J93" t="str">
        <f t="shared" si="3"/>
        <v>A4NiCLSS5K1T50K</v>
      </c>
      <c r="K93" t="str">
        <f t="shared" si="7"/>
        <v>A4 Normal Inkjet CL Single Side Range from:5K1</v>
      </c>
      <c r="L93">
        <v>101</v>
      </c>
      <c r="M93">
        <v>5000</v>
      </c>
      <c r="N93">
        <v>4</v>
      </c>
      <c r="O93" t="str">
        <f t="shared" si="5"/>
        <v>INSERT INTO CNFG(CNFG_COMP_ID,CNFG_ID,CNFG_DESC,CNFG_START_RANGE,CNFG_END_RANGE,CNFG_VALUE) VALUES (170870,'A4NiCLSS5K1T50K','A4 Normal Inkjet CL Single Side Range from:5K1',101,5000,4);</v>
      </c>
    </row>
    <row r="94" spans="1:15" x14ac:dyDescent="0.25">
      <c r="A94" t="s">
        <v>211</v>
      </c>
      <c r="B94" t="s">
        <v>221</v>
      </c>
      <c r="C94" t="s">
        <v>236</v>
      </c>
      <c r="D94" t="s">
        <v>237</v>
      </c>
      <c r="E94" t="s">
        <v>234</v>
      </c>
      <c r="F94" t="s">
        <v>242</v>
      </c>
      <c r="G94" t="s">
        <v>226</v>
      </c>
      <c r="H94" t="s">
        <v>245</v>
      </c>
      <c r="I94">
        <v>170870</v>
      </c>
      <c r="J94" t="str">
        <f t="shared" si="3"/>
        <v>A4NiCLSS50K1T100K</v>
      </c>
      <c r="K94" t="str">
        <f t="shared" si="7"/>
        <v>A4 Normal Inkjet CL Single Side Range from:50K1</v>
      </c>
      <c r="L94">
        <v>5001</v>
      </c>
      <c r="M94">
        <v>5000</v>
      </c>
      <c r="N94">
        <v>3.5</v>
      </c>
      <c r="O94" t="str">
        <f t="shared" si="5"/>
        <v>INSERT INTO CNFG(CNFG_COMP_ID,CNFG_ID,CNFG_DESC,CNFG_START_RANGE,CNFG_END_RANGE,CNFG_VALUE) VALUES (170870,'A4NiCLSS50K1T100K','A4 Normal Inkjet CL Single Side Range from:50K1',5001,5000,3.5);</v>
      </c>
    </row>
    <row r="95" spans="1:15" x14ac:dyDescent="0.25">
      <c r="A95" t="s">
        <v>211</v>
      </c>
      <c r="B95" t="s">
        <v>221</v>
      </c>
      <c r="C95" t="s">
        <v>236</v>
      </c>
      <c r="D95" t="s">
        <v>237</v>
      </c>
      <c r="E95" t="s">
        <v>234</v>
      </c>
      <c r="F95" t="s">
        <v>243</v>
      </c>
      <c r="G95" t="s">
        <v>226</v>
      </c>
      <c r="H95" t="s">
        <v>239</v>
      </c>
      <c r="I95">
        <v>170870</v>
      </c>
      <c r="J95" t="str">
        <f t="shared" si="3"/>
        <v>A4NiCLSS100K1TPLUS</v>
      </c>
      <c r="K95" t="str">
        <f t="shared" si="7"/>
        <v>A4 Normal Inkjet CL Single Side Range from:100K1</v>
      </c>
      <c r="L95">
        <v>50001</v>
      </c>
      <c r="M95">
        <v>9999999999</v>
      </c>
      <c r="N95">
        <v>3</v>
      </c>
      <c r="O95" t="str">
        <f t="shared" si="5"/>
        <v>INSERT INTO CNFG(CNFG_COMP_ID,CNFG_ID,CNFG_DESC,CNFG_START_RANGE,CNFG_END_RANGE,CNFG_VALUE) VALUES (170870,'A4NiCLSS100K1TPLUS','A4 Normal Inkjet CL Single Side Range from:100K1',50001,9999999999,3);</v>
      </c>
    </row>
    <row r="96" spans="1:15" x14ac:dyDescent="0.25">
      <c r="A96" t="s">
        <v>211</v>
      </c>
      <c r="B96" t="s">
        <v>221</v>
      </c>
      <c r="C96" t="s">
        <v>235</v>
      </c>
      <c r="D96" t="s">
        <v>237</v>
      </c>
      <c r="E96" t="s">
        <v>234</v>
      </c>
      <c r="F96">
        <v>1</v>
      </c>
      <c r="G96" t="s">
        <v>226</v>
      </c>
      <c r="H96" t="s">
        <v>239</v>
      </c>
      <c r="I96">
        <v>170870</v>
      </c>
      <c r="J96" t="str">
        <f t="shared" si="3"/>
        <v>A4NLCLSS1TPLUS</v>
      </c>
      <c r="K96" t="str">
        <f t="shared" si="4"/>
        <v>A4 Normal Laser CL Single Side Range from:1</v>
      </c>
      <c r="L96">
        <v>1</v>
      </c>
      <c r="M96">
        <v>9999999999</v>
      </c>
      <c r="N96">
        <v>5</v>
      </c>
      <c r="O96" t="str">
        <f t="shared" si="5"/>
        <v>INSERT INTO CNFG(CNFG_COMP_ID,CNFG_ID,CNFG_DESC,CNFG_START_RANGE,CNFG_END_RANGE,CNFG_VALUE) VALUES (170870,'A4NLCLSS1TPLUS','A4 Normal Laser CL Single Side Range from:1',1,9999999999,5);</v>
      </c>
    </row>
    <row r="97" spans="1:15" x14ac:dyDescent="0.25">
      <c r="A97" t="s">
        <v>211</v>
      </c>
      <c r="B97" t="s">
        <v>221</v>
      </c>
      <c r="C97" t="s">
        <v>236</v>
      </c>
      <c r="D97" t="s">
        <v>237</v>
      </c>
      <c r="E97" t="s">
        <v>234</v>
      </c>
      <c r="F97">
        <v>1</v>
      </c>
      <c r="G97" t="s">
        <v>226</v>
      </c>
      <c r="H97" t="s">
        <v>239</v>
      </c>
      <c r="I97">
        <v>170870</v>
      </c>
      <c r="J97" t="str">
        <f t="shared" si="3"/>
        <v>A4NiCLSS1TPLUS</v>
      </c>
      <c r="K97" t="str">
        <f t="shared" si="7"/>
        <v>A4 Normal Inkjet CL Single Side Range from:1</v>
      </c>
      <c r="L97">
        <v>1</v>
      </c>
      <c r="M97">
        <v>9999999999</v>
      </c>
      <c r="N97">
        <v>3</v>
      </c>
      <c r="O97" t="str">
        <f t="shared" si="5"/>
        <v>INSERT INTO CNFG(CNFG_COMP_ID,CNFG_ID,CNFG_DESC,CNFG_START_RANGE,CNFG_END_RANGE,CNFG_VALUE) VALUES (170870,'A4NiCLSS1TPLUS','A4 Normal Inkjet CL Single Side Range from:1',1,9999999999,3);</v>
      </c>
    </row>
    <row r="98" spans="1:15" x14ac:dyDescent="0.25">
      <c r="A98" t="s">
        <v>211</v>
      </c>
      <c r="B98" t="s">
        <v>225</v>
      </c>
      <c r="C98" t="s">
        <v>235</v>
      </c>
      <c r="D98" t="s">
        <v>233</v>
      </c>
      <c r="E98" t="s">
        <v>234</v>
      </c>
      <c r="F98">
        <v>1</v>
      </c>
      <c r="G98" t="s">
        <v>226</v>
      </c>
      <c r="H98">
        <v>500</v>
      </c>
      <c r="I98">
        <v>170870</v>
      </c>
      <c r="J98" t="str">
        <f t="shared" si="3"/>
        <v>A4BLBWSS1T500</v>
      </c>
      <c r="K98" t="str">
        <f>CONCATENATE(A98," ",IF(B98="B", "Bond"), " ",IF(C98="L","Laser")," ", D98, " ",IF(E98="SS","Single Side"), " Range from:",F98)</f>
        <v>A4 Bond Laser BW Single Side Range from:1</v>
      </c>
      <c r="L98">
        <v>1</v>
      </c>
      <c r="M98">
        <v>500</v>
      </c>
      <c r="N98">
        <v>2</v>
      </c>
      <c r="O98" t="str">
        <f t="shared" si="5"/>
        <v>INSERT INTO CNFG(CNFG_COMP_ID,CNFG_ID,CNFG_DESC,CNFG_START_RANGE,CNFG_END_RANGE,CNFG_VALUE) VALUES (170870,'A4BLBWSS1T500','A4 Bond Laser BW Single Side Range from:1',1,500,2);</v>
      </c>
    </row>
    <row r="99" spans="1:15" x14ac:dyDescent="0.25">
      <c r="A99" t="s">
        <v>211</v>
      </c>
      <c r="B99" t="s">
        <v>225</v>
      </c>
      <c r="C99" t="s">
        <v>235</v>
      </c>
      <c r="D99" t="s">
        <v>233</v>
      </c>
      <c r="E99" t="s">
        <v>234</v>
      </c>
      <c r="F99">
        <v>501</v>
      </c>
      <c r="G99" t="s">
        <v>226</v>
      </c>
      <c r="H99" t="s">
        <v>240</v>
      </c>
      <c r="I99">
        <v>170870</v>
      </c>
      <c r="J99" t="str">
        <f t="shared" si="3"/>
        <v>A4BLBWSS501T5K</v>
      </c>
      <c r="K99" t="str">
        <f t="shared" ref="K99:K102" si="8">CONCATENATE(A99," ",IF(B99="B", "Bond"), " ",IF(C99="L","Laser")," ", D99, " ",IF(E99="SS","Single Side"), " Range from:",F99)</f>
        <v>A4 Bond Laser BW Single Side Range from:501</v>
      </c>
      <c r="L99">
        <v>501</v>
      </c>
      <c r="M99">
        <v>5000</v>
      </c>
      <c r="N99">
        <v>1.75</v>
      </c>
      <c r="O99" t="str">
        <f t="shared" si="5"/>
        <v>INSERT INTO CNFG(CNFG_COMP_ID,CNFG_ID,CNFG_DESC,CNFG_START_RANGE,CNFG_END_RANGE,CNFG_VALUE) VALUES (170870,'A4BLBWSS501T5K','A4 Bond Laser BW Single Side Range from:501',501,5000,1.75);</v>
      </c>
    </row>
    <row r="100" spans="1:15" x14ac:dyDescent="0.25">
      <c r="A100" t="s">
        <v>211</v>
      </c>
      <c r="B100" t="s">
        <v>225</v>
      </c>
      <c r="C100" t="s">
        <v>235</v>
      </c>
      <c r="D100" t="s">
        <v>233</v>
      </c>
      <c r="E100" t="s">
        <v>234</v>
      </c>
      <c r="F100" t="s">
        <v>241</v>
      </c>
      <c r="G100" t="s">
        <v>226</v>
      </c>
      <c r="H100" t="s">
        <v>244</v>
      </c>
      <c r="I100">
        <v>170870</v>
      </c>
      <c r="J100" t="str">
        <f t="shared" si="3"/>
        <v>A4BLBWSS5K1T50K</v>
      </c>
      <c r="K100" t="str">
        <f t="shared" si="8"/>
        <v>A4 Bond Laser BW Single Side Range from:5K1</v>
      </c>
      <c r="L100">
        <v>5001</v>
      </c>
      <c r="M100">
        <v>50000</v>
      </c>
      <c r="N100">
        <v>1.5</v>
      </c>
      <c r="O100" t="str">
        <f t="shared" si="5"/>
        <v>INSERT INTO CNFG(CNFG_COMP_ID,CNFG_ID,CNFG_DESC,CNFG_START_RANGE,CNFG_END_RANGE,CNFG_VALUE) VALUES (170870,'A4BLBWSS5K1T50K','A4 Bond Laser BW Single Side Range from:5K1',5001,50000,1.5);</v>
      </c>
    </row>
    <row r="101" spans="1:15" x14ac:dyDescent="0.25">
      <c r="A101" t="s">
        <v>211</v>
      </c>
      <c r="B101" t="s">
        <v>225</v>
      </c>
      <c r="C101" t="s">
        <v>235</v>
      </c>
      <c r="D101" t="s">
        <v>233</v>
      </c>
      <c r="E101" t="s">
        <v>234</v>
      </c>
      <c r="F101" t="s">
        <v>242</v>
      </c>
      <c r="G101" t="s">
        <v>226</v>
      </c>
      <c r="H101" t="s">
        <v>245</v>
      </c>
      <c r="I101">
        <v>170870</v>
      </c>
      <c r="J101" t="str">
        <f t="shared" si="3"/>
        <v>A4BLBWSS50K1T100K</v>
      </c>
      <c r="K101" t="str">
        <f t="shared" si="8"/>
        <v>A4 Bond Laser BW Single Side Range from:50K1</v>
      </c>
      <c r="L101">
        <v>50001</v>
      </c>
      <c r="M101">
        <v>100000</v>
      </c>
      <c r="N101">
        <v>1.25</v>
      </c>
      <c r="O101" t="str">
        <f t="shared" si="5"/>
        <v>INSERT INTO CNFG(CNFG_COMP_ID,CNFG_ID,CNFG_DESC,CNFG_START_RANGE,CNFG_END_RANGE,CNFG_VALUE) VALUES (170870,'A4BLBWSS50K1T100K','A4 Bond Laser BW Single Side Range from:50K1',50001,100000,1.25);</v>
      </c>
    </row>
    <row r="102" spans="1:15" x14ac:dyDescent="0.25">
      <c r="A102" t="s">
        <v>211</v>
      </c>
      <c r="B102" t="s">
        <v>225</v>
      </c>
      <c r="C102" t="s">
        <v>235</v>
      </c>
      <c r="D102" t="s">
        <v>233</v>
      </c>
      <c r="E102" t="s">
        <v>234</v>
      </c>
      <c r="F102" t="s">
        <v>243</v>
      </c>
      <c r="G102" t="s">
        <v>226</v>
      </c>
      <c r="H102" t="s">
        <v>239</v>
      </c>
      <c r="I102">
        <v>170870</v>
      </c>
      <c r="J102" t="str">
        <f t="shared" si="3"/>
        <v>A4BLBWSS100K1TPLUS</v>
      </c>
      <c r="K102" t="str">
        <f t="shared" si="8"/>
        <v>A4 Bond Laser BW Single Side Range from:100K1</v>
      </c>
      <c r="L102">
        <v>100001</v>
      </c>
      <c r="M102">
        <v>9999999999</v>
      </c>
      <c r="N102">
        <v>1</v>
      </c>
      <c r="O102" t="str">
        <f t="shared" si="5"/>
        <v>INSERT INTO CNFG(CNFG_COMP_ID,CNFG_ID,CNFG_DESC,CNFG_START_RANGE,CNFG_END_RANGE,CNFG_VALUE) VALUES (170870,'A4BLBWSS100K1TPLUS','A4 Bond Laser BW Single Side Range from:100K1',100001,9999999999,1);</v>
      </c>
    </row>
    <row r="103" spans="1:15" x14ac:dyDescent="0.25">
      <c r="A103" t="s">
        <v>211</v>
      </c>
      <c r="B103" t="s">
        <v>225</v>
      </c>
      <c r="C103" t="s">
        <v>235</v>
      </c>
      <c r="D103" t="s">
        <v>233</v>
      </c>
      <c r="E103" t="s">
        <v>238</v>
      </c>
      <c r="F103">
        <v>1</v>
      </c>
      <c r="G103" t="s">
        <v>226</v>
      </c>
      <c r="H103">
        <v>500</v>
      </c>
      <c r="I103">
        <v>170870</v>
      </c>
      <c r="J103" t="str">
        <f t="shared" si="3"/>
        <v>A4BLBWBS1T500</v>
      </c>
      <c r="K103" t="str">
        <f>CONCATENATE(A103," ",IF(B103="B", "Bond"), " ",IF(C103="L","Laser")," ", D103, " ",IF(E103="BS","Both Side"), " Range from:",F103)</f>
        <v>A4 Bond Laser BW Both Side Range from:1</v>
      </c>
      <c r="L103">
        <v>1</v>
      </c>
      <c r="M103">
        <v>500</v>
      </c>
      <c r="N103">
        <v>3</v>
      </c>
      <c r="O103" t="str">
        <f t="shared" si="5"/>
        <v>INSERT INTO CNFG(CNFG_COMP_ID,CNFG_ID,CNFG_DESC,CNFG_START_RANGE,CNFG_END_RANGE,CNFG_VALUE) VALUES (170870,'A4BLBWBS1T500','A4 Bond Laser BW Both Side Range from:1',1,500,3);</v>
      </c>
    </row>
    <row r="104" spans="1:15" x14ac:dyDescent="0.25">
      <c r="A104" t="s">
        <v>211</v>
      </c>
      <c r="B104" t="s">
        <v>225</v>
      </c>
      <c r="C104" t="s">
        <v>235</v>
      </c>
      <c r="D104" t="s">
        <v>233</v>
      </c>
      <c r="E104" t="s">
        <v>238</v>
      </c>
      <c r="F104">
        <v>501</v>
      </c>
      <c r="G104" t="s">
        <v>226</v>
      </c>
      <c r="H104" t="s">
        <v>240</v>
      </c>
      <c r="I104">
        <v>170870</v>
      </c>
      <c r="J104" t="str">
        <f t="shared" si="3"/>
        <v>A4BLBWBS501T5K</v>
      </c>
      <c r="K104" t="str">
        <f t="shared" ref="K104:K107" si="9">CONCATENATE(A104," ",IF(B104="B", "Bond"), " ",IF(C104="L","Laser")," ", D104, " ",IF(E104="BS","Both Side"), " Range from:",F104)</f>
        <v>A4 Bond Laser BW Both Side Range from:501</v>
      </c>
      <c r="L104">
        <v>501</v>
      </c>
      <c r="M104">
        <v>5000</v>
      </c>
      <c r="N104">
        <v>2.5</v>
      </c>
      <c r="O104" t="str">
        <f t="shared" si="5"/>
        <v>INSERT INTO CNFG(CNFG_COMP_ID,CNFG_ID,CNFG_DESC,CNFG_START_RANGE,CNFG_END_RANGE,CNFG_VALUE) VALUES (170870,'A4BLBWBS501T5K','A4 Bond Laser BW Both Side Range from:501',501,5000,2.5);</v>
      </c>
    </row>
    <row r="105" spans="1:15" x14ac:dyDescent="0.25">
      <c r="A105" t="s">
        <v>211</v>
      </c>
      <c r="B105" t="s">
        <v>225</v>
      </c>
      <c r="C105" t="s">
        <v>235</v>
      </c>
      <c r="D105" t="s">
        <v>233</v>
      </c>
      <c r="E105" t="s">
        <v>238</v>
      </c>
      <c r="F105" t="s">
        <v>241</v>
      </c>
      <c r="G105" t="s">
        <v>226</v>
      </c>
      <c r="H105" t="s">
        <v>244</v>
      </c>
      <c r="I105">
        <v>170870</v>
      </c>
      <c r="J105" t="str">
        <f t="shared" si="3"/>
        <v>A4BLBWBS5K1T50K</v>
      </c>
      <c r="K105" t="str">
        <f t="shared" si="9"/>
        <v>A4 Bond Laser BW Both Side Range from:5K1</v>
      </c>
      <c r="L105">
        <v>5001</v>
      </c>
      <c r="M105">
        <v>50000</v>
      </c>
      <c r="N105">
        <v>2.2999999999999998</v>
      </c>
      <c r="O105" t="str">
        <f t="shared" si="5"/>
        <v>INSERT INTO CNFG(CNFG_COMP_ID,CNFG_ID,CNFG_DESC,CNFG_START_RANGE,CNFG_END_RANGE,CNFG_VALUE) VALUES (170870,'A4BLBWBS5K1T50K','A4 Bond Laser BW Both Side Range from:5K1',5001,50000,2.3);</v>
      </c>
    </row>
    <row r="106" spans="1:15" x14ac:dyDescent="0.25">
      <c r="A106" t="s">
        <v>211</v>
      </c>
      <c r="B106" t="s">
        <v>225</v>
      </c>
      <c r="C106" t="s">
        <v>235</v>
      </c>
      <c r="D106" t="s">
        <v>233</v>
      </c>
      <c r="E106" t="s">
        <v>238</v>
      </c>
      <c r="F106" t="s">
        <v>242</v>
      </c>
      <c r="G106" t="s">
        <v>226</v>
      </c>
      <c r="H106" t="s">
        <v>245</v>
      </c>
      <c r="I106">
        <v>170870</v>
      </c>
      <c r="J106" t="str">
        <f t="shared" si="3"/>
        <v>A4BLBWBS50K1T100K</v>
      </c>
      <c r="K106" t="str">
        <f t="shared" si="9"/>
        <v>A4 Bond Laser BW Both Side Range from:50K1</v>
      </c>
      <c r="L106">
        <v>50001</v>
      </c>
      <c r="M106">
        <v>100000</v>
      </c>
      <c r="N106">
        <v>2.1</v>
      </c>
      <c r="O106" t="str">
        <f t="shared" si="5"/>
        <v>INSERT INTO CNFG(CNFG_COMP_ID,CNFG_ID,CNFG_DESC,CNFG_START_RANGE,CNFG_END_RANGE,CNFG_VALUE) VALUES (170870,'A4BLBWBS50K1T100K','A4 Bond Laser BW Both Side Range from:50K1',50001,100000,2.1);</v>
      </c>
    </row>
    <row r="107" spans="1:15" x14ac:dyDescent="0.25">
      <c r="A107" t="s">
        <v>211</v>
      </c>
      <c r="B107" t="s">
        <v>225</v>
      </c>
      <c r="C107" t="s">
        <v>235</v>
      </c>
      <c r="D107" t="s">
        <v>233</v>
      </c>
      <c r="E107" t="s">
        <v>238</v>
      </c>
      <c r="F107" t="s">
        <v>243</v>
      </c>
      <c r="G107" t="s">
        <v>226</v>
      </c>
      <c r="H107" t="s">
        <v>239</v>
      </c>
      <c r="I107">
        <v>170870</v>
      </c>
      <c r="J107" t="str">
        <f t="shared" si="3"/>
        <v>A4BLBWBS100K1TPLUS</v>
      </c>
      <c r="K107" t="str">
        <f t="shared" si="9"/>
        <v>A4 Bond Laser BW Both Side Range from:100K1</v>
      </c>
      <c r="L107">
        <v>100001</v>
      </c>
      <c r="M107">
        <v>9999999999</v>
      </c>
      <c r="N107">
        <v>2</v>
      </c>
      <c r="O107" t="str">
        <f t="shared" si="5"/>
        <v>INSERT INTO CNFG(CNFG_COMP_ID,CNFG_ID,CNFG_DESC,CNFG_START_RANGE,CNFG_END_RANGE,CNFG_VALUE) VALUES (170870,'A4BLBWBS100K1TPLUS','A4 Bond Laser BW Both Side Range from:100K1',100001,9999999999,2);</v>
      </c>
    </row>
    <row r="108" spans="1:15" x14ac:dyDescent="0.25">
      <c r="A108" t="s">
        <v>211</v>
      </c>
      <c r="B108" t="s">
        <v>225</v>
      </c>
      <c r="C108" t="s">
        <v>235</v>
      </c>
      <c r="D108" t="s">
        <v>237</v>
      </c>
      <c r="E108" t="s">
        <v>234</v>
      </c>
      <c r="F108">
        <v>1</v>
      </c>
      <c r="G108" t="s">
        <v>226</v>
      </c>
      <c r="H108">
        <v>500</v>
      </c>
      <c r="I108">
        <v>170870</v>
      </c>
      <c r="J108" t="str">
        <f t="shared" si="3"/>
        <v>A4BLCLSS1T500</v>
      </c>
      <c r="K108" t="str">
        <f>CONCATENATE(A108," ",IF(B108="B", "Bond"), " ",IF(C108="L","Laser")," ", D108, " ",IF(E108="SS","Single Side"), " Range from:",F108)</f>
        <v>A4 Bond Laser CL Single Side Range from:1</v>
      </c>
      <c r="L108">
        <v>1</v>
      </c>
      <c r="M108">
        <v>500</v>
      </c>
      <c r="N108">
        <v>12</v>
      </c>
      <c r="O108" t="str">
        <f t="shared" si="5"/>
        <v>INSERT INTO CNFG(CNFG_COMP_ID,CNFG_ID,CNFG_DESC,CNFG_START_RANGE,CNFG_END_RANGE,CNFG_VALUE) VALUES (170870,'A4BLCLSS1T500','A4 Bond Laser CL Single Side Range from:1',1,500,12);</v>
      </c>
    </row>
    <row r="109" spans="1:15" x14ac:dyDescent="0.25">
      <c r="A109" t="s">
        <v>211</v>
      </c>
      <c r="B109" t="s">
        <v>225</v>
      </c>
      <c r="C109" t="s">
        <v>235</v>
      </c>
      <c r="D109" t="s">
        <v>237</v>
      </c>
      <c r="E109" t="s">
        <v>234</v>
      </c>
      <c r="F109">
        <v>501</v>
      </c>
      <c r="G109" t="s">
        <v>226</v>
      </c>
      <c r="H109" t="s">
        <v>240</v>
      </c>
      <c r="I109">
        <v>170870</v>
      </c>
      <c r="J109" t="str">
        <f t="shared" si="3"/>
        <v>A4BLCLSS501T5K</v>
      </c>
      <c r="K109" t="str">
        <f t="shared" ref="K109:K112" si="10">CONCATENATE(A109," ",IF(B109="B", "Bond"), " ",IF(C109="L","Laser")," ", D109, " ",IF(E109="SS","Single Side"), " Range from:",F109)</f>
        <v>A4 Bond Laser CL Single Side Range from:501</v>
      </c>
      <c r="L109">
        <v>501</v>
      </c>
      <c r="M109">
        <v>5000</v>
      </c>
      <c r="N109">
        <v>10</v>
      </c>
      <c r="O109" t="str">
        <f t="shared" si="5"/>
        <v>INSERT INTO CNFG(CNFG_COMP_ID,CNFG_ID,CNFG_DESC,CNFG_START_RANGE,CNFG_END_RANGE,CNFG_VALUE) VALUES (170870,'A4BLCLSS501T5K','A4 Bond Laser CL Single Side Range from:501',501,5000,10);</v>
      </c>
    </row>
    <row r="110" spans="1:15" x14ac:dyDescent="0.25">
      <c r="A110" t="s">
        <v>211</v>
      </c>
      <c r="B110" t="s">
        <v>225</v>
      </c>
      <c r="C110" t="s">
        <v>235</v>
      </c>
      <c r="D110" t="s">
        <v>237</v>
      </c>
      <c r="E110" t="s">
        <v>234</v>
      </c>
      <c r="F110" t="s">
        <v>241</v>
      </c>
      <c r="G110" t="s">
        <v>226</v>
      </c>
      <c r="H110" t="s">
        <v>244</v>
      </c>
      <c r="I110">
        <v>170870</v>
      </c>
      <c r="J110" t="str">
        <f t="shared" si="3"/>
        <v>A4BLCLSS5K1T50K</v>
      </c>
      <c r="K110" t="str">
        <f t="shared" si="10"/>
        <v>A4 Bond Laser CL Single Side Range from:5K1</v>
      </c>
      <c r="L110">
        <v>5001</v>
      </c>
      <c r="M110">
        <v>50000</v>
      </c>
      <c r="N110">
        <v>8</v>
      </c>
      <c r="O110" t="str">
        <f t="shared" si="5"/>
        <v>INSERT INTO CNFG(CNFG_COMP_ID,CNFG_ID,CNFG_DESC,CNFG_START_RANGE,CNFG_END_RANGE,CNFG_VALUE) VALUES (170870,'A4BLCLSS5K1T50K','A4 Bond Laser CL Single Side Range from:5K1',5001,50000,8);</v>
      </c>
    </row>
    <row r="111" spans="1:15" x14ac:dyDescent="0.25">
      <c r="A111" t="s">
        <v>211</v>
      </c>
      <c r="B111" t="s">
        <v>225</v>
      </c>
      <c r="C111" t="s">
        <v>235</v>
      </c>
      <c r="D111" t="s">
        <v>237</v>
      </c>
      <c r="E111" t="s">
        <v>234</v>
      </c>
      <c r="F111" t="s">
        <v>242</v>
      </c>
      <c r="G111" t="s">
        <v>226</v>
      </c>
      <c r="H111" t="s">
        <v>245</v>
      </c>
      <c r="I111">
        <v>170870</v>
      </c>
      <c r="J111" t="str">
        <f t="shared" si="3"/>
        <v>A4BLCLSS50K1T100K</v>
      </c>
      <c r="K111" t="str">
        <f t="shared" si="10"/>
        <v>A4 Bond Laser CL Single Side Range from:50K1</v>
      </c>
      <c r="L111">
        <v>50001</v>
      </c>
      <c r="M111">
        <v>100000</v>
      </c>
      <c r="N111">
        <v>6</v>
      </c>
      <c r="O111" t="str">
        <f t="shared" si="5"/>
        <v>INSERT INTO CNFG(CNFG_COMP_ID,CNFG_ID,CNFG_DESC,CNFG_START_RANGE,CNFG_END_RANGE,CNFG_VALUE) VALUES (170870,'A4BLCLSS50K1T100K','A4 Bond Laser CL Single Side Range from:50K1',50001,100000,6);</v>
      </c>
    </row>
    <row r="112" spans="1:15" x14ac:dyDescent="0.25">
      <c r="A112" t="s">
        <v>211</v>
      </c>
      <c r="B112" t="s">
        <v>225</v>
      </c>
      <c r="C112" t="s">
        <v>235</v>
      </c>
      <c r="D112" t="s">
        <v>237</v>
      </c>
      <c r="E112" t="s">
        <v>234</v>
      </c>
      <c r="F112" t="s">
        <v>243</v>
      </c>
      <c r="G112" t="s">
        <v>226</v>
      </c>
      <c r="H112" t="s">
        <v>239</v>
      </c>
      <c r="I112">
        <v>170870</v>
      </c>
      <c r="J112" t="str">
        <f t="shared" si="3"/>
        <v>A4BLCLSS100K1TPLUS</v>
      </c>
      <c r="K112" t="str">
        <f t="shared" si="10"/>
        <v>A4 Bond Laser CL Single Side Range from:100K1</v>
      </c>
      <c r="L112">
        <v>100001</v>
      </c>
      <c r="M112">
        <v>9999999999</v>
      </c>
      <c r="N112">
        <v>5</v>
      </c>
      <c r="O112" t="str">
        <f t="shared" si="5"/>
        <v>INSERT INTO CNFG(CNFG_COMP_ID,CNFG_ID,CNFG_DESC,CNFG_START_RANGE,CNFG_END_RANGE,CNFG_VALUE) VALUES (170870,'A4BLCLSS100K1TPLUS','A4 Bond Laser CL Single Side Range from:100K1',100001,9999999999,5);</v>
      </c>
    </row>
    <row r="113" spans="1:15" x14ac:dyDescent="0.25">
      <c r="A113" t="s">
        <v>211</v>
      </c>
      <c r="B113" t="s">
        <v>225</v>
      </c>
      <c r="C113" t="s">
        <v>235</v>
      </c>
      <c r="D113" t="s">
        <v>237</v>
      </c>
      <c r="E113" t="s">
        <v>238</v>
      </c>
      <c r="F113">
        <v>1</v>
      </c>
      <c r="G113" t="s">
        <v>226</v>
      </c>
      <c r="H113">
        <v>500</v>
      </c>
      <c r="I113">
        <v>170870</v>
      </c>
      <c r="J113" t="str">
        <f t="shared" si="3"/>
        <v>A4BLCLBS1T500</v>
      </c>
      <c r="K113" t="str">
        <f>CONCATENATE(A113," ",IF(B113="B", "Bond"), " ",IF(C113="L","Laser")," ", D113, " ",IF(E113="BS","Both Side"), " Range from:",F113)</f>
        <v>A4 Bond Laser CL Both Side Range from:1</v>
      </c>
      <c r="L113">
        <v>1</v>
      </c>
      <c r="M113">
        <v>50</v>
      </c>
      <c r="N113">
        <v>15</v>
      </c>
      <c r="O113" t="str">
        <f t="shared" si="5"/>
        <v>INSERT INTO CNFG(CNFG_COMP_ID,CNFG_ID,CNFG_DESC,CNFG_START_RANGE,CNFG_END_RANGE,CNFG_VALUE) VALUES (170870,'A4BLCLBS1T500','A4 Bond Laser CL Both Side Range from:1',1,50,15);</v>
      </c>
    </row>
    <row r="114" spans="1:15" x14ac:dyDescent="0.25">
      <c r="A114" t="s">
        <v>211</v>
      </c>
      <c r="B114" t="s">
        <v>225</v>
      </c>
      <c r="C114" t="s">
        <v>235</v>
      </c>
      <c r="D114" t="s">
        <v>237</v>
      </c>
      <c r="E114" t="s">
        <v>238</v>
      </c>
      <c r="F114">
        <v>501</v>
      </c>
      <c r="G114" t="s">
        <v>226</v>
      </c>
      <c r="H114" t="s">
        <v>240</v>
      </c>
      <c r="I114">
        <v>170870</v>
      </c>
      <c r="J114" t="str">
        <f t="shared" si="3"/>
        <v>A4BLCLBS501T5K</v>
      </c>
      <c r="K114" t="str">
        <f t="shared" ref="K114:K117" si="11">CONCATENATE(A114," ",IF(B114="B", "Bond"), " ",IF(C114="L","Laser")," ", D114, " ",IF(E114="BS","Both Side"), " Range from:",F114)</f>
        <v>A4 Bond Laser CL Both Side Range from:501</v>
      </c>
      <c r="L114">
        <v>501</v>
      </c>
      <c r="M114">
        <v>100</v>
      </c>
      <c r="N114">
        <v>12</v>
      </c>
      <c r="O114" t="str">
        <f t="shared" si="5"/>
        <v>INSERT INTO CNFG(CNFG_COMP_ID,CNFG_ID,CNFG_DESC,CNFG_START_RANGE,CNFG_END_RANGE,CNFG_VALUE) VALUES (170870,'A4BLCLBS501T5K','A4 Bond Laser CL Both Side Range from:501',501,100,12);</v>
      </c>
    </row>
    <row r="115" spans="1:15" x14ac:dyDescent="0.25">
      <c r="A115" t="s">
        <v>211</v>
      </c>
      <c r="B115" t="s">
        <v>225</v>
      </c>
      <c r="C115" t="s">
        <v>235</v>
      </c>
      <c r="D115" t="s">
        <v>237</v>
      </c>
      <c r="E115" t="s">
        <v>238</v>
      </c>
      <c r="F115" t="s">
        <v>241</v>
      </c>
      <c r="G115" t="s">
        <v>226</v>
      </c>
      <c r="H115" t="s">
        <v>244</v>
      </c>
      <c r="I115">
        <v>170870</v>
      </c>
      <c r="J115" t="str">
        <f t="shared" si="3"/>
        <v>A4BLCLBS5K1T50K</v>
      </c>
      <c r="K115" t="str">
        <f t="shared" si="11"/>
        <v>A4 Bond Laser CL Both Side Range from:5K1</v>
      </c>
      <c r="L115">
        <v>101</v>
      </c>
      <c r="M115">
        <v>5000</v>
      </c>
      <c r="N115">
        <v>10</v>
      </c>
      <c r="O115" t="str">
        <f t="shared" si="5"/>
        <v>INSERT INTO CNFG(CNFG_COMP_ID,CNFG_ID,CNFG_DESC,CNFG_START_RANGE,CNFG_END_RANGE,CNFG_VALUE) VALUES (170870,'A4BLCLBS5K1T50K','A4 Bond Laser CL Both Side Range from:5K1',101,5000,10);</v>
      </c>
    </row>
    <row r="116" spans="1:15" x14ac:dyDescent="0.25">
      <c r="A116" t="s">
        <v>211</v>
      </c>
      <c r="B116" t="s">
        <v>225</v>
      </c>
      <c r="C116" t="s">
        <v>235</v>
      </c>
      <c r="D116" t="s">
        <v>237</v>
      </c>
      <c r="E116" t="s">
        <v>238</v>
      </c>
      <c r="F116" t="s">
        <v>242</v>
      </c>
      <c r="G116" t="s">
        <v>226</v>
      </c>
      <c r="H116" t="s">
        <v>245</v>
      </c>
      <c r="I116">
        <v>170870</v>
      </c>
      <c r="J116" t="str">
        <f t="shared" si="3"/>
        <v>A4BLCLBS50K1T100K</v>
      </c>
      <c r="K116" t="str">
        <f t="shared" si="11"/>
        <v>A4 Bond Laser CL Both Side Range from:50K1</v>
      </c>
      <c r="L116">
        <v>5001</v>
      </c>
      <c r="M116">
        <v>5000</v>
      </c>
      <c r="N116">
        <v>7</v>
      </c>
      <c r="O116" t="str">
        <f t="shared" si="5"/>
        <v>INSERT INTO CNFG(CNFG_COMP_ID,CNFG_ID,CNFG_DESC,CNFG_START_RANGE,CNFG_END_RANGE,CNFG_VALUE) VALUES (170870,'A4BLCLBS50K1T100K','A4 Bond Laser CL Both Side Range from:50K1',5001,5000,7);</v>
      </c>
    </row>
    <row r="117" spans="1:15" x14ac:dyDescent="0.25">
      <c r="A117" t="s">
        <v>211</v>
      </c>
      <c r="B117" t="s">
        <v>225</v>
      </c>
      <c r="C117" t="s">
        <v>235</v>
      </c>
      <c r="D117" t="s">
        <v>237</v>
      </c>
      <c r="E117" t="s">
        <v>238</v>
      </c>
      <c r="F117" t="s">
        <v>243</v>
      </c>
      <c r="G117" t="s">
        <v>226</v>
      </c>
      <c r="H117" t="s">
        <v>239</v>
      </c>
      <c r="I117">
        <v>170870</v>
      </c>
      <c r="J117" t="str">
        <f t="shared" si="3"/>
        <v>A4BLCLBS100K1TPLUS</v>
      </c>
      <c r="K117" t="str">
        <f t="shared" si="11"/>
        <v>A4 Bond Laser CL Both Side Range from:100K1</v>
      </c>
      <c r="L117">
        <v>50001</v>
      </c>
      <c r="M117">
        <v>9999999999</v>
      </c>
      <c r="N117">
        <v>6</v>
      </c>
      <c r="O117" t="str">
        <f t="shared" si="5"/>
        <v>INSERT INTO CNFG(CNFG_COMP_ID,CNFG_ID,CNFG_DESC,CNFG_START_RANGE,CNFG_END_RANGE,CNFG_VALUE) VALUES (170870,'A4BLCLBS100K1TPLUS','A4 Bond Laser CL Both Side Range from:100K1',50001,9999999999,6);</v>
      </c>
    </row>
    <row r="118" spans="1:15" x14ac:dyDescent="0.25">
      <c r="A118" t="s">
        <v>211</v>
      </c>
      <c r="B118" t="s">
        <v>225</v>
      </c>
      <c r="C118" t="s">
        <v>236</v>
      </c>
      <c r="D118" t="s">
        <v>237</v>
      </c>
      <c r="E118" t="s">
        <v>234</v>
      </c>
      <c r="F118">
        <v>1</v>
      </c>
      <c r="G118" t="s">
        <v>226</v>
      </c>
      <c r="H118">
        <v>500</v>
      </c>
      <c r="I118">
        <v>170870</v>
      </c>
      <c r="J118" t="str">
        <f t="shared" si="3"/>
        <v>A4BiCLSS1T500</v>
      </c>
      <c r="K118" t="str">
        <f>CONCATENATE(A118," ",IF(B118="B", "Bond"), " ",IF(C118="i","Inkjet")," ", D118, " ",IF(E118="SS","Single Side"), " Range from:",F118)</f>
        <v>A4 Bond Inkjet CL Single Side Range from:1</v>
      </c>
      <c r="L118">
        <v>1</v>
      </c>
      <c r="M118">
        <v>50</v>
      </c>
      <c r="N118">
        <v>5</v>
      </c>
      <c r="O118" t="str">
        <f t="shared" si="5"/>
        <v>INSERT INTO CNFG(CNFG_COMP_ID,CNFG_ID,CNFG_DESC,CNFG_START_RANGE,CNFG_END_RANGE,CNFG_VALUE) VALUES (170870,'A4BiCLSS1T500','A4 Bond Inkjet CL Single Side Range from:1',1,50,5);</v>
      </c>
    </row>
    <row r="119" spans="1:15" x14ac:dyDescent="0.25">
      <c r="A119" t="s">
        <v>211</v>
      </c>
      <c r="B119" t="s">
        <v>225</v>
      </c>
      <c r="C119" t="s">
        <v>236</v>
      </c>
      <c r="D119" t="s">
        <v>237</v>
      </c>
      <c r="E119" t="s">
        <v>234</v>
      </c>
      <c r="F119">
        <v>501</v>
      </c>
      <c r="G119" t="s">
        <v>226</v>
      </c>
      <c r="H119" t="s">
        <v>240</v>
      </c>
      <c r="I119">
        <v>170870</v>
      </c>
      <c r="J119" t="str">
        <f t="shared" si="3"/>
        <v>A4BiCLSS501T5K</v>
      </c>
      <c r="K119" t="str">
        <f t="shared" ref="K119:K160" si="12">CONCATENATE(A119," ",IF(B119="B", "Bond"), " ",IF(C119="i","Inkjet")," ", D119, " ",IF(E119="SS","Single Side"), " Range from:",F119)</f>
        <v>A4 Bond Inkjet CL Single Side Range from:501</v>
      </c>
      <c r="L119">
        <v>501</v>
      </c>
      <c r="M119">
        <v>100</v>
      </c>
      <c r="N119">
        <v>4</v>
      </c>
      <c r="O119" t="str">
        <f t="shared" si="5"/>
        <v>INSERT INTO CNFG(CNFG_COMP_ID,CNFG_ID,CNFG_DESC,CNFG_START_RANGE,CNFG_END_RANGE,CNFG_VALUE) VALUES (170870,'A4BiCLSS501T5K','A4 Bond Inkjet CL Single Side Range from:501',501,100,4);</v>
      </c>
    </row>
    <row r="120" spans="1:15" x14ac:dyDescent="0.25">
      <c r="A120" t="s">
        <v>211</v>
      </c>
      <c r="B120" t="s">
        <v>225</v>
      </c>
      <c r="C120" t="s">
        <v>236</v>
      </c>
      <c r="D120" t="s">
        <v>237</v>
      </c>
      <c r="E120" t="s">
        <v>234</v>
      </c>
      <c r="F120" t="s">
        <v>241</v>
      </c>
      <c r="G120" t="s">
        <v>226</v>
      </c>
      <c r="H120" t="s">
        <v>244</v>
      </c>
      <c r="I120">
        <v>170870</v>
      </c>
      <c r="J120" t="str">
        <f t="shared" si="3"/>
        <v>A4BiCLSS5K1T50K</v>
      </c>
      <c r="K120" t="str">
        <f t="shared" si="12"/>
        <v>A4 Bond Inkjet CL Single Side Range from:5K1</v>
      </c>
      <c r="L120">
        <v>101</v>
      </c>
      <c r="M120">
        <v>5000</v>
      </c>
      <c r="N120">
        <v>3</v>
      </c>
      <c r="O120" t="str">
        <f t="shared" si="5"/>
        <v>INSERT INTO CNFG(CNFG_COMP_ID,CNFG_ID,CNFG_DESC,CNFG_START_RANGE,CNFG_END_RANGE,CNFG_VALUE) VALUES (170870,'A4BiCLSS5K1T50K','A4 Bond Inkjet CL Single Side Range from:5K1',101,5000,3);</v>
      </c>
    </row>
    <row r="121" spans="1:15" x14ac:dyDescent="0.25">
      <c r="A121" t="s">
        <v>211</v>
      </c>
      <c r="B121" t="s">
        <v>225</v>
      </c>
      <c r="C121" t="s">
        <v>236</v>
      </c>
      <c r="D121" t="s">
        <v>237</v>
      </c>
      <c r="E121" t="s">
        <v>234</v>
      </c>
      <c r="F121" t="s">
        <v>242</v>
      </c>
      <c r="G121" t="s">
        <v>226</v>
      </c>
      <c r="H121" t="s">
        <v>245</v>
      </c>
      <c r="I121">
        <v>170870</v>
      </c>
      <c r="J121" t="str">
        <f t="shared" si="3"/>
        <v>A4BiCLSS50K1T100K</v>
      </c>
      <c r="K121" t="str">
        <f t="shared" si="12"/>
        <v>A4 Bond Inkjet CL Single Side Range from:50K1</v>
      </c>
      <c r="L121">
        <v>5001</v>
      </c>
      <c r="M121">
        <v>5000</v>
      </c>
      <c r="N121">
        <v>2.75</v>
      </c>
      <c r="O121" t="str">
        <f t="shared" si="5"/>
        <v>INSERT INTO CNFG(CNFG_COMP_ID,CNFG_ID,CNFG_DESC,CNFG_START_RANGE,CNFG_END_RANGE,CNFG_VALUE) VALUES (170870,'A4BiCLSS50K1T100K','A4 Bond Inkjet CL Single Side Range from:50K1',5001,5000,2.75);</v>
      </c>
    </row>
    <row r="122" spans="1:15" x14ac:dyDescent="0.25">
      <c r="A122" t="s">
        <v>211</v>
      </c>
      <c r="B122" t="s">
        <v>225</v>
      </c>
      <c r="C122" t="s">
        <v>236</v>
      </c>
      <c r="D122" t="s">
        <v>237</v>
      </c>
      <c r="E122" t="s">
        <v>234</v>
      </c>
      <c r="F122" t="s">
        <v>243</v>
      </c>
      <c r="G122" t="s">
        <v>226</v>
      </c>
      <c r="H122" t="s">
        <v>239</v>
      </c>
      <c r="I122">
        <v>170870</v>
      </c>
      <c r="J122" t="str">
        <f t="shared" si="3"/>
        <v>A4BiCLSS100K1TPLUS</v>
      </c>
      <c r="K122" t="str">
        <f t="shared" si="12"/>
        <v>A4 Bond Inkjet CL Single Side Range from:100K1</v>
      </c>
      <c r="L122">
        <v>50001</v>
      </c>
      <c r="M122">
        <v>9999999999</v>
      </c>
      <c r="N122">
        <v>2.5</v>
      </c>
      <c r="O122" t="str">
        <f t="shared" si="5"/>
        <v>INSERT INTO CNFG(CNFG_COMP_ID,CNFG_ID,CNFG_DESC,CNFG_START_RANGE,CNFG_END_RANGE,CNFG_VALUE) VALUES (170870,'A4BiCLSS100K1TPLUS','A4 Bond Inkjet CL Single Side Range from:100K1',50001,9999999999,2.5);</v>
      </c>
    </row>
    <row r="123" spans="1:15" x14ac:dyDescent="0.25">
      <c r="A123" t="s">
        <v>211</v>
      </c>
      <c r="B123" t="s">
        <v>225</v>
      </c>
      <c r="C123" t="s">
        <v>235</v>
      </c>
      <c r="D123" t="s">
        <v>237</v>
      </c>
      <c r="E123" t="s">
        <v>234</v>
      </c>
      <c r="F123">
        <v>1</v>
      </c>
      <c r="G123" t="s">
        <v>226</v>
      </c>
      <c r="H123" t="s">
        <v>239</v>
      </c>
      <c r="I123">
        <v>170870</v>
      </c>
      <c r="J123" t="str">
        <f t="shared" si="3"/>
        <v>A4BLCLSS1TPLUS</v>
      </c>
      <c r="K123" t="str">
        <f>CONCATENATE(A123," ",IF(B123="B", "Bond"), " ",IF(C123="L","Laser")," ", D123, " ",IF(E123="SS","Single Side"), " Range from:",F123)</f>
        <v>A4 Bond Laser CL Single Side Range from:1</v>
      </c>
      <c r="L123">
        <v>1</v>
      </c>
      <c r="M123">
        <v>9999999999</v>
      </c>
      <c r="N123">
        <v>5</v>
      </c>
      <c r="O123" t="str">
        <f t="shared" si="5"/>
        <v>INSERT INTO CNFG(CNFG_COMP_ID,CNFG_ID,CNFG_DESC,CNFG_START_RANGE,CNFG_END_RANGE,CNFG_VALUE) VALUES (170870,'A4BLCLSS1TPLUS','A4 Bond Laser CL Single Side Range from:1',1,9999999999,5);</v>
      </c>
    </row>
    <row r="124" spans="1:15" x14ac:dyDescent="0.25">
      <c r="A124" t="s">
        <v>211</v>
      </c>
      <c r="B124" t="s">
        <v>225</v>
      </c>
      <c r="C124" t="s">
        <v>236</v>
      </c>
      <c r="D124" t="s">
        <v>237</v>
      </c>
      <c r="E124" t="s">
        <v>234</v>
      </c>
      <c r="F124">
        <v>1</v>
      </c>
      <c r="G124" t="s">
        <v>226</v>
      </c>
      <c r="H124" t="s">
        <v>239</v>
      </c>
      <c r="I124">
        <v>170870</v>
      </c>
      <c r="J124" t="str">
        <f t="shared" si="3"/>
        <v>A4BiCLSS1TPLUS</v>
      </c>
      <c r="K124" t="str">
        <f t="shared" si="12"/>
        <v>A4 Bond Inkjet CL Single Side Range from:1</v>
      </c>
      <c r="L124">
        <v>1</v>
      </c>
      <c r="M124">
        <v>9999999999</v>
      </c>
      <c r="N124">
        <v>3</v>
      </c>
      <c r="O124" t="str">
        <f t="shared" si="5"/>
        <v>INSERT INTO CNFG(CNFG_COMP_ID,CNFG_ID,CNFG_DESC,CNFG_START_RANGE,CNFG_END_RANGE,CNFG_VALUE) VALUES (170870,'A4BiCLSS1TPLUS','A4 Bond Inkjet CL Single Side Range from:1',1,9999999999,3);</v>
      </c>
    </row>
    <row r="125" spans="1:15" x14ac:dyDescent="0.25">
      <c r="A125" t="s">
        <v>211</v>
      </c>
      <c r="B125" t="s">
        <v>223</v>
      </c>
      <c r="C125" t="s">
        <v>235</v>
      </c>
      <c r="D125" t="s">
        <v>237</v>
      </c>
      <c r="E125" t="s">
        <v>234</v>
      </c>
      <c r="F125">
        <v>1</v>
      </c>
      <c r="G125" t="s">
        <v>226</v>
      </c>
      <c r="H125">
        <v>10</v>
      </c>
      <c r="I125">
        <v>170870</v>
      </c>
      <c r="J125" t="str">
        <f t="shared" si="3"/>
        <v>A4MLCLSS1T10</v>
      </c>
      <c r="K125" t="str">
        <f t="shared" si="12"/>
        <v>A4 FALSE FALSE CL Single Side Range from:1</v>
      </c>
      <c r="L125">
        <v>1</v>
      </c>
      <c r="M125">
        <v>10</v>
      </c>
      <c r="N125">
        <v>30</v>
      </c>
      <c r="O125" t="str">
        <f t="shared" si="5"/>
        <v>INSERT INTO CNFG(CNFG_COMP_ID,CNFG_ID,CNFG_DESC,CNFG_START_RANGE,CNFG_END_RANGE,CNFG_VALUE) VALUES (170870,'A4MLCLSS1T10','A4 FALSE FALSE CL Single Side Range from:1',1,10,30);</v>
      </c>
    </row>
    <row r="126" spans="1:15" x14ac:dyDescent="0.25">
      <c r="A126" t="s">
        <v>211</v>
      </c>
      <c r="B126" t="s">
        <v>223</v>
      </c>
      <c r="C126" t="s">
        <v>235</v>
      </c>
      <c r="D126" t="s">
        <v>237</v>
      </c>
      <c r="E126" t="s">
        <v>234</v>
      </c>
      <c r="F126">
        <v>11</v>
      </c>
      <c r="G126" t="s">
        <v>226</v>
      </c>
      <c r="H126">
        <v>50</v>
      </c>
      <c r="I126">
        <v>170870</v>
      </c>
      <c r="J126" t="str">
        <f t="shared" si="3"/>
        <v>A4MLCLSS11T50</v>
      </c>
      <c r="K126" t="str">
        <f t="shared" si="12"/>
        <v>A4 FALSE FALSE CL Single Side Range from:11</v>
      </c>
      <c r="L126">
        <v>11</v>
      </c>
      <c r="M126">
        <v>50</v>
      </c>
      <c r="N126">
        <v>22</v>
      </c>
      <c r="O126" t="str">
        <f t="shared" si="5"/>
        <v>INSERT INTO CNFG(CNFG_COMP_ID,CNFG_ID,CNFG_DESC,CNFG_START_RANGE,CNFG_END_RANGE,CNFG_VALUE) VALUES (170870,'A4MLCLSS11T50','A4 FALSE FALSE CL Single Side Range from:11',11,50,22);</v>
      </c>
    </row>
    <row r="127" spans="1:15" x14ac:dyDescent="0.25">
      <c r="A127" t="s">
        <v>211</v>
      </c>
      <c r="B127" t="s">
        <v>223</v>
      </c>
      <c r="C127" t="s">
        <v>235</v>
      </c>
      <c r="D127" t="s">
        <v>237</v>
      </c>
      <c r="E127" t="s">
        <v>234</v>
      </c>
      <c r="F127">
        <v>51</v>
      </c>
      <c r="G127" t="s">
        <v>226</v>
      </c>
      <c r="H127">
        <v>100</v>
      </c>
      <c r="I127">
        <v>170870</v>
      </c>
      <c r="J127" t="str">
        <f t="shared" si="3"/>
        <v>A4MLCLSS51T100</v>
      </c>
      <c r="K127" t="str">
        <f t="shared" si="12"/>
        <v>A4 FALSE FALSE CL Single Side Range from:51</v>
      </c>
      <c r="L127">
        <v>51</v>
      </c>
      <c r="M127">
        <v>100</v>
      </c>
      <c r="N127">
        <v>20</v>
      </c>
      <c r="O127" t="str">
        <f t="shared" si="5"/>
        <v>INSERT INTO CNFG(CNFG_COMP_ID,CNFG_ID,CNFG_DESC,CNFG_START_RANGE,CNFG_END_RANGE,CNFG_VALUE) VALUES (170870,'A4MLCLSS51T100','A4 FALSE FALSE CL Single Side Range from:51',51,100,20);</v>
      </c>
    </row>
    <row r="128" spans="1:15" x14ac:dyDescent="0.25">
      <c r="A128" t="s">
        <v>211</v>
      </c>
      <c r="B128" t="s">
        <v>223</v>
      </c>
      <c r="C128" t="s">
        <v>235</v>
      </c>
      <c r="D128" t="s">
        <v>237</v>
      </c>
      <c r="E128" t="s">
        <v>234</v>
      </c>
      <c r="F128">
        <v>101</v>
      </c>
      <c r="G128" t="s">
        <v>226</v>
      </c>
      <c r="H128">
        <v>500</v>
      </c>
      <c r="I128">
        <v>170870</v>
      </c>
      <c r="J128" t="str">
        <f t="shared" si="3"/>
        <v>A4MLCLSS101T500</v>
      </c>
      <c r="K128" t="str">
        <f t="shared" si="12"/>
        <v>A4 FALSE FALSE CL Single Side Range from:101</v>
      </c>
      <c r="L128">
        <v>101</v>
      </c>
      <c r="M128">
        <v>500</v>
      </c>
      <c r="N128">
        <v>15</v>
      </c>
      <c r="O128" t="str">
        <f t="shared" si="5"/>
        <v>INSERT INTO CNFG(CNFG_COMP_ID,CNFG_ID,CNFG_DESC,CNFG_START_RANGE,CNFG_END_RANGE,CNFG_VALUE) VALUES (170870,'A4MLCLSS101T500','A4 FALSE FALSE CL Single Side Range from:101',101,500,15);</v>
      </c>
    </row>
    <row r="129" spans="1:15" x14ac:dyDescent="0.25">
      <c r="A129" t="s">
        <v>211</v>
      </c>
      <c r="B129" t="s">
        <v>223</v>
      </c>
      <c r="C129" t="s">
        <v>235</v>
      </c>
      <c r="D129" t="s">
        <v>237</v>
      </c>
      <c r="E129" t="s">
        <v>234</v>
      </c>
      <c r="F129">
        <v>501</v>
      </c>
      <c r="G129" t="s">
        <v>226</v>
      </c>
      <c r="H129" t="s">
        <v>239</v>
      </c>
      <c r="I129">
        <v>170870</v>
      </c>
      <c r="J129" t="str">
        <f t="shared" si="3"/>
        <v>A4MLCLSS501TPLUS</v>
      </c>
      <c r="K129" t="str">
        <f t="shared" si="12"/>
        <v>A4 FALSE FALSE CL Single Side Range from:501</v>
      </c>
      <c r="L129">
        <v>501</v>
      </c>
      <c r="M129">
        <v>9999999999</v>
      </c>
      <c r="N129">
        <v>12</v>
      </c>
      <c r="O129" t="str">
        <f t="shared" si="5"/>
        <v>INSERT INTO CNFG(CNFG_COMP_ID,CNFG_ID,CNFG_DESC,CNFG_START_RANGE,CNFG_END_RANGE,CNFG_VALUE) VALUES (170870,'A4MLCLSS501TPLUS','A4 FALSE FALSE CL Single Side Range from:501',501,9999999999,12);</v>
      </c>
    </row>
    <row r="130" spans="1:15" x14ac:dyDescent="0.25">
      <c r="A130" t="s">
        <v>211</v>
      </c>
      <c r="B130" t="s">
        <v>223</v>
      </c>
      <c r="C130" t="s">
        <v>235</v>
      </c>
      <c r="D130" t="s">
        <v>233</v>
      </c>
      <c r="E130" t="s">
        <v>234</v>
      </c>
      <c r="F130">
        <v>1</v>
      </c>
      <c r="G130" t="s">
        <v>226</v>
      </c>
      <c r="H130">
        <v>10</v>
      </c>
      <c r="I130">
        <v>170870</v>
      </c>
      <c r="J130" t="str">
        <f t="shared" ref="J130:J139" si="13">CONCATENATE(A130,B130,C130,D130,E130,F130,G130,H130,)</f>
        <v>A4MLBWSS1T10</v>
      </c>
      <c r="K130" t="str">
        <f t="shared" si="12"/>
        <v>A4 FALSE FALSE BW Single Side Range from:1</v>
      </c>
      <c r="L130">
        <v>1</v>
      </c>
      <c r="M130">
        <v>10</v>
      </c>
      <c r="N130">
        <v>30</v>
      </c>
      <c r="O130" t="str">
        <f t="shared" si="5"/>
        <v>INSERT INTO CNFG(CNFG_COMP_ID,CNFG_ID,CNFG_DESC,CNFG_START_RANGE,CNFG_END_RANGE,CNFG_VALUE) VALUES (170870,'A4MLBWSS1T10','A4 FALSE FALSE BW Single Side Range from:1',1,10,30);</v>
      </c>
    </row>
    <row r="131" spans="1:15" x14ac:dyDescent="0.25">
      <c r="A131" t="s">
        <v>211</v>
      </c>
      <c r="B131" t="s">
        <v>223</v>
      </c>
      <c r="C131" t="s">
        <v>235</v>
      </c>
      <c r="D131" t="s">
        <v>233</v>
      </c>
      <c r="E131" t="s">
        <v>234</v>
      </c>
      <c r="F131">
        <v>11</v>
      </c>
      <c r="G131" t="s">
        <v>226</v>
      </c>
      <c r="H131">
        <v>50</v>
      </c>
      <c r="I131">
        <v>170870</v>
      </c>
      <c r="J131" t="str">
        <f t="shared" si="13"/>
        <v>A4MLBWSS11T50</v>
      </c>
      <c r="K131" t="str">
        <f t="shared" si="12"/>
        <v>A4 FALSE FALSE BW Single Side Range from:11</v>
      </c>
      <c r="L131">
        <v>11</v>
      </c>
      <c r="M131">
        <v>50</v>
      </c>
      <c r="N131">
        <v>22</v>
      </c>
      <c r="O131" t="str">
        <f t="shared" si="5"/>
        <v>INSERT INTO CNFG(CNFG_COMP_ID,CNFG_ID,CNFG_DESC,CNFG_START_RANGE,CNFG_END_RANGE,CNFG_VALUE) VALUES (170870,'A4MLBWSS11T50','A4 FALSE FALSE BW Single Side Range from:11',11,50,22);</v>
      </c>
    </row>
    <row r="132" spans="1:15" x14ac:dyDescent="0.25">
      <c r="A132" t="s">
        <v>211</v>
      </c>
      <c r="B132" t="s">
        <v>223</v>
      </c>
      <c r="C132" t="s">
        <v>235</v>
      </c>
      <c r="D132" t="s">
        <v>233</v>
      </c>
      <c r="E132" t="s">
        <v>234</v>
      </c>
      <c r="F132">
        <v>51</v>
      </c>
      <c r="G132" t="s">
        <v>226</v>
      </c>
      <c r="H132">
        <v>100</v>
      </c>
      <c r="I132">
        <v>170870</v>
      </c>
      <c r="J132" t="str">
        <f t="shared" si="13"/>
        <v>A4MLBWSS51T100</v>
      </c>
      <c r="K132" t="str">
        <f t="shared" si="12"/>
        <v>A4 FALSE FALSE BW Single Side Range from:51</v>
      </c>
      <c r="L132">
        <v>51</v>
      </c>
      <c r="M132">
        <v>100</v>
      </c>
      <c r="N132">
        <v>20</v>
      </c>
      <c r="O132" t="str">
        <f t="shared" si="5"/>
        <v>INSERT INTO CNFG(CNFG_COMP_ID,CNFG_ID,CNFG_DESC,CNFG_START_RANGE,CNFG_END_RANGE,CNFG_VALUE) VALUES (170870,'A4MLBWSS51T100','A4 FALSE FALSE BW Single Side Range from:51',51,100,20);</v>
      </c>
    </row>
    <row r="133" spans="1:15" x14ac:dyDescent="0.25">
      <c r="A133" t="s">
        <v>211</v>
      </c>
      <c r="B133" t="s">
        <v>223</v>
      </c>
      <c r="C133" t="s">
        <v>235</v>
      </c>
      <c r="D133" t="s">
        <v>233</v>
      </c>
      <c r="E133" t="s">
        <v>234</v>
      </c>
      <c r="F133">
        <v>101</v>
      </c>
      <c r="G133" t="s">
        <v>226</v>
      </c>
      <c r="H133">
        <v>500</v>
      </c>
      <c r="I133">
        <v>170870</v>
      </c>
      <c r="J133" t="str">
        <f t="shared" si="13"/>
        <v>A4MLBWSS101T500</v>
      </c>
      <c r="K133" t="str">
        <f t="shared" si="12"/>
        <v>A4 FALSE FALSE BW Single Side Range from:101</v>
      </c>
      <c r="L133">
        <v>101</v>
      </c>
      <c r="M133">
        <v>500</v>
      </c>
      <c r="N133">
        <v>15</v>
      </c>
      <c r="O133" t="str">
        <f t="shared" si="5"/>
        <v>INSERT INTO CNFG(CNFG_COMP_ID,CNFG_ID,CNFG_DESC,CNFG_START_RANGE,CNFG_END_RANGE,CNFG_VALUE) VALUES (170870,'A4MLBWSS101T500','A4 FALSE FALSE BW Single Side Range from:101',101,500,15);</v>
      </c>
    </row>
    <row r="134" spans="1:15" x14ac:dyDescent="0.25">
      <c r="A134" t="s">
        <v>211</v>
      </c>
      <c r="B134" t="s">
        <v>223</v>
      </c>
      <c r="C134" t="s">
        <v>235</v>
      </c>
      <c r="D134" t="s">
        <v>233</v>
      </c>
      <c r="E134" t="s">
        <v>234</v>
      </c>
      <c r="F134">
        <v>501</v>
      </c>
      <c r="G134" t="s">
        <v>226</v>
      </c>
      <c r="H134" t="s">
        <v>239</v>
      </c>
      <c r="I134">
        <v>170870</v>
      </c>
      <c r="J134" t="str">
        <f t="shared" si="13"/>
        <v>A4MLBWSS501TPLUS</v>
      </c>
      <c r="K134" t="str">
        <f t="shared" si="12"/>
        <v>A4 FALSE FALSE BW Single Side Range from:501</v>
      </c>
      <c r="L134">
        <v>501</v>
      </c>
      <c r="M134">
        <v>9999999999</v>
      </c>
      <c r="N134">
        <v>12</v>
      </c>
      <c r="O134" t="str">
        <f t="shared" si="5"/>
        <v>INSERT INTO CNFG(CNFG_COMP_ID,CNFG_ID,CNFG_DESC,CNFG_START_RANGE,CNFG_END_RANGE,CNFG_VALUE) VALUES (170870,'A4MLBWSS501TPLUS','A4 FALSE FALSE BW Single Side Range from:501',501,9999999999,12);</v>
      </c>
    </row>
    <row r="135" spans="1:15" x14ac:dyDescent="0.25">
      <c r="A135" t="s">
        <v>211</v>
      </c>
      <c r="B135" t="s">
        <v>224</v>
      </c>
      <c r="C135" t="s">
        <v>235</v>
      </c>
      <c r="D135" t="s">
        <v>237</v>
      </c>
      <c r="E135" t="s">
        <v>234</v>
      </c>
      <c r="F135">
        <v>1</v>
      </c>
      <c r="G135" t="s">
        <v>226</v>
      </c>
      <c r="H135">
        <v>10</v>
      </c>
      <c r="I135">
        <v>170870</v>
      </c>
      <c r="J135" t="str">
        <f t="shared" si="13"/>
        <v>A4GLCLSS1T10</v>
      </c>
      <c r="K135" t="str">
        <f t="shared" ref="K135:K144" si="14">CONCATENATE(A135," ",IF(B135="B", "Bond"), " ",IF(C135="i","Inkjet")," ", D135, " ",IF(E135="SS","Single Side"), " Range from:",F135)</f>
        <v>A4 FALSE FALSE CL Single Side Range from:1</v>
      </c>
      <c r="L135">
        <v>1</v>
      </c>
      <c r="M135">
        <v>10</v>
      </c>
      <c r="N135">
        <v>30</v>
      </c>
    </row>
    <row r="136" spans="1:15" x14ac:dyDescent="0.25">
      <c r="A136" t="s">
        <v>211</v>
      </c>
      <c r="B136" t="s">
        <v>224</v>
      </c>
      <c r="C136" t="s">
        <v>235</v>
      </c>
      <c r="D136" t="s">
        <v>237</v>
      </c>
      <c r="E136" t="s">
        <v>234</v>
      </c>
      <c r="F136">
        <v>11</v>
      </c>
      <c r="G136" t="s">
        <v>226</v>
      </c>
      <c r="H136">
        <v>50</v>
      </c>
      <c r="I136">
        <v>170870</v>
      </c>
      <c r="J136" t="str">
        <f t="shared" si="13"/>
        <v>A4GLCLSS11T50</v>
      </c>
      <c r="K136" t="str">
        <f t="shared" si="14"/>
        <v>A4 FALSE FALSE CL Single Side Range from:11</v>
      </c>
      <c r="L136">
        <v>11</v>
      </c>
      <c r="M136">
        <v>50</v>
      </c>
      <c r="N136">
        <v>22</v>
      </c>
    </row>
    <row r="137" spans="1:15" x14ac:dyDescent="0.25">
      <c r="A137" t="s">
        <v>211</v>
      </c>
      <c r="B137" t="s">
        <v>224</v>
      </c>
      <c r="C137" t="s">
        <v>235</v>
      </c>
      <c r="D137" t="s">
        <v>237</v>
      </c>
      <c r="E137" t="s">
        <v>234</v>
      </c>
      <c r="F137">
        <v>51</v>
      </c>
      <c r="G137" t="s">
        <v>226</v>
      </c>
      <c r="H137">
        <v>100</v>
      </c>
      <c r="I137">
        <v>170870</v>
      </c>
      <c r="J137" t="str">
        <f t="shared" si="13"/>
        <v>A4GLCLSS51T100</v>
      </c>
      <c r="K137" t="str">
        <f t="shared" si="14"/>
        <v>A4 FALSE FALSE CL Single Side Range from:51</v>
      </c>
      <c r="L137">
        <v>51</v>
      </c>
      <c r="M137">
        <v>100</v>
      </c>
      <c r="N137">
        <v>20</v>
      </c>
    </row>
    <row r="138" spans="1:15" x14ac:dyDescent="0.25">
      <c r="A138" t="s">
        <v>211</v>
      </c>
      <c r="B138" t="s">
        <v>224</v>
      </c>
      <c r="C138" t="s">
        <v>235</v>
      </c>
      <c r="D138" t="s">
        <v>237</v>
      </c>
      <c r="E138" t="s">
        <v>234</v>
      </c>
      <c r="F138">
        <v>101</v>
      </c>
      <c r="G138" t="s">
        <v>226</v>
      </c>
      <c r="H138">
        <v>500</v>
      </c>
      <c r="I138">
        <v>170870</v>
      </c>
      <c r="J138" t="str">
        <f t="shared" si="13"/>
        <v>A4GLCLSS101T500</v>
      </c>
      <c r="K138" t="str">
        <f t="shared" si="14"/>
        <v>A4 FALSE FALSE CL Single Side Range from:101</v>
      </c>
      <c r="L138">
        <v>101</v>
      </c>
      <c r="M138">
        <v>500</v>
      </c>
      <c r="N138">
        <v>15</v>
      </c>
    </row>
    <row r="139" spans="1:15" x14ac:dyDescent="0.25">
      <c r="A139" t="s">
        <v>211</v>
      </c>
      <c r="B139" t="s">
        <v>224</v>
      </c>
      <c r="C139" t="s">
        <v>235</v>
      </c>
      <c r="D139" t="s">
        <v>237</v>
      </c>
      <c r="E139" t="s">
        <v>234</v>
      </c>
      <c r="F139">
        <v>501</v>
      </c>
      <c r="G139" t="s">
        <v>226</v>
      </c>
      <c r="H139" t="s">
        <v>239</v>
      </c>
      <c r="I139">
        <v>170870</v>
      </c>
      <c r="J139" t="str">
        <f t="shared" si="13"/>
        <v>A4GLCLSS501TPLUS</v>
      </c>
      <c r="K139" t="str">
        <f t="shared" si="14"/>
        <v>A4 FALSE FALSE CL Single Side Range from:501</v>
      </c>
      <c r="L139">
        <v>501</v>
      </c>
      <c r="M139">
        <v>9999999999</v>
      </c>
      <c r="N139">
        <v>12</v>
      </c>
    </row>
    <row r="140" spans="1:15" x14ac:dyDescent="0.25">
      <c r="A140" t="s">
        <v>211</v>
      </c>
      <c r="B140" t="s">
        <v>224</v>
      </c>
      <c r="C140" t="s">
        <v>235</v>
      </c>
      <c r="D140" t="s">
        <v>233</v>
      </c>
      <c r="E140" t="s">
        <v>234</v>
      </c>
      <c r="F140">
        <v>1</v>
      </c>
      <c r="G140" t="s">
        <v>226</v>
      </c>
      <c r="H140">
        <v>10</v>
      </c>
      <c r="I140">
        <v>170870</v>
      </c>
      <c r="J140" t="str">
        <f t="shared" ref="J140:J144" si="15">CONCATENATE(A140,B140,C140,D140,E140,F140,G140,H140,)</f>
        <v>A4GLBWSS1T10</v>
      </c>
      <c r="K140" t="str">
        <f t="shared" si="14"/>
        <v>A4 FALSE FALSE BW Single Side Range from:1</v>
      </c>
      <c r="L140">
        <v>1</v>
      </c>
      <c r="M140">
        <v>10</v>
      </c>
      <c r="N140">
        <v>30</v>
      </c>
    </row>
    <row r="141" spans="1:15" x14ac:dyDescent="0.25">
      <c r="A141" t="s">
        <v>211</v>
      </c>
      <c r="B141" t="s">
        <v>224</v>
      </c>
      <c r="C141" t="s">
        <v>235</v>
      </c>
      <c r="D141" t="s">
        <v>233</v>
      </c>
      <c r="E141" t="s">
        <v>234</v>
      </c>
      <c r="F141">
        <v>11</v>
      </c>
      <c r="G141" t="s">
        <v>226</v>
      </c>
      <c r="H141">
        <v>50</v>
      </c>
      <c r="I141">
        <v>170870</v>
      </c>
      <c r="J141" t="str">
        <f t="shared" si="15"/>
        <v>A4GLBWSS11T50</v>
      </c>
      <c r="K141" t="str">
        <f t="shared" si="14"/>
        <v>A4 FALSE FALSE BW Single Side Range from:11</v>
      </c>
      <c r="L141">
        <v>11</v>
      </c>
      <c r="M141">
        <v>50</v>
      </c>
      <c r="N141">
        <v>22</v>
      </c>
    </row>
    <row r="142" spans="1:15" x14ac:dyDescent="0.25">
      <c r="A142" t="s">
        <v>211</v>
      </c>
      <c r="B142" t="s">
        <v>224</v>
      </c>
      <c r="C142" t="s">
        <v>235</v>
      </c>
      <c r="D142" t="s">
        <v>233</v>
      </c>
      <c r="E142" t="s">
        <v>234</v>
      </c>
      <c r="F142">
        <v>51</v>
      </c>
      <c r="G142" t="s">
        <v>226</v>
      </c>
      <c r="H142">
        <v>100</v>
      </c>
      <c r="I142">
        <v>170870</v>
      </c>
      <c r="J142" t="str">
        <f t="shared" si="15"/>
        <v>A4GLBWSS51T100</v>
      </c>
      <c r="K142" t="str">
        <f t="shared" si="14"/>
        <v>A4 FALSE FALSE BW Single Side Range from:51</v>
      </c>
      <c r="L142">
        <v>51</v>
      </c>
      <c r="M142">
        <v>100</v>
      </c>
      <c r="N142">
        <v>20</v>
      </c>
    </row>
    <row r="143" spans="1:15" x14ac:dyDescent="0.25">
      <c r="A143" t="s">
        <v>211</v>
      </c>
      <c r="B143" t="s">
        <v>224</v>
      </c>
      <c r="C143" t="s">
        <v>235</v>
      </c>
      <c r="D143" t="s">
        <v>233</v>
      </c>
      <c r="E143" t="s">
        <v>234</v>
      </c>
      <c r="F143">
        <v>101</v>
      </c>
      <c r="G143" t="s">
        <v>226</v>
      </c>
      <c r="H143">
        <v>500</v>
      </c>
      <c r="I143">
        <v>170870</v>
      </c>
      <c r="J143" t="str">
        <f t="shared" si="15"/>
        <v>A4GLBWSS101T500</v>
      </c>
      <c r="K143" t="str">
        <f t="shared" si="14"/>
        <v>A4 FALSE FALSE BW Single Side Range from:101</v>
      </c>
      <c r="L143">
        <v>101</v>
      </c>
      <c r="M143">
        <v>500</v>
      </c>
      <c r="N143">
        <v>15</v>
      </c>
    </row>
    <row r="144" spans="1:15" x14ac:dyDescent="0.25">
      <c r="A144" t="s">
        <v>211</v>
      </c>
      <c r="B144" t="s">
        <v>224</v>
      </c>
      <c r="C144" t="s">
        <v>235</v>
      </c>
      <c r="D144" t="s">
        <v>233</v>
      </c>
      <c r="E144" t="s">
        <v>234</v>
      </c>
      <c r="F144">
        <v>501</v>
      </c>
      <c r="G144" t="s">
        <v>226</v>
      </c>
      <c r="H144" t="s">
        <v>239</v>
      </c>
      <c r="I144">
        <v>170870</v>
      </c>
      <c r="J144" t="str">
        <f t="shared" si="15"/>
        <v>A4GLBWSS501TPLUS</v>
      </c>
      <c r="K144" t="str">
        <f t="shared" si="14"/>
        <v>A4 FALSE FALSE BW Single Side Range from:501</v>
      </c>
      <c r="L144">
        <v>501</v>
      </c>
      <c r="M144">
        <v>9999999999</v>
      </c>
      <c r="N144">
        <v>12</v>
      </c>
    </row>
    <row r="145" spans="1:15" x14ac:dyDescent="0.25">
      <c r="A145" t="s">
        <v>216</v>
      </c>
      <c r="B145" t="s">
        <v>221</v>
      </c>
      <c r="C145" t="s">
        <v>235</v>
      </c>
      <c r="D145" t="s">
        <v>233</v>
      </c>
      <c r="E145" t="s">
        <v>234</v>
      </c>
      <c r="F145">
        <v>1</v>
      </c>
      <c r="G145" t="s">
        <v>226</v>
      </c>
      <c r="H145">
        <v>50</v>
      </c>
      <c r="I145">
        <v>170870</v>
      </c>
      <c r="J145" t="str">
        <f t="shared" si="3"/>
        <v>FSNLBWSS1T50</v>
      </c>
      <c r="K145" t="str">
        <f t="shared" si="12"/>
        <v>FS FALSE FALSE BW Single Side Range from:1</v>
      </c>
      <c r="L145">
        <v>1</v>
      </c>
      <c r="M145">
        <v>50</v>
      </c>
      <c r="N145">
        <v>2</v>
      </c>
      <c r="O145" t="str">
        <f t="shared" si="5"/>
        <v>INSERT INTO CNFG(CNFG_COMP_ID,CNFG_ID,CNFG_DESC,CNFG_START_RANGE,CNFG_END_RANGE,CNFG_VALUE) VALUES (170870,'FSNLBWSS1T50','FS FALSE FALSE BW Single Side Range from:1',1,50,2);</v>
      </c>
    </row>
    <row r="146" spans="1:15" x14ac:dyDescent="0.25">
      <c r="A146" t="s">
        <v>216</v>
      </c>
      <c r="B146" t="s">
        <v>221</v>
      </c>
      <c r="C146" t="s">
        <v>235</v>
      </c>
      <c r="D146" t="s">
        <v>233</v>
      </c>
      <c r="E146" t="s">
        <v>234</v>
      </c>
      <c r="F146">
        <v>51</v>
      </c>
      <c r="G146" t="s">
        <v>226</v>
      </c>
      <c r="H146">
        <v>100</v>
      </c>
      <c r="I146">
        <v>170870</v>
      </c>
      <c r="J146" t="str">
        <f t="shared" si="3"/>
        <v>FSNLBWSS51T100</v>
      </c>
      <c r="K146" t="str">
        <f t="shared" si="12"/>
        <v>FS FALSE FALSE BW Single Side Range from:51</v>
      </c>
      <c r="L146">
        <v>51</v>
      </c>
      <c r="M146">
        <v>100</v>
      </c>
      <c r="N146">
        <v>1.75</v>
      </c>
      <c r="O146" t="str">
        <f t="shared" si="5"/>
        <v>INSERT INTO CNFG(CNFG_COMP_ID,CNFG_ID,CNFG_DESC,CNFG_START_RANGE,CNFG_END_RANGE,CNFG_VALUE) VALUES (170870,'FSNLBWSS51T100','FS FALSE FALSE BW Single Side Range from:51',51,100,1.75);</v>
      </c>
    </row>
    <row r="147" spans="1:15" x14ac:dyDescent="0.25">
      <c r="A147" t="s">
        <v>216</v>
      </c>
      <c r="B147" t="s">
        <v>221</v>
      </c>
      <c r="C147" t="s">
        <v>235</v>
      </c>
      <c r="D147" t="s">
        <v>233</v>
      </c>
      <c r="E147" t="s">
        <v>234</v>
      </c>
      <c r="F147">
        <v>101</v>
      </c>
      <c r="G147" t="s">
        <v>226</v>
      </c>
      <c r="H147">
        <v>5000</v>
      </c>
      <c r="I147">
        <v>170870</v>
      </c>
      <c r="J147" t="str">
        <f t="shared" si="3"/>
        <v>FSNLBWSS101T5000</v>
      </c>
      <c r="K147" t="str">
        <f t="shared" si="12"/>
        <v>FS FALSE FALSE BW Single Side Range from:101</v>
      </c>
      <c r="L147">
        <v>101</v>
      </c>
      <c r="M147">
        <v>5000</v>
      </c>
      <c r="N147">
        <v>1.5</v>
      </c>
      <c r="O147" t="str">
        <f t="shared" si="5"/>
        <v>INSERT INTO CNFG(CNFG_COMP_ID,CNFG_ID,CNFG_DESC,CNFG_START_RANGE,CNFG_END_RANGE,CNFG_VALUE) VALUES (170870,'FSNLBWSS101T5000','FS FALSE FALSE BW Single Side Range from:101',101,5000,1.5);</v>
      </c>
    </row>
    <row r="148" spans="1:15" x14ac:dyDescent="0.25">
      <c r="A148" t="s">
        <v>216</v>
      </c>
      <c r="B148" t="s">
        <v>221</v>
      </c>
      <c r="C148" t="s">
        <v>235</v>
      </c>
      <c r="D148" t="s">
        <v>233</v>
      </c>
      <c r="E148" t="s">
        <v>234</v>
      </c>
      <c r="F148">
        <v>5001</v>
      </c>
      <c r="G148" t="s">
        <v>226</v>
      </c>
      <c r="H148" t="s">
        <v>239</v>
      </c>
      <c r="I148">
        <v>170870</v>
      </c>
      <c r="J148" t="str">
        <f t="shared" si="3"/>
        <v>FSNLBWSS5001TPLUS</v>
      </c>
      <c r="K148" t="str">
        <f t="shared" si="12"/>
        <v>FS FALSE FALSE BW Single Side Range from:5001</v>
      </c>
      <c r="L148">
        <v>5001</v>
      </c>
      <c r="M148">
        <v>9999999999</v>
      </c>
      <c r="N148">
        <v>1.2</v>
      </c>
      <c r="O148" t="str">
        <f t="shared" si="5"/>
        <v>INSERT INTO CNFG(CNFG_COMP_ID,CNFG_ID,CNFG_DESC,CNFG_START_RANGE,CNFG_END_RANGE,CNFG_VALUE) VALUES (170870,'FSNLBWSS5001TPLUS','FS FALSE FALSE BW Single Side Range from:5001',5001,9999999999,1.2);</v>
      </c>
    </row>
    <row r="149" spans="1:15" x14ac:dyDescent="0.25">
      <c r="A149" t="s">
        <v>216</v>
      </c>
      <c r="B149" t="s">
        <v>221</v>
      </c>
      <c r="C149" t="s">
        <v>235</v>
      </c>
      <c r="D149" t="s">
        <v>233</v>
      </c>
      <c r="E149" t="s">
        <v>238</v>
      </c>
      <c r="F149">
        <v>1</v>
      </c>
      <c r="G149" t="s">
        <v>226</v>
      </c>
      <c r="H149">
        <v>50</v>
      </c>
      <c r="I149">
        <v>170870</v>
      </c>
      <c r="J149" t="str">
        <f t="shared" si="3"/>
        <v>FSNLBWBS1T50</v>
      </c>
      <c r="K149" t="str">
        <f t="shared" si="12"/>
        <v>FS FALSE FALSE BW FALSE Range from:1</v>
      </c>
      <c r="L149">
        <v>1</v>
      </c>
      <c r="M149">
        <v>50</v>
      </c>
      <c r="N149">
        <v>3</v>
      </c>
      <c r="O149" t="str">
        <f t="shared" si="5"/>
        <v>INSERT INTO CNFG(CNFG_COMP_ID,CNFG_ID,CNFG_DESC,CNFG_START_RANGE,CNFG_END_RANGE,CNFG_VALUE) VALUES (170870,'FSNLBWBS1T50','FS FALSE FALSE BW FALSE Range from:1',1,50,3);</v>
      </c>
    </row>
    <row r="150" spans="1:15" x14ac:dyDescent="0.25">
      <c r="A150" t="s">
        <v>216</v>
      </c>
      <c r="B150" t="s">
        <v>221</v>
      </c>
      <c r="C150" t="s">
        <v>235</v>
      </c>
      <c r="D150" t="s">
        <v>233</v>
      </c>
      <c r="E150" t="s">
        <v>234</v>
      </c>
      <c r="F150">
        <v>51</v>
      </c>
      <c r="G150" t="s">
        <v>226</v>
      </c>
      <c r="H150">
        <v>100</v>
      </c>
      <c r="I150">
        <v>170870</v>
      </c>
      <c r="J150" t="str">
        <f t="shared" si="3"/>
        <v>FSNLBWSS51T100</v>
      </c>
      <c r="K150" t="str">
        <f t="shared" si="12"/>
        <v>FS FALSE FALSE BW Single Side Range from:51</v>
      </c>
      <c r="L150">
        <v>51</v>
      </c>
      <c r="M150">
        <v>100</v>
      </c>
      <c r="N150">
        <v>2.5</v>
      </c>
      <c r="O150" t="str">
        <f t="shared" si="5"/>
        <v>INSERT INTO CNFG(CNFG_COMP_ID,CNFG_ID,CNFG_DESC,CNFG_START_RANGE,CNFG_END_RANGE,CNFG_VALUE) VALUES (170870,'FSNLBWSS51T100','FS FALSE FALSE BW Single Side Range from:51',51,100,2.5);</v>
      </c>
    </row>
    <row r="151" spans="1:15" x14ac:dyDescent="0.25">
      <c r="A151" t="s">
        <v>216</v>
      </c>
      <c r="B151" t="s">
        <v>221</v>
      </c>
      <c r="C151" t="s">
        <v>235</v>
      </c>
      <c r="D151" t="s">
        <v>233</v>
      </c>
      <c r="E151" t="s">
        <v>234</v>
      </c>
      <c r="F151">
        <v>101</v>
      </c>
      <c r="G151" t="s">
        <v>226</v>
      </c>
      <c r="H151">
        <v>5000</v>
      </c>
      <c r="I151">
        <v>170870</v>
      </c>
      <c r="J151" t="str">
        <f t="shared" si="3"/>
        <v>FSNLBWSS101T5000</v>
      </c>
      <c r="K151" t="str">
        <f t="shared" si="12"/>
        <v>FS FALSE FALSE BW Single Side Range from:101</v>
      </c>
      <c r="L151">
        <v>101</v>
      </c>
      <c r="M151">
        <v>5000</v>
      </c>
      <c r="N151">
        <v>2</v>
      </c>
      <c r="O151" t="str">
        <f t="shared" si="5"/>
        <v>INSERT INTO CNFG(CNFG_COMP_ID,CNFG_ID,CNFG_DESC,CNFG_START_RANGE,CNFG_END_RANGE,CNFG_VALUE) VALUES (170870,'FSNLBWSS101T5000','FS FALSE FALSE BW Single Side Range from:101',101,5000,2);</v>
      </c>
    </row>
    <row r="152" spans="1:15" x14ac:dyDescent="0.25">
      <c r="A152" t="s">
        <v>216</v>
      </c>
      <c r="B152" t="s">
        <v>221</v>
      </c>
      <c r="C152" t="s">
        <v>235</v>
      </c>
      <c r="D152" t="s">
        <v>233</v>
      </c>
      <c r="E152" t="s">
        <v>234</v>
      </c>
      <c r="F152">
        <v>5001</v>
      </c>
      <c r="G152" t="s">
        <v>226</v>
      </c>
      <c r="H152" t="s">
        <v>239</v>
      </c>
      <c r="I152">
        <v>170870</v>
      </c>
      <c r="J152" t="str">
        <f t="shared" si="3"/>
        <v>FSNLBWSS5001TPLUS</v>
      </c>
      <c r="K152" t="str">
        <f t="shared" si="12"/>
        <v>FS FALSE FALSE BW Single Side Range from:5001</v>
      </c>
      <c r="L152">
        <v>5001</v>
      </c>
      <c r="M152">
        <v>9999999999</v>
      </c>
      <c r="N152">
        <v>1.5</v>
      </c>
      <c r="O152" t="str">
        <f t="shared" si="5"/>
        <v>INSERT INTO CNFG(CNFG_COMP_ID,CNFG_ID,CNFG_DESC,CNFG_START_RANGE,CNFG_END_RANGE,CNFG_VALUE) VALUES (170870,'FSNLBWSS5001TPLUS','FS FALSE FALSE BW Single Side Range from:5001',5001,9999999999,1.5);</v>
      </c>
    </row>
    <row r="153" spans="1:15" x14ac:dyDescent="0.25">
      <c r="A153" t="s">
        <v>216</v>
      </c>
      <c r="B153" t="s">
        <v>221</v>
      </c>
      <c r="C153" t="s">
        <v>235</v>
      </c>
      <c r="D153" t="s">
        <v>237</v>
      </c>
      <c r="E153" t="s">
        <v>234</v>
      </c>
      <c r="F153">
        <v>1</v>
      </c>
      <c r="G153" t="s">
        <v>226</v>
      </c>
      <c r="H153">
        <v>50</v>
      </c>
      <c r="I153">
        <v>170870</v>
      </c>
      <c r="J153" t="str">
        <f t="shared" si="3"/>
        <v>FSNLCLSS1T50</v>
      </c>
      <c r="K153" t="str">
        <f t="shared" si="12"/>
        <v>FS FALSE FALSE CL Single Side Range from:1</v>
      </c>
      <c r="L153">
        <v>1</v>
      </c>
      <c r="M153">
        <v>50</v>
      </c>
      <c r="N153">
        <v>12</v>
      </c>
      <c r="O153" t="str">
        <f t="shared" si="5"/>
        <v>INSERT INTO CNFG(CNFG_COMP_ID,CNFG_ID,CNFG_DESC,CNFG_START_RANGE,CNFG_END_RANGE,CNFG_VALUE) VALUES (170870,'FSNLCLSS1T50','FS FALSE FALSE CL Single Side Range from:1',1,50,12);</v>
      </c>
    </row>
    <row r="154" spans="1:15" x14ac:dyDescent="0.25">
      <c r="A154" t="s">
        <v>216</v>
      </c>
      <c r="B154" t="s">
        <v>221</v>
      </c>
      <c r="C154" t="s">
        <v>235</v>
      </c>
      <c r="D154" t="s">
        <v>237</v>
      </c>
      <c r="E154" t="s">
        <v>234</v>
      </c>
      <c r="F154">
        <v>51</v>
      </c>
      <c r="G154" t="s">
        <v>226</v>
      </c>
      <c r="H154">
        <v>100</v>
      </c>
      <c r="I154">
        <v>170870</v>
      </c>
      <c r="J154" t="str">
        <f t="shared" si="3"/>
        <v>FSNLCLSS51T100</v>
      </c>
      <c r="K154" t="str">
        <f t="shared" si="12"/>
        <v>FS FALSE FALSE CL Single Side Range from:51</v>
      </c>
      <c r="L154">
        <v>51</v>
      </c>
      <c r="M154">
        <v>100</v>
      </c>
      <c r="N154">
        <v>10</v>
      </c>
      <c r="O154" t="str">
        <f t="shared" si="5"/>
        <v>INSERT INTO CNFG(CNFG_COMP_ID,CNFG_ID,CNFG_DESC,CNFG_START_RANGE,CNFG_END_RANGE,CNFG_VALUE) VALUES (170870,'FSNLCLSS51T100','FS FALSE FALSE CL Single Side Range from:51',51,100,10);</v>
      </c>
    </row>
    <row r="155" spans="1:15" x14ac:dyDescent="0.25">
      <c r="A155" t="s">
        <v>216</v>
      </c>
      <c r="B155" t="s">
        <v>221</v>
      </c>
      <c r="C155" t="s">
        <v>235</v>
      </c>
      <c r="D155" t="s">
        <v>237</v>
      </c>
      <c r="E155" t="s">
        <v>234</v>
      </c>
      <c r="F155">
        <v>101</v>
      </c>
      <c r="G155" t="s">
        <v>226</v>
      </c>
      <c r="H155">
        <v>5000</v>
      </c>
      <c r="I155">
        <v>170870</v>
      </c>
      <c r="J155" t="str">
        <f t="shared" si="3"/>
        <v>FSNLCLSS101T5000</v>
      </c>
      <c r="K155" t="str">
        <f t="shared" si="12"/>
        <v>FS FALSE FALSE CL Single Side Range from:101</v>
      </c>
      <c r="L155">
        <v>101</v>
      </c>
      <c r="M155">
        <v>5000</v>
      </c>
      <c r="N155">
        <v>8</v>
      </c>
      <c r="O155" t="str">
        <f t="shared" si="5"/>
        <v>INSERT INTO CNFG(CNFG_COMP_ID,CNFG_ID,CNFG_DESC,CNFG_START_RANGE,CNFG_END_RANGE,CNFG_VALUE) VALUES (170870,'FSNLCLSS101T5000','FS FALSE FALSE CL Single Side Range from:101',101,5000,8);</v>
      </c>
    </row>
    <row r="156" spans="1:15" x14ac:dyDescent="0.25">
      <c r="A156" t="s">
        <v>216</v>
      </c>
      <c r="B156" t="s">
        <v>221</v>
      </c>
      <c r="C156" t="s">
        <v>235</v>
      </c>
      <c r="D156" t="s">
        <v>237</v>
      </c>
      <c r="E156" t="s">
        <v>234</v>
      </c>
      <c r="F156">
        <v>5001</v>
      </c>
      <c r="G156" t="s">
        <v>226</v>
      </c>
      <c r="H156" t="s">
        <v>239</v>
      </c>
      <c r="I156">
        <v>170870</v>
      </c>
      <c r="J156" t="str">
        <f t="shared" ref="J156:J185" si="16">CONCATENATE(A156,B156,C156,D156,E156,F156,G156,H156,)</f>
        <v>FSNLCLSS5001TPLUS</v>
      </c>
      <c r="K156" t="str">
        <f t="shared" si="12"/>
        <v>FS FALSE FALSE CL Single Side Range from:5001</v>
      </c>
      <c r="L156">
        <v>5001</v>
      </c>
      <c r="M156">
        <v>9999999999</v>
      </c>
      <c r="N156">
        <v>5</v>
      </c>
      <c r="O156" t="str">
        <f t="shared" si="5"/>
        <v>INSERT INTO CNFG(CNFG_COMP_ID,CNFG_ID,CNFG_DESC,CNFG_START_RANGE,CNFG_END_RANGE,CNFG_VALUE) VALUES (170870,'FSNLCLSS5001TPLUS','FS FALSE FALSE CL Single Side Range from:5001',5001,9999999999,5);</v>
      </c>
    </row>
    <row r="157" spans="1:15" x14ac:dyDescent="0.25">
      <c r="A157" t="s">
        <v>216</v>
      </c>
      <c r="B157" t="s">
        <v>221</v>
      </c>
      <c r="C157" t="s">
        <v>235</v>
      </c>
      <c r="D157" t="s">
        <v>237</v>
      </c>
      <c r="E157" t="s">
        <v>238</v>
      </c>
      <c r="F157">
        <v>1</v>
      </c>
      <c r="G157" t="s">
        <v>226</v>
      </c>
      <c r="H157">
        <v>50</v>
      </c>
      <c r="I157">
        <v>170870</v>
      </c>
      <c r="J157" t="str">
        <f t="shared" si="16"/>
        <v>FSNLCLBS1T50</v>
      </c>
      <c r="K157" t="str">
        <f t="shared" si="12"/>
        <v>FS FALSE FALSE CL FALSE Range from:1</v>
      </c>
      <c r="L157">
        <v>1</v>
      </c>
      <c r="M157">
        <v>50</v>
      </c>
      <c r="N157">
        <v>20</v>
      </c>
      <c r="O157" t="str">
        <f t="shared" si="5"/>
        <v>INSERT INTO CNFG(CNFG_COMP_ID,CNFG_ID,CNFG_DESC,CNFG_START_RANGE,CNFG_END_RANGE,CNFG_VALUE) VALUES (170870,'FSNLCLBS1T50','FS FALSE FALSE CL FALSE Range from:1',1,50,20);</v>
      </c>
    </row>
    <row r="158" spans="1:15" x14ac:dyDescent="0.25">
      <c r="A158" t="s">
        <v>216</v>
      </c>
      <c r="B158" t="s">
        <v>221</v>
      </c>
      <c r="C158" t="s">
        <v>235</v>
      </c>
      <c r="D158" t="s">
        <v>237</v>
      </c>
      <c r="E158" t="s">
        <v>238</v>
      </c>
      <c r="F158">
        <v>51</v>
      </c>
      <c r="G158" t="s">
        <v>226</v>
      </c>
      <c r="H158">
        <v>100</v>
      </c>
      <c r="I158">
        <v>170870</v>
      </c>
      <c r="J158" t="str">
        <f t="shared" si="16"/>
        <v>FSNLCLBS51T100</v>
      </c>
      <c r="K158" t="str">
        <f t="shared" si="12"/>
        <v>FS FALSE FALSE CL FALSE Range from:51</v>
      </c>
      <c r="L158">
        <v>51</v>
      </c>
      <c r="M158">
        <v>100</v>
      </c>
      <c r="N158">
        <v>15</v>
      </c>
      <c r="O158" t="str">
        <f t="shared" ref="O158:O191" si="17">CONCATENATE("INSERT INTO ",$I$67,"(",$I$69,",",$J$69,",",$K$69,",",$L$69,",",$M$69,",",$N$69,") VALUES (",I158,",'",J158,"','",K158,"',",L158,",",M158,",",N158,");")</f>
        <v>INSERT INTO CNFG(CNFG_COMP_ID,CNFG_ID,CNFG_DESC,CNFG_START_RANGE,CNFG_END_RANGE,CNFG_VALUE) VALUES (170870,'FSNLCLBS51T100','FS FALSE FALSE CL FALSE Range from:51',51,100,15);</v>
      </c>
    </row>
    <row r="159" spans="1:15" x14ac:dyDescent="0.25">
      <c r="A159" t="s">
        <v>216</v>
      </c>
      <c r="B159" t="s">
        <v>221</v>
      </c>
      <c r="C159" t="s">
        <v>235</v>
      </c>
      <c r="D159" t="s">
        <v>237</v>
      </c>
      <c r="E159" t="s">
        <v>238</v>
      </c>
      <c r="F159">
        <v>101</v>
      </c>
      <c r="G159" t="s">
        <v>226</v>
      </c>
      <c r="H159">
        <v>5000</v>
      </c>
      <c r="I159">
        <v>170870</v>
      </c>
      <c r="J159" t="str">
        <f t="shared" si="16"/>
        <v>FSNLCLBS101T5000</v>
      </c>
      <c r="K159" t="str">
        <f t="shared" si="12"/>
        <v>FS FALSE FALSE CL FALSE Range from:101</v>
      </c>
      <c r="L159">
        <v>101</v>
      </c>
      <c r="M159">
        <v>5000</v>
      </c>
      <c r="N159">
        <v>12</v>
      </c>
      <c r="O159" t="str">
        <f t="shared" si="17"/>
        <v>INSERT INTO CNFG(CNFG_COMP_ID,CNFG_ID,CNFG_DESC,CNFG_START_RANGE,CNFG_END_RANGE,CNFG_VALUE) VALUES (170870,'FSNLCLBS101T5000','FS FALSE FALSE CL FALSE Range from:101',101,5000,12);</v>
      </c>
    </row>
    <row r="160" spans="1:15" x14ac:dyDescent="0.25">
      <c r="A160" t="s">
        <v>216</v>
      </c>
      <c r="B160" t="s">
        <v>221</v>
      </c>
      <c r="C160" t="s">
        <v>235</v>
      </c>
      <c r="D160" t="s">
        <v>237</v>
      </c>
      <c r="E160" t="s">
        <v>238</v>
      </c>
      <c r="F160">
        <v>5001</v>
      </c>
      <c r="G160" t="s">
        <v>226</v>
      </c>
      <c r="H160" t="s">
        <v>239</v>
      </c>
      <c r="I160">
        <v>170870</v>
      </c>
      <c r="J160" t="str">
        <f t="shared" si="16"/>
        <v>FSNLCLBS5001TPLUS</v>
      </c>
      <c r="K160" t="str">
        <f t="shared" si="12"/>
        <v>FS FALSE FALSE CL FALSE Range from:5001</v>
      </c>
      <c r="L160">
        <v>5001</v>
      </c>
      <c r="M160">
        <v>9999999999</v>
      </c>
      <c r="N160">
        <v>8</v>
      </c>
      <c r="O160" t="str">
        <f t="shared" si="17"/>
        <v>INSERT INTO CNFG(CNFG_COMP_ID,CNFG_ID,CNFG_DESC,CNFG_START_RANGE,CNFG_END_RANGE,CNFG_VALUE) VALUES (170870,'FSNLCLBS5001TPLUS','FS FALSE FALSE CL FALSE Range from:5001',5001,9999999999,8);</v>
      </c>
    </row>
    <row r="161" spans="1:15" x14ac:dyDescent="0.25">
      <c r="A161" t="s">
        <v>214</v>
      </c>
      <c r="B161" t="s">
        <v>221</v>
      </c>
      <c r="C161" t="s">
        <v>235</v>
      </c>
      <c r="D161" t="s">
        <v>233</v>
      </c>
      <c r="E161" t="s">
        <v>234</v>
      </c>
      <c r="F161">
        <v>1</v>
      </c>
      <c r="G161" t="s">
        <v>226</v>
      </c>
      <c r="H161">
        <v>50</v>
      </c>
      <c r="I161">
        <v>170870</v>
      </c>
      <c r="J161" t="str">
        <f t="shared" si="16"/>
        <v>A3NLBWSS1T50</v>
      </c>
      <c r="K161" t="str">
        <f>CONCATENATE(A161," ",IF(B161="B", "Bond"), " ",IF(C161="i","Inkjet")," ", D161, " ",IF(E161="SS","Single Side"), " Range from:",F161)</f>
        <v>A3 FALSE FALSE BW Single Side Range from:1</v>
      </c>
      <c r="L161">
        <v>1</v>
      </c>
      <c r="M161">
        <v>50</v>
      </c>
      <c r="N161">
        <v>5</v>
      </c>
      <c r="O161" t="str">
        <f t="shared" si="17"/>
        <v>INSERT INTO CNFG(CNFG_COMP_ID,CNFG_ID,CNFG_DESC,CNFG_START_RANGE,CNFG_END_RANGE,CNFG_VALUE) VALUES (170870,'A3NLBWSS1T50','A3 FALSE FALSE BW Single Side Range from:1',1,50,5);</v>
      </c>
    </row>
    <row r="162" spans="1:15" x14ac:dyDescent="0.25">
      <c r="A162" t="s">
        <v>214</v>
      </c>
      <c r="B162" t="s">
        <v>221</v>
      </c>
      <c r="C162" t="s">
        <v>235</v>
      </c>
      <c r="D162" t="s">
        <v>233</v>
      </c>
      <c r="E162" t="s">
        <v>234</v>
      </c>
      <c r="F162">
        <v>51</v>
      </c>
      <c r="G162" t="s">
        <v>226</v>
      </c>
      <c r="H162">
        <v>100</v>
      </c>
      <c r="I162">
        <v>170870</v>
      </c>
      <c r="J162" t="str">
        <f t="shared" si="16"/>
        <v>A3NLBWSS51T100</v>
      </c>
      <c r="K162" t="str">
        <f t="shared" ref="K162:K185" si="18">CONCATENATE(A162," ",IF(B162="B", "Bond"), " ",IF(C162="i","Inkjet")," ", D162, " ",IF(E162="SS","Single Side"), " Range from:",F162)</f>
        <v>A3 FALSE FALSE BW Single Side Range from:51</v>
      </c>
      <c r="L162">
        <v>51</v>
      </c>
      <c r="M162">
        <v>100</v>
      </c>
      <c r="N162">
        <v>4</v>
      </c>
      <c r="O162" t="str">
        <f t="shared" si="17"/>
        <v>INSERT INTO CNFG(CNFG_COMP_ID,CNFG_ID,CNFG_DESC,CNFG_START_RANGE,CNFG_END_RANGE,CNFG_VALUE) VALUES (170870,'A3NLBWSS51T100','A3 FALSE FALSE BW Single Side Range from:51',51,100,4);</v>
      </c>
    </row>
    <row r="163" spans="1:15" x14ac:dyDescent="0.25">
      <c r="A163" t="s">
        <v>214</v>
      </c>
      <c r="B163" t="s">
        <v>221</v>
      </c>
      <c r="C163" t="s">
        <v>235</v>
      </c>
      <c r="D163" t="s">
        <v>233</v>
      </c>
      <c r="E163" t="s">
        <v>234</v>
      </c>
      <c r="F163">
        <v>101</v>
      </c>
      <c r="G163" t="s">
        <v>226</v>
      </c>
      <c r="H163">
        <v>5000</v>
      </c>
      <c r="I163">
        <v>170870</v>
      </c>
      <c r="J163" t="str">
        <f t="shared" si="16"/>
        <v>A3NLBWSS101T5000</v>
      </c>
      <c r="K163" t="str">
        <f t="shared" si="18"/>
        <v>A3 FALSE FALSE BW Single Side Range from:101</v>
      </c>
      <c r="L163">
        <v>101</v>
      </c>
      <c r="M163">
        <v>5000</v>
      </c>
      <c r="N163">
        <v>3</v>
      </c>
      <c r="O163" t="str">
        <f t="shared" si="17"/>
        <v>INSERT INTO CNFG(CNFG_COMP_ID,CNFG_ID,CNFG_DESC,CNFG_START_RANGE,CNFG_END_RANGE,CNFG_VALUE) VALUES (170870,'A3NLBWSS101T5000','A3 FALSE FALSE BW Single Side Range from:101',101,5000,3);</v>
      </c>
    </row>
    <row r="164" spans="1:15" x14ac:dyDescent="0.25">
      <c r="A164" t="s">
        <v>214</v>
      </c>
      <c r="B164" t="s">
        <v>221</v>
      </c>
      <c r="C164" t="s">
        <v>235</v>
      </c>
      <c r="D164" t="s">
        <v>233</v>
      </c>
      <c r="E164" t="s">
        <v>234</v>
      </c>
      <c r="F164">
        <v>5001</v>
      </c>
      <c r="G164" t="s">
        <v>226</v>
      </c>
      <c r="H164" t="s">
        <v>239</v>
      </c>
      <c r="I164">
        <v>170870</v>
      </c>
      <c r="J164" t="str">
        <f t="shared" si="16"/>
        <v>A3NLBWSS5001TPLUS</v>
      </c>
      <c r="K164" t="str">
        <f t="shared" si="18"/>
        <v>A3 FALSE FALSE BW Single Side Range from:5001</v>
      </c>
      <c r="L164">
        <v>5001</v>
      </c>
      <c r="M164">
        <v>9999999999</v>
      </c>
      <c r="N164">
        <v>2.5</v>
      </c>
      <c r="O164" t="str">
        <f t="shared" si="17"/>
        <v>INSERT INTO CNFG(CNFG_COMP_ID,CNFG_ID,CNFG_DESC,CNFG_START_RANGE,CNFG_END_RANGE,CNFG_VALUE) VALUES (170870,'A3NLBWSS5001TPLUS','A3 FALSE FALSE BW Single Side Range from:5001',5001,9999999999,2.5);</v>
      </c>
    </row>
    <row r="165" spans="1:15" x14ac:dyDescent="0.25">
      <c r="A165" t="s">
        <v>214</v>
      </c>
      <c r="B165" t="s">
        <v>221</v>
      </c>
      <c r="C165" t="s">
        <v>235</v>
      </c>
      <c r="D165" t="s">
        <v>233</v>
      </c>
      <c r="E165" t="s">
        <v>238</v>
      </c>
      <c r="F165">
        <v>1</v>
      </c>
      <c r="G165" t="s">
        <v>226</v>
      </c>
      <c r="H165">
        <v>50</v>
      </c>
      <c r="I165">
        <v>170870</v>
      </c>
      <c r="J165" t="str">
        <f t="shared" si="16"/>
        <v>A3NLBWBS1T50</v>
      </c>
      <c r="K165" t="str">
        <f t="shared" si="18"/>
        <v>A3 FALSE FALSE BW FALSE Range from:1</v>
      </c>
      <c r="L165">
        <v>1</v>
      </c>
      <c r="M165">
        <v>50</v>
      </c>
      <c r="N165">
        <v>10</v>
      </c>
      <c r="O165" t="str">
        <f t="shared" si="17"/>
        <v>INSERT INTO CNFG(CNFG_COMP_ID,CNFG_ID,CNFG_DESC,CNFG_START_RANGE,CNFG_END_RANGE,CNFG_VALUE) VALUES (170870,'A3NLBWBS1T50','A3 FALSE FALSE BW FALSE Range from:1',1,50,10);</v>
      </c>
    </row>
    <row r="166" spans="1:15" x14ac:dyDescent="0.25">
      <c r="A166" t="s">
        <v>214</v>
      </c>
      <c r="B166" t="s">
        <v>221</v>
      </c>
      <c r="C166" t="s">
        <v>235</v>
      </c>
      <c r="D166" t="s">
        <v>233</v>
      </c>
      <c r="E166" t="s">
        <v>234</v>
      </c>
      <c r="F166">
        <v>51</v>
      </c>
      <c r="G166" t="s">
        <v>226</v>
      </c>
      <c r="H166">
        <v>100</v>
      </c>
      <c r="I166">
        <v>170870</v>
      </c>
      <c r="J166" t="str">
        <f t="shared" si="16"/>
        <v>A3NLBWSS51T100</v>
      </c>
      <c r="K166" t="str">
        <f t="shared" si="18"/>
        <v>A3 FALSE FALSE BW Single Side Range from:51</v>
      </c>
      <c r="L166">
        <v>51</v>
      </c>
      <c r="M166">
        <v>100</v>
      </c>
      <c r="N166">
        <v>8</v>
      </c>
      <c r="O166" t="str">
        <f t="shared" si="17"/>
        <v>INSERT INTO CNFG(CNFG_COMP_ID,CNFG_ID,CNFG_DESC,CNFG_START_RANGE,CNFG_END_RANGE,CNFG_VALUE) VALUES (170870,'A3NLBWSS51T100','A3 FALSE FALSE BW Single Side Range from:51',51,100,8);</v>
      </c>
    </row>
    <row r="167" spans="1:15" x14ac:dyDescent="0.25">
      <c r="A167" t="s">
        <v>214</v>
      </c>
      <c r="B167" t="s">
        <v>221</v>
      </c>
      <c r="C167" t="s">
        <v>235</v>
      </c>
      <c r="D167" t="s">
        <v>233</v>
      </c>
      <c r="E167" t="s">
        <v>234</v>
      </c>
      <c r="F167">
        <v>101</v>
      </c>
      <c r="G167" t="s">
        <v>226</v>
      </c>
      <c r="H167">
        <v>5000</v>
      </c>
      <c r="I167">
        <v>170870</v>
      </c>
      <c r="J167" t="str">
        <f t="shared" si="16"/>
        <v>A3NLBWSS101T5000</v>
      </c>
      <c r="K167" t="str">
        <f t="shared" si="18"/>
        <v>A3 FALSE FALSE BW Single Side Range from:101</v>
      </c>
      <c r="L167">
        <v>101</v>
      </c>
      <c r="M167">
        <v>5000</v>
      </c>
      <c r="N167">
        <v>6</v>
      </c>
      <c r="O167" t="str">
        <f t="shared" si="17"/>
        <v>INSERT INTO CNFG(CNFG_COMP_ID,CNFG_ID,CNFG_DESC,CNFG_START_RANGE,CNFG_END_RANGE,CNFG_VALUE) VALUES (170870,'A3NLBWSS101T5000','A3 FALSE FALSE BW Single Side Range from:101',101,5000,6);</v>
      </c>
    </row>
    <row r="168" spans="1:15" x14ac:dyDescent="0.25">
      <c r="A168" t="s">
        <v>214</v>
      </c>
      <c r="B168" t="s">
        <v>221</v>
      </c>
      <c r="C168" t="s">
        <v>235</v>
      </c>
      <c r="D168" t="s">
        <v>233</v>
      </c>
      <c r="E168" t="s">
        <v>234</v>
      </c>
      <c r="F168">
        <v>5001</v>
      </c>
      <c r="G168" t="s">
        <v>226</v>
      </c>
      <c r="H168" t="s">
        <v>239</v>
      </c>
      <c r="I168">
        <v>170870</v>
      </c>
      <c r="J168" t="str">
        <f t="shared" si="16"/>
        <v>A3NLBWSS5001TPLUS</v>
      </c>
      <c r="K168" t="str">
        <f t="shared" si="18"/>
        <v>A3 FALSE FALSE BW Single Side Range from:5001</v>
      </c>
      <c r="L168">
        <v>5001</v>
      </c>
      <c r="M168">
        <v>9999999999</v>
      </c>
      <c r="N168">
        <v>5</v>
      </c>
      <c r="O168" t="str">
        <f t="shared" si="17"/>
        <v>INSERT INTO CNFG(CNFG_COMP_ID,CNFG_ID,CNFG_DESC,CNFG_START_RANGE,CNFG_END_RANGE,CNFG_VALUE) VALUES (170870,'A3NLBWSS5001TPLUS','A3 FALSE FALSE BW Single Side Range from:5001',5001,9999999999,5);</v>
      </c>
    </row>
    <row r="169" spans="1:15" x14ac:dyDescent="0.25">
      <c r="A169" t="s">
        <v>214</v>
      </c>
      <c r="B169" t="s">
        <v>221</v>
      </c>
      <c r="C169" t="s">
        <v>235</v>
      </c>
      <c r="D169" t="s">
        <v>237</v>
      </c>
      <c r="E169" t="s">
        <v>234</v>
      </c>
      <c r="F169">
        <v>1</v>
      </c>
      <c r="G169" t="s">
        <v>226</v>
      </c>
      <c r="H169">
        <v>50</v>
      </c>
      <c r="I169">
        <v>170870</v>
      </c>
      <c r="J169" t="str">
        <f t="shared" si="16"/>
        <v>A3NLCLSS1T50</v>
      </c>
      <c r="K169" t="str">
        <f t="shared" si="18"/>
        <v>A3 FALSE FALSE CL Single Side Range from:1</v>
      </c>
      <c r="L169">
        <v>1</v>
      </c>
      <c r="M169">
        <v>50</v>
      </c>
      <c r="N169">
        <v>15</v>
      </c>
      <c r="O169" t="str">
        <f t="shared" si="17"/>
        <v>INSERT INTO CNFG(CNFG_COMP_ID,CNFG_ID,CNFG_DESC,CNFG_START_RANGE,CNFG_END_RANGE,CNFG_VALUE) VALUES (170870,'A3NLCLSS1T50','A3 FALSE FALSE CL Single Side Range from:1',1,50,15);</v>
      </c>
    </row>
    <row r="170" spans="1:15" x14ac:dyDescent="0.25">
      <c r="A170" t="s">
        <v>214</v>
      </c>
      <c r="B170" t="s">
        <v>221</v>
      </c>
      <c r="C170" t="s">
        <v>235</v>
      </c>
      <c r="D170" t="s">
        <v>237</v>
      </c>
      <c r="E170" t="s">
        <v>234</v>
      </c>
      <c r="F170">
        <v>51</v>
      </c>
      <c r="G170" t="s">
        <v>226</v>
      </c>
      <c r="H170">
        <v>100</v>
      </c>
      <c r="I170">
        <v>170870</v>
      </c>
      <c r="J170" t="str">
        <f t="shared" si="16"/>
        <v>A3NLCLSS51T100</v>
      </c>
      <c r="K170" t="str">
        <f t="shared" si="18"/>
        <v>A3 FALSE FALSE CL Single Side Range from:51</v>
      </c>
      <c r="L170">
        <v>51</v>
      </c>
      <c r="M170">
        <v>100</v>
      </c>
      <c r="N170">
        <v>12</v>
      </c>
      <c r="O170" t="str">
        <f t="shared" si="17"/>
        <v>INSERT INTO CNFG(CNFG_COMP_ID,CNFG_ID,CNFG_DESC,CNFG_START_RANGE,CNFG_END_RANGE,CNFG_VALUE) VALUES (170870,'A3NLCLSS51T100','A3 FALSE FALSE CL Single Side Range from:51',51,100,12);</v>
      </c>
    </row>
    <row r="171" spans="1:15" x14ac:dyDescent="0.25">
      <c r="A171" t="s">
        <v>214</v>
      </c>
      <c r="B171" t="s">
        <v>221</v>
      </c>
      <c r="C171" t="s">
        <v>235</v>
      </c>
      <c r="D171" t="s">
        <v>237</v>
      </c>
      <c r="E171" t="s">
        <v>234</v>
      </c>
      <c r="F171">
        <v>101</v>
      </c>
      <c r="G171" t="s">
        <v>226</v>
      </c>
      <c r="H171">
        <v>5000</v>
      </c>
      <c r="I171">
        <v>170870</v>
      </c>
      <c r="J171" t="str">
        <f t="shared" si="16"/>
        <v>A3NLCLSS101T5000</v>
      </c>
      <c r="K171" t="str">
        <f t="shared" si="18"/>
        <v>A3 FALSE FALSE CL Single Side Range from:101</v>
      </c>
      <c r="L171">
        <v>101</v>
      </c>
      <c r="M171">
        <v>5000</v>
      </c>
      <c r="N171">
        <v>10</v>
      </c>
      <c r="O171" t="str">
        <f t="shared" si="17"/>
        <v>INSERT INTO CNFG(CNFG_COMP_ID,CNFG_ID,CNFG_DESC,CNFG_START_RANGE,CNFG_END_RANGE,CNFG_VALUE) VALUES (170870,'A3NLCLSS101T5000','A3 FALSE FALSE CL Single Side Range from:101',101,5000,10);</v>
      </c>
    </row>
    <row r="172" spans="1:15" x14ac:dyDescent="0.25">
      <c r="A172" t="s">
        <v>214</v>
      </c>
      <c r="B172" t="s">
        <v>221</v>
      </c>
      <c r="C172" t="s">
        <v>235</v>
      </c>
      <c r="D172" t="s">
        <v>237</v>
      </c>
      <c r="E172" t="s">
        <v>234</v>
      </c>
      <c r="F172">
        <v>5001</v>
      </c>
      <c r="G172" t="s">
        <v>226</v>
      </c>
      <c r="H172" t="s">
        <v>239</v>
      </c>
      <c r="I172">
        <v>170870</v>
      </c>
      <c r="J172" t="str">
        <f t="shared" si="16"/>
        <v>A3NLCLSS5001TPLUS</v>
      </c>
      <c r="K172" t="str">
        <f t="shared" si="18"/>
        <v>A3 FALSE FALSE CL Single Side Range from:5001</v>
      </c>
      <c r="L172">
        <v>5001</v>
      </c>
      <c r="M172">
        <v>9999999999</v>
      </c>
      <c r="N172">
        <v>7</v>
      </c>
      <c r="O172" t="str">
        <f t="shared" si="17"/>
        <v>INSERT INTO CNFG(CNFG_COMP_ID,CNFG_ID,CNFG_DESC,CNFG_START_RANGE,CNFG_END_RANGE,CNFG_VALUE) VALUES (170870,'A3NLCLSS5001TPLUS','A3 FALSE FALSE CL Single Side Range from:5001',5001,9999999999,7);</v>
      </c>
    </row>
    <row r="173" spans="1:15" x14ac:dyDescent="0.25">
      <c r="A173" t="s">
        <v>214</v>
      </c>
      <c r="B173" t="s">
        <v>221</v>
      </c>
      <c r="C173" t="s">
        <v>235</v>
      </c>
      <c r="D173" t="s">
        <v>237</v>
      </c>
      <c r="E173" t="s">
        <v>238</v>
      </c>
      <c r="F173">
        <v>1</v>
      </c>
      <c r="G173" t="s">
        <v>226</v>
      </c>
      <c r="H173">
        <v>50</v>
      </c>
      <c r="I173">
        <v>170870</v>
      </c>
      <c r="J173" t="str">
        <f t="shared" si="16"/>
        <v>A3NLCLBS1T50</v>
      </c>
      <c r="K173" t="str">
        <f t="shared" si="18"/>
        <v>A3 FALSE FALSE CL FALSE Range from:1</v>
      </c>
      <c r="L173">
        <v>1</v>
      </c>
      <c r="M173">
        <v>50</v>
      </c>
      <c r="N173">
        <v>25</v>
      </c>
      <c r="O173" t="str">
        <f t="shared" si="17"/>
        <v>INSERT INTO CNFG(CNFG_COMP_ID,CNFG_ID,CNFG_DESC,CNFG_START_RANGE,CNFG_END_RANGE,CNFG_VALUE) VALUES (170870,'A3NLCLBS1T50','A3 FALSE FALSE CL FALSE Range from:1',1,50,25);</v>
      </c>
    </row>
    <row r="174" spans="1:15" x14ac:dyDescent="0.25">
      <c r="A174" t="s">
        <v>214</v>
      </c>
      <c r="B174" t="s">
        <v>221</v>
      </c>
      <c r="C174" t="s">
        <v>235</v>
      </c>
      <c r="D174" t="s">
        <v>237</v>
      </c>
      <c r="E174" t="s">
        <v>238</v>
      </c>
      <c r="F174">
        <v>51</v>
      </c>
      <c r="G174" t="s">
        <v>226</v>
      </c>
      <c r="H174">
        <v>100</v>
      </c>
      <c r="I174">
        <v>170870</v>
      </c>
      <c r="J174" t="str">
        <f t="shared" si="16"/>
        <v>A3NLCLBS51T100</v>
      </c>
      <c r="K174" t="str">
        <f t="shared" si="18"/>
        <v>A3 FALSE FALSE CL FALSE Range from:51</v>
      </c>
      <c r="L174">
        <v>51</v>
      </c>
      <c r="M174">
        <v>100</v>
      </c>
      <c r="N174">
        <v>20</v>
      </c>
      <c r="O174" t="str">
        <f t="shared" si="17"/>
        <v>INSERT INTO CNFG(CNFG_COMP_ID,CNFG_ID,CNFG_DESC,CNFG_START_RANGE,CNFG_END_RANGE,CNFG_VALUE) VALUES (170870,'A3NLCLBS51T100','A3 FALSE FALSE CL FALSE Range from:51',51,100,20);</v>
      </c>
    </row>
    <row r="175" spans="1:15" x14ac:dyDescent="0.25">
      <c r="A175" t="s">
        <v>214</v>
      </c>
      <c r="B175" t="s">
        <v>221</v>
      </c>
      <c r="C175" t="s">
        <v>235</v>
      </c>
      <c r="D175" t="s">
        <v>237</v>
      </c>
      <c r="E175" t="s">
        <v>238</v>
      </c>
      <c r="F175">
        <v>101</v>
      </c>
      <c r="G175" t="s">
        <v>226</v>
      </c>
      <c r="H175">
        <v>5000</v>
      </c>
      <c r="I175">
        <v>170870</v>
      </c>
      <c r="J175" t="str">
        <f t="shared" si="16"/>
        <v>A3NLCLBS101T5000</v>
      </c>
      <c r="K175" t="str">
        <f t="shared" si="18"/>
        <v>A3 FALSE FALSE CL FALSE Range from:101</v>
      </c>
      <c r="L175">
        <v>101</v>
      </c>
      <c r="M175">
        <v>5000</v>
      </c>
      <c r="N175">
        <v>16</v>
      </c>
      <c r="O175" t="str">
        <f t="shared" si="17"/>
        <v>INSERT INTO CNFG(CNFG_COMP_ID,CNFG_ID,CNFG_DESC,CNFG_START_RANGE,CNFG_END_RANGE,CNFG_VALUE) VALUES (170870,'A3NLCLBS101T5000','A3 FALSE FALSE CL FALSE Range from:101',101,5000,16);</v>
      </c>
    </row>
    <row r="176" spans="1:15" x14ac:dyDescent="0.25">
      <c r="A176" t="s">
        <v>214</v>
      </c>
      <c r="B176" t="s">
        <v>221</v>
      </c>
      <c r="C176" t="s">
        <v>235</v>
      </c>
      <c r="D176" t="s">
        <v>237</v>
      </c>
      <c r="E176" t="s">
        <v>238</v>
      </c>
      <c r="F176">
        <v>5001</v>
      </c>
      <c r="G176" t="s">
        <v>226</v>
      </c>
      <c r="H176" t="s">
        <v>239</v>
      </c>
      <c r="I176">
        <v>170870</v>
      </c>
      <c r="J176" t="str">
        <f t="shared" si="16"/>
        <v>A3NLCLBS5001TPLUS</v>
      </c>
      <c r="K176" t="str">
        <f t="shared" si="18"/>
        <v>A3 FALSE FALSE CL FALSE Range from:5001</v>
      </c>
      <c r="L176">
        <v>5001</v>
      </c>
      <c r="M176">
        <v>9999999999</v>
      </c>
      <c r="N176">
        <v>12</v>
      </c>
      <c r="O176" t="str">
        <f t="shared" si="17"/>
        <v>INSERT INTO CNFG(CNFG_COMP_ID,CNFG_ID,CNFG_DESC,CNFG_START_RANGE,CNFG_END_RANGE,CNFG_VALUE) VALUES (170870,'A3NLCLBS5001TPLUS','A3 FALSE FALSE CL FALSE Range from:5001',5001,9999999999,12);</v>
      </c>
    </row>
    <row r="177" spans="1:15" x14ac:dyDescent="0.25">
      <c r="A177" t="s">
        <v>214</v>
      </c>
      <c r="B177" t="s">
        <v>223</v>
      </c>
      <c r="C177" t="s">
        <v>235</v>
      </c>
      <c r="D177" t="s">
        <v>237</v>
      </c>
      <c r="E177" t="s">
        <v>234</v>
      </c>
      <c r="F177">
        <v>1</v>
      </c>
      <c r="G177" t="s">
        <v>226</v>
      </c>
      <c r="H177">
        <v>10</v>
      </c>
      <c r="I177">
        <v>170870</v>
      </c>
      <c r="J177" t="str">
        <f t="shared" si="16"/>
        <v>A3MLCLSS1T10</v>
      </c>
      <c r="K177" t="str">
        <f t="shared" si="18"/>
        <v>A3 FALSE FALSE CL Single Side Range from:1</v>
      </c>
      <c r="L177">
        <v>1</v>
      </c>
      <c r="M177">
        <v>10</v>
      </c>
      <c r="N177">
        <v>50</v>
      </c>
      <c r="O177" t="str">
        <f t="shared" si="17"/>
        <v>INSERT INTO CNFG(CNFG_COMP_ID,CNFG_ID,CNFG_DESC,CNFG_START_RANGE,CNFG_END_RANGE,CNFG_VALUE) VALUES (170870,'A3MLCLSS1T10','A3 FALSE FALSE CL Single Side Range from:1',1,10,50);</v>
      </c>
    </row>
    <row r="178" spans="1:15" x14ac:dyDescent="0.25">
      <c r="A178" t="s">
        <v>214</v>
      </c>
      <c r="B178" t="s">
        <v>223</v>
      </c>
      <c r="C178" t="s">
        <v>235</v>
      </c>
      <c r="D178" t="s">
        <v>237</v>
      </c>
      <c r="E178" t="s">
        <v>234</v>
      </c>
      <c r="F178">
        <v>11</v>
      </c>
      <c r="G178" t="s">
        <v>226</v>
      </c>
      <c r="H178">
        <v>50</v>
      </c>
      <c r="I178">
        <v>170870</v>
      </c>
      <c r="J178" t="str">
        <f t="shared" si="16"/>
        <v>A3MLCLSS11T50</v>
      </c>
      <c r="K178" t="str">
        <f t="shared" si="18"/>
        <v>A3 FALSE FALSE CL Single Side Range from:11</v>
      </c>
      <c r="L178">
        <v>11</v>
      </c>
      <c r="M178">
        <v>50</v>
      </c>
      <c r="N178">
        <v>40</v>
      </c>
      <c r="O178" t="str">
        <f t="shared" si="17"/>
        <v>INSERT INTO CNFG(CNFG_COMP_ID,CNFG_ID,CNFG_DESC,CNFG_START_RANGE,CNFG_END_RANGE,CNFG_VALUE) VALUES (170870,'A3MLCLSS11T50','A3 FALSE FALSE CL Single Side Range from:11',11,50,40);</v>
      </c>
    </row>
    <row r="179" spans="1:15" x14ac:dyDescent="0.25">
      <c r="A179" t="s">
        <v>214</v>
      </c>
      <c r="B179" t="s">
        <v>223</v>
      </c>
      <c r="C179" t="s">
        <v>235</v>
      </c>
      <c r="D179" t="s">
        <v>237</v>
      </c>
      <c r="E179" t="s">
        <v>234</v>
      </c>
      <c r="F179">
        <v>51</v>
      </c>
      <c r="G179" t="s">
        <v>226</v>
      </c>
      <c r="H179">
        <v>100</v>
      </c>
      <c r="I179">
        <v>170870</v>
      </c>
      <c r="J179" t="str">
        <f t="shared" si="16"/>
        <v>A3MLCLSS51T100</v>
      </c>
      <c r="K179" t="str">
        <f t="shared" si="18"/>
        <v>A3 FALSE FALSE CL Single Side Range from:51</v>
      </c>
      <c r="L179">
        <v>51</v>
      </c>
      <c r="M179">
        <v>100</v>
      </c>
      <c r="N179">
        <v>30</v>
      </c>
      <c r="O179" t="str">
        <f t="shared" si="17"/>
        <v>INSERT INTO CNFG(CNFG_COMP_ID,CNFG_ID,CNFG_DESC,CNFG_START_RANGE,CNFG_END_RANGE,CNFG_VALUE) VALUES (170870,'A3MLCLSS51T100','A3 FALSE FALSE CL Single Side Range from:51',51,100,30);</v>
      </c>
    </row>
    <row r="180" spans="1:15" x14ac:dyDescent="0.25">
      <c r="A180" t="s">
        <v>214</v>
      </c>
      <c r="B180" t="s">
        <v>223</v>
      </c>
      <c r="C180" t="s">
        <v>235</v>
      </c>
      <c r="D180" t="s">
        <v>237</v>
      </c>
      <c r="E180" t="s">
        <v>234</v>
      </c>
      <c r="F180">
        <v>101</v>
      </c>
      <c r="G180" t="s">
        <v>226</v>
      </c>
      <c r="H180">
        <v>500</v>
      </c>
      <c r="I180">
        <v>170870</v>
      </c>
      <c r="J180" t="str">
        <f t="shared" si="16"/>
        <v>A3MLCLSS101T500</v>
      </c>
      <c r="K180" t="str">
        <f t="shared" si="18"/>
        <v>A3 FALSE FALSE CL Single Side Range from:101</v>
      </c>
      <c r="L180">
        <v>101</v>
      </c>
      <c r="M180">
        <v>500</v>
      </c>
      <c r="N180">
        <v>28</v>
      </c>
      <c r="O180" t="str">
        <f t="shared" si="17"/>
        <v>INSERT INTO CNFG(CNFG_COMP_ID,CNFG_ID,CNFG_DESC,CNFG_START_RANGE,CNFG_END_RANGE,CNFG_VALUE) VALUES (170870,'A3MLCLSS101T500','A3 FALSE FALSE CL Single Side Range from:101',101,500,28);</v>
      </c>
    </row>
    <row r="181" spans="1:15" x14ac:dyDescent="0.25">
      <c r="A181" t="s">
        <v>214</v>
      </c>
      <c r="B181" t="s">
        <v>223</v>
      </c>
      <c r="C181" t="s">
        <v>235</v>
      </c>
      <c r="D181" t="s">
        <v>237</v>
      </c>
      <c r="E181" t="s">
        <v>234</v>
      </c>
      <c r="F181">
        <v>501</v>
      </c>
      <c r="G181" t="s">
        <v>226</v>
      </c>
      <c r="H181" t="s">
        <v>239</v>
      </c>
      <c r="I181">
        <v>170870</v>
      </c>
      <c r="J181" t="str">
        <f t="shared" si="16"/>
        <v>A3MLCLSS501TPLUS</v>
      </c>
      <c r="K181" t="str">
        <f t="shared" si="18"/>
        <v>A3 FALSE FALSE CL Single Side Range from:501</v>
      </c>
      <c r="L181">
        <v>501</v>
      </c>
      <c r="M181">
        <v>9999999999</v>
      </c>
      <c r="N181">
        <v>24</v>
      </c>
      <c r="O181" t="str">
        <f t="shared" si="17"/>
        <v>INSERT INTO CNFG(CNFG_COMP_ID,CNFG_ID,CNFG_DESC,CNFG_START_RANGE,CNFG_END_RANGE,CNFG_VALUE) VALUES (170870,'A3MLCLSS501TPLUS','A3 FALSE FALSE CL Single Side Range from:501',501,9999999999,24);</v>
      </c>
    </row>
    <row r="182" spans="1:15" x14ac:dyDescent="0.25">
      <c r="A182" t="s">
        <v>214</v>
      </c>
      <c r="B182" t="s">
        <v>223</v>
      </c>
      <c r="C182" t="s">
        <v>235</v>
      </c>
      <c r="D182" t="s">
        <v>233</v>
      </c>
      <c r="E182" t="s">
        <v>234</v>
      </c>
      <c r="F182">
        <v>1</v>
      </c>
      <c r="G182" t="s">
        <v>226</v>
      </c>
      <c r="H182">
        <v>10</v>
      </c>
      <c r="I182">
        <v>170870</v>
      </c>
      <c r="J182" t="str">
        <f t="shared" si="16"/>
        <v>A3MLBWSS1T10</v>
      </c>
      <c r="K182" t="str">
        <f t="shared" si="18"/>
        <v>A3 FALSE FALSE BW Single Side Range from:1</v>
      </c>
      <c r="L182">
        <v>1</v>
      </c>
      <c r="M182">
        <v>10</v>
      </c>
      <c r="N182">
        <v>30</v>
      </c>
      <c r="O182" t="str">
        <f t="shared" si="17"/>
        <v>INSERT INTO CNFG(CNFG_COMP_ID,CNFG_ID,CNFG_DESC,CNFG_START_RANGE,CNFG_END_RANGE,CNFG_VALUE) VALUES (170870,'A3MLBWSS1T10','A3 FALSE FALSE BW Single Side Range from:1',1,10,30);</v>
      </c>
    </row>
    <row r="183" spans="1:15" x14ac:dyDescent="0.25">
      <c r="A183" t="s">
        <v>214</v>
      </c>
      <c r="B183" t="s">
        <v>223</v>
      </c>
      <c r="C183" t="s">
        <v>235</v>
      </c>
      <c r="D183" t="s">
        <v>233</v>
      </c>
      <c r="E183" t="s">
        <v>234</v>
      </c>
      <c r="F183">
        <v>11</v>
      </c>
      <c r="G183" t="s">
        <v>226</v>
      </c>
      <c r="H183">
        <v>50</v>
      </c>
      <c r="I183">
        <v>170870</v>
      </c>
      <c r="J183" t="str">
        <f t="shared" si="16"/>
        <v>A3MLBWSS11T50</v>
      </c>
      <c r="K183" t="str">
        <f t="shared" si="18"/>
        <v>A3 FALSE FALSE BW Single Side Range from:11</v>
      </c>
      <c r="L183">
        <v>11</v>
      </c>
      <c r="M183">
        <v>50</v>
      </c>
      <c r="N183">
        <v>22</v>
      </c>
      <c r="O183" t="str">
        <f t="shared" si="17"/>
        <v>INSERT INTO CNFG(CNFG_COMP_ID,CNFG_ID,CNFG_DESC,CNFG_START_RANGE,CNFG_END_RANGE,CNFG_VALUE) VALUES (170870,'A3MLBWSS11T50','A3 FALSE FALSE BW Single Side Range from:11',11,50,22);</v>
      </c>
    </row>
    <row r="184" spans="1:15" x14ac:dyDescent="0.25">
      <c r="A184" t="s">
        <v>214</v>
      </c>
      <c r="B184" t="s">
        <v>223</v>
      </c>
      <c r="C184" t="s">
        <v>235</v>
      </c>
      <c r="D184" t="s">
        <v>233</v>
      </c>
      <c r="E184" t="s">
        <v>234</v>
      </c>
      <c r="F184">
        <v>51</v>
      </c>
      <c r="G184" t="s">
        <v>226</v>
      </c>
      <c r="H184">
        <v>100</v>
      </c>
      <c r="I184">
        <v>170870</v>
      </c>
      <c r="J184" t="str">
        <f t="shared" si="16"/>
        <v>A3MLBWSS51T100</v>
      </c>
      <c r="K184" t="str">
        <f t="shared" si="18"/>
        <v>A3 FALSE FALSE BW Single Side Range from:51</v>
      </c>
      <c r="L184">
        <v>51</v>
      </c>
      <c r="M184">
        <v>100</v>
      </c>
      <c r="N184">
        <v>20</v>
      </c>
      <c r="O184" t="str">
        <f t="shared" si="17"/>
        <v>INSERT INTO CNFG(CNFG_COMP_ID,CNFG_ID,CNFG_DESC,CNFG_START_RANGE,CNFG_END_RANGE,CNFG_VALUE) VALUES (170870,'A3MLBWSS51T100','A3 FALSE FALSE BW Single Side Range from:51',51,100,20);</v>
      </c>
    </row>
    <row r="185" spans="1:15" x14ac:dyDescent="0.25">
      <c r="A185" t="s">
        <v>214</v>
      </c>
      <c r="B185" t="s">
        <v>223</v>
      </c>
      <c r="C185" t="s">
        <v>235</v>
      </c>
      <c r="D185" t="s">
        <v>233</v>
      </c>
      <c r="E185" t="s">
        <v>234</v>
      </c>
      <c r="F185">
        <v>101</v>
      </c>
      <c r="G185" t="s">
        <v>226</v>
      </c>
      <c r="H185">
        <v>500</v>
      </c>
      <c r="I185">
        <v>170870</v>
      </c>
      <c r="J185" t="str">
        <f t="shared" si="16"/>
        <v>A3MLBWSS101T500</v>
      </c>
      <c r="K185" t="str">
        <f t="shared" si="18"/>
        <v>A3 FALSE FALSE BW Single Side Range from:101</v>
      </c>
      <c r="L185">
        <v>101</v>
      </c>
      <c r="M185">
        <v>500</v>
      </c>
      <c r="N185">
        <v>15</v>
      </c>
      <c r="O185" t="str">
        <f t="shared" si="17"/>
        <v>INSERT INTO CNFG(CNFG_COMP_ID,CNFG_ID,CNFG_DESC,CNFG_START_RANGE,CNFG_END_RANGE,CNFG_VALUE) VALUES (170870,'A3MLBWSS101T500','A3 FALSE FALSE BW Single Side Range from:101',101,500,15);</v>
      </c>
    </row>
    <row r="186" spans="1:15" x14ac:dyDescent="0.25">
      <c r="A186" t="s">
        <v>214</v>
      </c>
      <c r="B186" t="s">
        <v>224</v>
      </c>
      <c r="C186" t="s">
        <v>235</v>
      </c>
      <c r="D186" t="s">
        <v>237</v>
      </c>
      <c r="E186" t="s">
        <v>234</v>
      </c>
      <c r="F186">
        <v>1</v>
      </c>
      <c r="G186" t="s">
        <v>226</v>
      </c>
      <c r="H186">
        <v>10</v>
      </c>
      <c r="I186">
        <v>170870</v>
      </c>
      <c r="J186" t="str">
        <f t="shared" ref="J186:J194" si="19">CONCATENATE(A186,B186,C186,D186,E186,F186,G186,H186,)</f>
        <v>A3GLCLSS1T10</v>
      </c>
      <c r="K186" t="str">
        <f t="shared" ref="K186:K194" si="20">CONCATENATE(A186," ",IF(B186="B", "Bond"), " ",IF(C186="i","Inkjet")," ", D186, " ",IF(E186="SS","Single Side"), " Range from:",F186)</f>
        <v>A3 FALSE FALSE CL Single Side Range from:1</v>
      </c>
      <c r="L186">
        <v>1</v>
      </c>
      <c r="M186">
        <v>10</v>
      </c>
      <c r="N186">
        <v>50</v>
      </c>
      <c r="O186" t="str">
        <f t="shared" si="17"/>
        <v>INSERT INTO CNFG(CNFG_COMP_ID,CNFG_ID,CNFG_DESC,CNFG_START_RANGE,CNFG_END_RANGE,CNFG_VALUE) VALUES (170870,'A3GLCLSS1T10','A3 FALSE FALSE CL Single Side Range from:1',1,10,50);</v>
      </c>
    </row>
    <row r="187" spans="1:15" x14ac:dyDescent="0.25">
      <c r="A187" t="s">
        <v>214</v>
      </c>
      <c r="B187" t="s">
        <v>224</v>
      </c>
      <c r="C187" t="s">
        <v>235</v>
      </c>
      <c r="D187" t="s">
        <v>237</v>
      </c>
      <c r="E187" t="s">
        <v>234</v>
      </c>
      <c r="F187">
        <v>11</v>
      </c>
      <c r="G187" t="s">
        <v>226</v>
      </c>
      <c r="H187">
        <v>50</v>
      </c>
      <c r="I187">
        <v>170870</v>
      </c>
      <c r="J187" t="str">
        <f t="shared" si="19"/>
        <v>A3GLCLSS11T50</v>
      </c>
      <c r="K187" t="str">
        <f t="shared" si="20"/>
        <v>A3 FALSE FALSE CL Single Side Range from:11</v>
      </c>
      <c r="L187">
        <v>11</v>
      </c>
      <c r="M187">
        <v>50</v>
      </c>
      <c r="N187">
        <v>40</v>
      </c>
      <c r="O187" t="str">
        <f t="shared" si="17"/>
        <v>INSERT INTO CNFG(CNFG_COMP_ID,CNFG_ID,CNFG_DESC,CNFG_START_RANGE,CNFG_END_RANGE,CNFG_VALUE) VALUES (170870,'A3GLCLSS11T50','A3 FALSE FALSE CL Single Side Range from:11',11,50,40);</v>
      </c>
    </row>
    <row r="188" spans="1:15" x14ac:dyDescent="0.25">
      <c r="A188" t="s">
        <v>214</v>
      </c>
      <c r="B188" t="s">
        <v>224</v>
      </c>
      <c r="C188" t="s">
        <v>235</v>
      </c>
      <c r="D188" t="s">
        <v>237</v>
      </c>
      <c r="E188" t="s">
        <v>234</v>
      </c>
      <c r="F188">
        <v>51</v>
      </c>
      <c r="G188" t="s">
        <v>226</v>
      </c>
      <c r="H188">
        <v>100</v>
      </c>
      <c r="I188">
        <v>170870</v>
      </c>
      <c r="J188" t="str">
        <f t="shared" si="19"/>
        <v>A3GLCLSS51T100</v>
      </c>
      <c r="K188" t="str">
        <f t="shared" si="20"/>
        <v>A3 FALSE FALSE CL Single Side Range from:51</v>
      </c>
      <c r="L188">
        <v>51</v>
      </c>
      <c r="M188">
        <v>100</v>
      </c>
      <c r="N188">
        <v>30</v>
      </c>
      <c r="O188" t="str">
        <f t="shared" si="17"/>
        <v>INSERT INTO CNFG(CNFG_COMP_ID,CNFG_ID,CNFG_DESC,CNFG_START_RANGE,CNFG_END_RANGE,CNFG_VALUE) VALUES (170870,'A3GLCLSS51T100','A3 FALSE FALSE CL Single Side Range from:51',51,100,30);</v>
      </c>
    </row>
    <row r="189" spans="1:15" x14ac:dyDescent="0.25">
      <c r="A189" t="s">
        <v>214</v>
      </c>
      <c r="B189" t="s">
        <v>224</v>
      </c>
      <c r="C189" t="s">
        <v>235</v>
      </c>
      <c r="D189" t="s">
        <v>237</v>
      </c>
      <c r="E189" t="s">
        <v>234</v>
      </c>
      <c r="F189">
        <v>101</v>
      </c>
      <c r="G189" t="s">
        <v>226</v>
      </c>
      <c r="H189">
        <v>500</v>
      </c>
      <c r="I189">
        <v>170870</v>
      </c>
      <c r="J189" t="str">
        <f t="shared" si="19"/>
        <v>A3GLCLSS101T500</v>
      </c>
      <c r="K189" t="str">
        <f t="shared" si="20"/>
        <v>A3 FALSE FALSE CL Single Side Range from:101</v>
      </c>
      <c r="L189">
        <v>101</v>
      </c>
      <c r="M189">
        <v>500</v>
      </c>
      <c r="N189">
        <v>28</v>
      </c>
      <c r="O189" t="str">
        <f t="shared" si="17"/>
        <v>INSERT INTO CNFG(CNFG_COMP_ID,CNFG_ID,CNFG_DESC,CNFG_START_RANGE,CNFG_END_RANGE,CNFG_VALUE) VALUES (170870,'A3GLCLSS101T500','A3 FALSE FALSE CL Single Side Range from:101',101,500,28);</v>
      </c>
    </row>
    <row r="190" spans="1:15" x14ac:dyDescent="0.25">
      <c r="A190" t="s">
        <v>214</v>
      </c>
      <c r="B190" t="s">
        <v>224</v>
      </c>
      <c r="C190" t="s">
        <v>235</v>
      </c>
      <c r="D190" t="s">
        <v>237</v>
      </c>
      <c r="E190" t="s">
        <v>234</v>
      </c>
      <c r="F190">
        <v>501</v>
      </c>
      <c r="G190" t="s">
        <v>226</v>
      </c>
      <c r="H190" t="s">
        <v>239</v>
      </c>
      <c r="I190">
        <v>170870</v>
      </c>
      <c r="J190" t="str">
        <f t="shared" si="19"/>
        <v>A3GLCLSS501TPLUS</v>
      </c>
      <c r="K190" t="str">
        <f t="shared" si="20"/>
        <v>A3 FALSE FALSE CL Single Side Range from:501</v>
      </c>
      <c r="L190">
        <v>501</v>
      </c>
      <c r="M190">
        <v>9999999999</v>
      </c>
      <c r="N190">
        <v>24</v>
      </c>
      <c r="O190" t="str">
        <f t="shared" si="17"/>
        <v>INSERT INTO CNFG(CNFG_COMP_ID,CNFG_ID,CNFG_DESC,CNFG_START_RANGE,CNFG_END_RANGE,CNFG_VALUE) VALUES (170870,'A3GLCLSS501TPLUS','A3 FALSE FALSE CL Single Side Range from:501',501,9999999999,24);</v>
      </c>
    </row>
    <row r="191" spans="1:15" x14ac:dyDescent="0.25">
      <c r="A191" t="s">
        <v>214</v>
      </c>
      <c r="B191" t="s">
        <v>224</v>
      </c>
      <c r="C191" t="s">
        <v>235</v>
      </c>
      <c r="D191" t="s">
        <v>233</v>
      </c>
      <c r="E191" t="s">
        <v>234</v>
      </c>
      <c r="F191">
        <v>1</v>
      </c>
      <c r="G191" t="s">
        <v>226</v>
      </c>
      <c r="H191">
        <v>10</v>
      </c>
      <c r="I191">
        <v>170870</v>
      </c>
      <c r="J191" t="str">
        <f t="shared" si="19"/>
        <v>A3GLBWSS1T10</v>
      </c>
      <c r="K191" t="str">
        <f t="shared" si="20"/>
        <v>A3 FALSE FALSE BW Single Side Range from:1</v>
      </c>
      <c r="L191">
        <v>1</v>
      </c>
      <c r="M191">
        <v>10</v>
      </c>
      <c r="N191">
        <v>30</v>
      </c>
      <c r="O191" t="str">
        <f t="shared" si="17"/>
        <v>INSERT INTO CNFG(CNFG_COMP_ID,CNFG_ID,CNFG_DESC,CNFG_START_RANGE,CNFG_END_RANGE,CNFG_VALUE) VALUES (170870,'A3GLBWSS1T10','A3 FALSE FALSE BW Single Side Range from:1',1,10,30);</v>
      </c>
    </row>
    <row r="192" spans="1:15" x14ac:dyDescent="0.25">
      <c r="A192" t="s">
        <v>214</v>
      </c>
      <c r="B192" t="s">
        <v>224</v>
      </c>
      <c r="C192" t="s">
        <v>235</v>
      </c>
      <c r="D192" t="s">
        <v>233</v>
      </c>
      <c r="E192" t="s">
        <v>234</v>
      </c>
      <c r="F192">
        <v>11</v>
      </c>
      <c r="G192" t="s">
        <v>226</v>
      </c>
      <c r="H192">
        <v>50</v>
      </c>
      <c r="I192">
        <v>170870</v>
      </c>
      <c r="J192" t="str">
        <f t="shared" si="19"/>
        <v>A3GLBWSS11T50</v>
      </c>
      <c r="K192" t="str">
        <f t="shared" si="20"/>
        <v>A3 FALSE FALSE BW Single Side Range from:11</v>
      </c>
      <c r="L192">
        <v>11</v>
      </c>
      <c r="M192">
        <v>50</v>
      </c>
      <c r="N192">
        <v>22</v>
      </c>
    </row>
    <row r="193" spans="1:14" x14ac:dyDescent="0.25">
      <c r="A193" t="s">
        <v>214</v>
      </c>
      <c r="B193" t="s">
        <v>224</v>
      </c>
      <c r="C193" t="s">
        <v>235</v>
      </c>
      <c r="D193" t="s">
        <v>233</v>
      </c>
      <c r="E193" t="s">
        <v>234</v>
      </c>
      <c r="F193">
        <v>51</v>
      </c>
      <c r="G193" t="s">
        <v>226</v>
      </c>
      <c r="H193">
        <v>100</v>
      </c>
      <c r="I193">
        <v>170870</v>
      </c>
      <c r="J193" t="str">
        <f t="shared" si="19"/>
        <v>A3GLBWSS51T100</v>
      </c>
      <c r="K193" t="str">
        <f t="shared" si="20"/>
        <v>A3 FALSE FALSE BW Single Side Range from:51</v>
      </c>
      <c r="L193">
        <v>51</v>
      </c>
      <c r="M193">
        <v>100</v>
      </c>
      <c r="N193">
        <v>20</v>
      </c>
    </row>
    <row r="194" spans="1:14" x14ac:dyDescent="0.25">
      <c r="A194" t="s">
        <v>214</v>
      </c>
      <c r="B194" t="s">
        <v>224</v>
      </c>
      <c r="C194" t="s">
        <v>235</v>
      </c>
      <c r="D194" t="s">
        <v>233</v>
      </c>
      <c r="E194" t="s">
        <v>234</v>
      </c>
      <c r="F194">
        <v>101</v>
      </c>
      <c r="G194" t="s">
        <v>226</v>
      </c>
      <c r="H194">
        <v>500</v>
      </c>
      <c r="I194">
        <v>170870</v>
      </c>
      <c r="J194" t="str">
        <f t="shared" si="19"/>
        <v>A3GLBWSS101T500</v>
      </c>
      <c r="K194" t="str">
        <f t="shared" si="20"/>
        <v>A3 FALSE FALSE BW Single Side Range from:101</v>
      </c>
      <c r="L194">
        <v>101</v>
      </c>
      <c r="M194">
        <v>500</v>
      </c>
      <c r="N194">
        <v>15</v>
      </c>
    </row>
    <row r="199" spans="1:14" ht="18.75" x14ac:dyDescent="0.3">
      <c r="K199" s="8" t="s">
        <v>440</v>
      </c>
      <c r="L199" s="9" t="s">
        <v>441</v>
      </c>
      <c r="M199" s="9" t="s">
        <v>442</v>
      </c>
      <c r="N199" s="9" t="s">
        <v>443</v>
      </c>
    </row>
    <row r="200" spans="1:14" x14ac:dyDescent="0.25">
      <c r="K200" t="s">
        <v>351</v>
      </c>
      <c r="L200" s="6">
        <v>1</v>
      </c>
      <c r="M200" s="6">
        <v>500</v>
      </c>
      <c r="N200" s="7">
        <v>1</v>
      </c>
    </row>
    <row r="201" spans="1:14" x14ac:dyDescent="0.25">
      <c r="K201" t="s">
        <v>352</v>
      </c>
      <c r="L201" s="6">
        <v>501</v>
      </c>
      <c r="M201" s="6">
        <v>5000</v>
      </c>
      <c r="N201" s="7">
        <v>0.95</v>
      </c>
    </row>
    <row r="202" spans="1:14" x14ac:dyDescent="0.25">
      <c r="K202" t="s">
        <v>353</v>
      </c>
      <c r="L202" s="6">
        <v>5001</v>
      </c>
      <c r="M202" s="6">
        <v>50000</v>
      </c>
      <c r="N202" s="7">
        <v>0.9</v>
      </c>
    </row>
    <row r="203" spans="1:14" x14ac:dyDescent="0.25">
      <c r="K203" t="s">
        <v>354</v>
      </c>
      <c r="L203" s="6">
        <v>50001</v>
      </c>
      <c r="M203" s="6">
        <v>100000</v>
      </c>
      <c r="N203" s="7">
        <v>0.85</v>
      </c>
    </row>
    <row r="204" spans="1:14" x14ac:dyDescent="0.25">
      <c r="K204" t="s">
        <v>355</v>
      </c>
      <c r="L204" s="6">
        <v>100001</v>
      </c>
      <c r="M204" s="6">
        <v>9999999999</v>
      </c>
      <c r="N204" s="7">
        <v>0.8</v>
      </c>
    </row>
    <row r="205" spans="1:14" x14ac:dyDescent="0.25">
      <c r="K205" t="s">
        <v>356</v>
      </c>
      <c r="L205" s="6">
        <v>1</v>
      </c>
      <c r="M205" s="6">
        <v>500</v>
      </c>
      <c r="N205" s="7">
        <v>1.5</v>
      </c>
    </row>
    <row r="206" spans="1:14" x14ac:dyDescent="0.25">
      <c r="K206" t="s">
        <v>357</v>
      </c>
      <c r="L206" s="6">
        <v>501</v>
      </c>
      <c r="M206" s="6">
        <v>5000</v>
      </c>
      <c r="N206" s="7">
        <v>1.3</v>
      </c>
    </row>
    <row r="207" spans="1:14" x14ac:dyDescent="0.25">
      <c r="K207" t="s">
        <v>358</v>
      </c>
      <c r="L207" s="6">
        <v>5001</v>
      </c>
      <c r="M207" s="6">
        <v>50000</v>
      </c>
      <c r="N207" s="7">
        <v>1.2</v>
      </c>
    </row>
    <row r="208" spans="1:14" x14ac:dyDescent="0.25">
      <c r="K208" t="s">
        <v>359</v>
      </c>
      <c r="L208" s="6">
        <v>50001</v>
      </c>
      <c r="M208" s="6">
        <v>100000</v>
      </c>
      <c r="N208" s="7">
        <v>1.1000000000000001</v>
      </c>
    </row>
    <row r="209" spans="11:14" x14ac:dyDescent="0.25">
      <c r="K209" t="s">
        <v>360</v>
      </c>
      <c r="L209" s="6">
        <v>100001</v>
      </c>
      <c r="M209" s="6">
        <v>9999999999</v>
      </c>
      <c r="N209" s="7">
        <v>1</v>
      </c>
    </row>
    <row r="210" spans="11:14" x14ac:dyDescent="0.25">
      <c r="K210" t="s">
        <v>361</v>
      </c>
      <c r="L210" s="6">
        <v>1</v>
      </c>
      <c r="M210" s="6">
        <v>50</v>
      </c>
      <c r="N210" s="7">
        <v>10</v>
      </c>
    </row>
    <row r="211" spans="11:14" x14ac:dyDescent="0.25">
      <c r="K211" t="s">
        <v>362</v>
      </c>
      <c r="L211" s="6">
        <v>501</v>
      </c>
      <c r="M211" s="6">
        <v>100</v>
      </c>
      <c r="N211" s="7">
        <v>8</v>
      </c>
    </row>
    <row r="212" spans="11:14" x14ac:dyDescent="0.25">
      <c r="K212" t="s">
        <v>363</v>
      </c>
      <c r="L212" s="6">
        <v>101</v>
      </c>
      <c r="M212" s="6">
        <v>5000</v>
      </c>
      <c r="N212" s="7">
        <v>6</v>
      </c>
    </row>
    <row r="213" spans="11:14" x14ac:dyDescent="0.25">
      <c r="K213" t="s">
        <v>364</v>
      </c>
      <c r="L213" s="6">
        <v>5001</v>
      </c>
      <c r="M213" s="6">
        <v>5000</v>
      </c>
      <c r="N213" s="7">
        <v>5</v>
      </c>
    </row>
    <row r="214" spans="11:14" x14ac:dyDescent="0.25">
      <c r="K214" t="s">
        <v>365</v>
      </c>
      <c r="L214" s="6">
        <v>50001</v>
      </c>
      <c r="M214" s="6">
        <v>9999999999</v>
      </c>
      <c r="N214" s="7">
        <v>4</v>
      </c>
    </row>
    <row r="215" spans="11:14" x14ac:dyDescent="0.25">
      <c r="K215" t="s">
        <v>366</v>
      </c>
      <c r="L215" s="6">
        <v>1</v>
      </c>
      <c r="M215" s="6">
        <v>50</v>
      </c>
      <c r="N215" s="7">
        <v>15</v>
      </c>
    </row>
    <row r="216" spans="11:14" x14ac:dyDescent="0.25">
      <c r="K216" t="s">
        <v>367</v>
      </c>
      <c r="L216" s="6">
        <v>501</v>
      </c>
      <c r="M216" s="6">
        <v>100</v>
      </c>
      <c r="N216" s="7">
        <v>12</v>
      </c>
    </row>
    <row r="217" spans="11:14" x14ac:dyDescent="0.25">
      <c r="K217" t="s">
        <v>368</v>
      </c>
      <c r="L217" s="6">
        <v>101</v>
      </c>
      <c r="M217" s="6">
        <v>5000</v>
      </c>
      <c r="N217" s="7">
        <v>10</v>
      </c>
    </row>
    <row r="218" spans="11:14" x14ac:dyDescent="0.25">
      <c r="K218" t="s">
        <v>369</v>
      </c>
      <c r="L218" s="6">
        <v>5001</v>
      </c>
      <c r="M218" s="6">
        <v>5000</v>
      </c>
      <c r="N218" s="7">
        <v>8</v>
      </c>
    </row>
    <row r="219" spans="11:14" x14ac:dyDescent="0.25">
      <c r="K219" t="s">
        <v>370</v>
      </c>
      <c r="L219" s="6">
        <v>50001</v>
      </c>
      <c r="M219" s="6">
        <v>9999999999</v>
      </c>
      <c r="N219" s="7">
        <v>6.5</v>
      </c>
    </row>
    <row r="220" spans="11:14" x14ac:dyDescent="0.25">
      <c r="K220" t="s">
        <v>371</v>
      </c>
      <c r="L220" s="6">
        <v>1</v>
      </c>
      <c r="M220" s="6">
        <v>50</v>
      </c>
      <c r="N220" s="7">
        <v>5</v>
      </c>
    </row>
    <row r="221" spans="11:14" x14ac:dyDescent="0.25">
      <c r="K221" t="s">
        <v>372</v>
      </c>
      <c r="L221" s="6">
        <v>501</v>
      </c>
      <c r="M221" s="6">
        <v>100</v>
      </c>
      <c r="N221" s="7">
        <v>4.5</v>
      </c>
    </row>
    <row r="222" spans="11:14" x14ac:dyDescent="0.25">
      <c r="K222" t="s">
        <v>373</v>
      </c>
      <c r="L222" s="6">
        <v>101</v>
      </c>
      <c r="M222" s="6">
        <v>5000</v>
      </c>
      <c r="N222" s="7">
        <v>4</v>
      </c>
    </row>
    <row r="223" spans="11:14" x14ac:dyDescent="0.25">
      <c r="K223" t="s">
        <v>374</v>
      </c>
      <c r="L223" s="6">
        <v>5001</v>
      </c>
      <c r="M223" s="6">
        <v>5000</v>
      </c>
      <c r="N223" s="7">
        <v>3.5</v>
      </c>
    </row>
    <row r="224" spans="11:14" x14ac:dyDescent="0.25">
      <c r="K224" t="s">
        <v>375</v>
      </c>
      <c r="L224" s="6">
        <v>50001</v>
      </c>
      <c r="M224" s="6">
        <v>9999999999</v>
      </c>
      <c r="N224" s="7">
        <v>3</v>
      </c>
    </row>
    <row r="225" spans="11:14" x14ac:dyDescent="0.25">
      <c r="K225" t="s">
        <v>361</v>
      </c>
      <c r="L225" s="6">
        <v>1</v>
      </c>
      <c r="M225" s="6">
        <v>9999999999</v>
      </c>
      <c r="N225" s="7">
        <v>5</v>
      </c>
    </row>
    <row r="226" spans="11:14" x14ac:dyDescent="0.25">
      <c r="K226" t="s">
        <v>371</v>
      </c>
      <c r="L226" s="6">
        <v>1</v>
      </c>
      <c r="M226" s="6">
        <v>9999999999</v>
      </c>
      <c r="N226" s="7">
        <v>3</v>
      </c>
    </row>
    <row r="227" spans="11:14" x14ac:dyDescent="0.25">
      <c r="K227" t="s">
        <v>376</v>
      </c>
      <c r="L227" s="6">
        <v>1</v>
      </c>
      <c r="M227" s="6">
        <v>500</v>
      </c>
      <c r="N227" s="7">
        <v>2</v>
      </c>
    </row>
    <row r="228" spans="11:14" x14ac:dyDescent="0.25">
      <c r="K228" t="s">
        <v>377</v>
      </c>
      <c r="L228" s="6">
        <v>501</v>
      </c>
      <c r="M228" s="6">
        <v>5000</v>
      </c>
      <c r="N228" s="7">
        <v>1.75</v>
      </c>
    </row>
    <row r="229" spans="11:14" x14ac:dyDescent="0.25">
      <c r="K229" t="s">
        <v>378</v>
      </c>
      <c r="L229" s="6">
        <v>5001</v>
      </c>
      <c r="M229" s="6">
        <v>50000</v>
      </c>
      <c r="N229" s="7">
        <v>1.5</v>
      </c>
    </row>
    <row r="230" spans="11:14" x14ac:dyDescent="0.25">
      <c r="K230" t="s">
        <v>379</v>
      </c>
      <c r="L230" s="6">
        <v>50001</v>
      </c>
      <c r="M230" s="6">
        <v>100000</v>
      </c>
      <c r="N230" s="7">
        <v>1.25</v>
      </c>
    </row>
    <row r="231" spans="11:14" x14ac:dyDescent="0.25">
      <c r="K231" t="s">
        <v>380</v>
      </c>
      <c r="L231" s="6">
        <v>100001</v>
      </c>
      <c r="M231" s="6">
        <v>9999999999</v>
      </c>
      <c r="N231" s="7">
        <v>1</v>
      </c>
    </row>
    <row r="232" spans="11:14" x14ac:dyDescent="0.25">
      <c r="K232" t="s">
        <v>381</v>
      </c>
      <c r="L232" s="6">
        <v>1</v>
      </c>
      <c r="M232" s="6">
        <v>500</v>
      </c>
      <c r="N232" s="7">
        <v>3</v>
      </c>
    </row>
    <row r="233" spans="11:14" x14ac:dyDescent="0.25">
      <c r="K233" t="s">
        <v>382</v>
      </c>
      <c r="L233" s="6">
        <v>501</v>
      </c>
      <c r="M233" s="6">
        <v>5000</v>
      </c>
      <c r="N233" s="7">
        <v>2.5</v>
      </c>
    </row>
    <row r="234" spans="11:14" x14ac:dyDescent="0.25">
      <c r="K234" t="s">
        <v>383</v>
      </c>
      <c r="L234" s="6">
        <v>5001</v>
      </c>
      <c r="M234" s="6">
        <v>50000</v>
      </c>
      <c r="N234" s="7">
        <v>2.2999999999999998</v>
      </c>
    </row>
    <row r="235" spans="11:14" x14ac:dyDescent="0.25">
      <c r="K235" t="s">
        <v>384</v>
      </c>
      <c r="L235" s="6">
        <v>50001</v>
      </c>
      <c r="M235" s="6">
        <v>100000</v>
      </c>
      <c r="N235" s="7">
        <v>2.1</v>
      </c>
    </row>
    <row r="236" spans="11:14" x14ac:dyDescent="0.25">
      <c r="K236" t="s">
        <v>385</v>
      </c>
      <c r="L236" s="6">
        <v>100001</v>
      </c>
      <c r="M236" s="6">
        <v>9999999999</v>
      </c>
      <c r="N236" s="7">
        <v>2</v>
      </c>
    </row>
    <row r="237" spans="11:14" x14ac:dyDescent="0.25">
      <c r="K237" t="s">
        <v>386</v>
      </c>
      <c r="L237" s="6">
        <v>1</v>
      </c>
      <c r="M237" s="6">
        <v>500</v>
      </c>
      <c r="N237" s="7">
        <v>12</v>
      </c>
    </row>
    <row r="238" spans="11:14" x14ac:dyDescent="0.25">
      <c r="K238" t="s">
        <v>387</v>
      </c>
      <c r="L238" s="6">
        <v>501</v>
      </c>
      <c r="M238" s="6">
        <v>5000</v>
      </c>
      <c r="N238" s="7">
        <v>10</v>
      </c>
    </row>
    <row r="239" spans="11:14" x14ac:dyDescent="0.25">
      <c r="K239" t="s">
        <v>388</v>
      </c>
      <c r="L239" s="6">
        <v>5001</v>
      </c>
      <c r="M239" s="6">
        <v>50000</v>
      </c>
      <c r="N239" s="7">
        <v>8</v>
      </c>
    </row>
    <row r="240" spans="11:14" x14ac:dyDescent="0.25">
      <c r="K240" t="s">
        <v>389</v>
      </c>
      <c r="L240" s="6">
        <v>50001</v>
      </c>
      <c r="M240" s="6">
        <v>100000</v>
      </c>
      <c r="N240" s="7">
        <v>6</v>
      </c>
    </row>
    <row r="241" spans="11:14" x14ac:dyDescent="0.25">
      <c r="K241" t="s">
        <v>390</v>
      </c>
      <c r="L241" s="6">
        <v>100001</v>
      </c>
      <c r="M241" s="6">
        <v>9999999999</v>
      </c>
      <c r="N241" s="7">
        <v>5</v>
      </c>
    </row>
    <row r="242" spans="11:14" x14ac:dyDescent="0.25">
      <c r="K242" t="s">
        <v>391</v>
      </c>
      <c r="L242" s="6">
        <v>1</v>
      </c>
      <c r="M242" s="6">
        <v>50</v>
      </c>
      <c r="N242" s="7">
        <v>15</v>
      </c>
    </row>
    <row r="243" spans="11:14" x14ac:dyDescent="0.25">
      <c r="K243" t="s">
        <v>392</v>
      </c>
      <c r="L243" s="6">
        <v>501</v>
      </c>
      <c r="M243" s="6">
        <v>100</v>
      </c>
      <c r="N243" s="7">
        <v>12</v>
      </c>
    </row>
    <row r="244" spans="11:14" x14ac:dyDescent="0.25">
      <c r="K244" t="s">
        <v>393</v>
      </c>
      <c r="L244" s="6">
        <v>101</v>
      </c>
      <c r="M244" s="6">
        <v>5000</v>
      </c>
      <c r="N244" s="7">
        <v>10</v>
      </c>
    </row>
    <row r="245" spans="11:14" x14ac:dyDescent="0.25">
      <c r="K245" t="s">
        <v>394</v>
      </c>
      <c r="L245" s="6">
        <v>5001</v>
      </c>
      <c r="M245" s="6">
        <v>5000</v>
      </c>
      <c r="N245" s="7">
        <v>7</v>
      </c>
    </row>
    <row r="246" spans="11:14" x14ac:dyDescent="0.25">
      <c r="K246" t="s">
        <v>395</v>
      </c>
      <c r="L246" s="6">
        <v>50001</v>
      </c>
      <c r="M246" s="6">
        <v>9999999999</v>
      </c>
      <c r="N246" s="7">
        <v>6</v>
      </c>
    </row>
    <row r="247" spans="11:14" x14ac:dyDescent="0.25">
      <c r="K247" t="s">
        <v>396</v>
      </c>
      <c r="L247" s="6">
        <v>1</v>
      </c>
      <c r="M247" s="6">
        <v>50</v>
      </c>
      <c r="N247" s="7">
        <v>5</v>
      </c>
    </row>
    <row r="248" spans="11:14" x14ac:dyDescent="0.25">
      <c r="K248" t="s">
        <v>397</v>
      </c>
      <c r="L248" s="6">
        <v>501</v>
      </c>
      <c r="M248" s="6">
        <v>100</v>
      </c>
      <c r="N248" s="7">
        <v>4</v>
      </c>
    </row>
    <row r="249" spans="11:14" x14ac:dyDescent="0.25">
      <c r="K249" t="s">
        <v>398</v>
      </c>
      <c r="L249" s="6">
        <v>101</v>
      </c>
      <c r="M249" s="6">
        <v>5000</v>
      </c>
      <c r="N249" s="7">
        <v>3</v>
      </c>
    </row>
    <row r="250" spans="11:14" x14ac:dyDescent="0.25">
      <c r="K250" t="s">
        <v>399</v>
      </c>
      <c r="L250" s="6">
        <v>5001</v>
      </c>
      <c r="M250" s="6">
        <v>5000</v>
      </c>
      <c r="N250" s="7">
        <v>2.75</v>
      </c>
    </row>
    <row r="251" spans="11:14" x14ac:dyDescent="0.25">
      <c r="K251" t="s">
        <v>400</v>
      </c>
      <c r="L251" s="6">
        <v>50001</v>
      </c>
      <c r="M251" s="6">
        <v>9999999999</v>
      </c>
      <c r="N251" s="7">
        <v>2.5</v>
      </c>
    </row>
    <row r="252" spans="11:14" x14ac:dyDescent="0.25">
      <c r="K252" t="s">
        <v>386</v>
      </c>
      <c r="L252" s="6">
        <v>1</v>
      </c>
      <c r="M252" s="6">
        <v>9999999999</v>
      </c>
      <c r="N252" s="7">
        <v>5</v>
      </c>
    </row>
    <row r="253" spans="11:14" x14ac:dyDescent="0.25">
      <c r="K253" t="s">
        <v>396</v>
      </c>
      <c r="L253" s="6">
        <v>1</v>
      </c>
      <c r="M253" s="6">
        <v>9999999999</v>
      </c>
      <c r="N253" s="7">
        <v>3</v>
      </c>
    </row>
    <row r="254" spans="11:14" x14ac:dyDescent="0.25">
      <c r="K254" t="s">
        <v>401</v>
      </c>
      <c r="L254" s="6">
        <v>1</v>
      </c>
      <c r="M254" s="6">
        <v>10</v>
      </c>
      <c r="N254" s="7">
        <v>30</v>
      </c>
    </row>
    <row r="255" spans="11:14" x14ac:dyDescent="0.25">
      <c r="K255" t="s">
        <v>402</v>
      </c>
      <c r="L255" s="6">
        <v>11</v>
      </c>
      <c r="M255" s="6">
        <v>50</v>
      </c>
      <c r="N255" s="7">
        <v>22</v>
      </c>
    </row>
    <row r="256" spans="11:14" x14ac:dyDescent="0.25">
      <c r="K256" t="s">
        <v>403</v>
      </c>
      <c r="L256" s="6">
        <v>51</v>
      </c>
      <c r="M256" s="6">
        <v>100</v>
      </c>
      <c r="N256" s="7">
        <v>20</v>
      </c>
    </row>
    <row r="257" spans="11:14" x14ac:dyDescent="0.25">
      <c r="K257" t="s">
        <v>404</v>
      </c>
      <c r="L257" s="6">
        <v>101</v>
      </c>
      <c r="M257" s="6">
        <v>500</v>
      </c>
      <c r="N257" s="7">
        <v>15</v>
      </c>
    </row>
    <row r="258" spans="11:14" x14ac:dyDescent="0.25">
      <c r="K258" t="s">
        <v>405</v>
      </c>
      <c r="L258" s="6">
        <v>501</v>
      </c>
      <c r="M258" s="6">
        <v>9999999999</v>
      </c>
      <c r="N258" s="7">
        <v>12</v>
      </c>
    </row>
    <row r="259" spans="11:14" x14ac:dyDescent="0.25">
      <c r="K259" t="s">
        <v>406</v>
      </c>
      <c r="L259" s="6">
        <v>1</v>
      </c>
      <c r="M259" s="6">
        <v>10</v>
      </c>
      <c r="N259" s="7">
        <v>30</v>
      </c>
    </row>
    <row r="260" spans="11:14" x14ac:dyDescent="0.25">
      <c r="K260" t="s">
        <v>407</v>
      </c>
      <c r="L260" s="6">
        <v>11</v>
      </c>
      <c r="M260" s="6">
        <v>50</v>
      </c>
      <c r="N260" s="7">
        <v>22</v>
      </c>
    </row>
    <row r="261" spans="11:14" x14ac:dyDescent="0.25">
      <c r="K261" t="s">
        <v>408</v>
      </c>
      <c r="L261" s="6">
        <v>51</v>
      </c>
      <c r="M261" s="6">
        <v>100</v>
      </c>
      <c r="N261" s="7">
        <v>20</v>
      </c>
    </row>
    <row r="262" spans="11:14" x14ac:dyDescent="0.25">
      <c r="K262" t="s">
        <v>409</v>
      </c>
      <c r="L262" s="6">
        <v>101</v>
      </c>
      <c r="M262" s="6">
        <v>500</v>
      </c>
      <c r="N262" s="7">
        <v>15</v>
      </c>
    </row>
    <row r="263" spans="11:14" x14ac:dyDescent="0.25">
      <c r="K263" t="s">
        <v>410</v>
      </c>
      <c r="L263" s="6">
        <v>501</v>
      </c>
      <c r="M263" s="6">
        <v>9999999999</v>
      </c>
      <c r="N263" s="7">
        <v>12</v>
      </c>
    </row>
    <row r="264" spans="11:14" x14ac:dyDescent="0.25">
      <c r="K264" t="s">
        <v>401</v>
      </c>
      <c r="L264" s="6">
        <v>1</v>
      </c>
      <c r="M264" s="6">
        <v>10</v>
      </c>
      <c r="N264" s="7">
        <v>30</v>
      </c>
    </row>
    <row r="265" spans="11:14" x14ac:dyDescent="0.25">
      <c r="K265" t="s">
        <v>402</v>
      </c>
      <c r="L265" s="6">
        <v>11</v>
      </c>
      <c r="M265" s="6">
        <v>50</v>
      </c>
      <c r="N265" s="7">
        <v>22</v>
      </c>
    </row>
    <row r="266" spans="11:14" x14ac:dyDescent="0.25">
      <c r="K266" t="s">
        <v>403</v>
      </c>
      <c r="L266" s="6">
        <v>51</v>
      </c>
      <c r="M266" s="6">
        <v>100</v>
      </c>
      <c r="N266" s="7">
        <v>20</v>
      </c>
    </row>
    <row r="267" spans="11:14" x14ac:dyDescent="0.25">
      <c r="K267" t="s">
        <v>404</v>
      </c>
      <c r="L267" s="6">
        <v>101</v>
      </c>
      <c r="M267" s="6">
        <v>500</v>
      </c>
      <c r="N267" s="7">
        <v>15</v>
      </c>
    </row>
    <row r="268" spans="11:14" x14ac:dyDescent="0.25">
      <c r="K268" t="s">
        <v>405</v>
      </c>
      <c r="L268" s="6">
        <v>501</v>
      </c>
      <c r="M268" s="6">
        <v>9999999999</v>
      </c>
      <c r="N268" s="7">
        <v>12</v>
      </c>
    </row>
    <row r="269" spans="11:14" x14ac:dyDescent="0.25">
      <c r="K269" t="s">
        <v>406</v>
      </c>
      <c r="L269" s="6">
        <v>1</v>
      </c>
      <c r="M269" s="6">
        <v>10</v>
      </c>
      <c r="N269" s="7">
        <v>30</v>
      </c>
    </row>
    <row r="270" spans="11:14" x14ac:dyDescent="0.25">
      <c r="K270" t="s">
        <v>407</v>
      </c>
      <c r="L270" s="6">
        <v>11</v>
      </c>
      <c r="M270" s="6">
        <v>50</v>
      </c>
      <c r="N270" s="7">
        <v>22</v>
      </c>
    </row>
    <row r="271" spans="11:14" x14ac:dyDescent="0.25">
      <c r="K271" t="s">
        <v>408</v>
      </c>
      <c r="L271" s="6">
        <v>51</v>
      </c>
      <c r="M271" s="6">
        <v>100</v>
      </c>
      <c r="N271" s="7">
        <v>20</v>
      </c>
    </row>
    <row r="272" spans="11:14" x14ac:dyDescent="0.25">
      <c r="K272" t="s">
        <v>409</v>
      </c>
      <c r="L272" s="6">
        <v>101</v>
      </c>
      <c r="M272" s="6">
        <v>500</v>
      </c>
      <c r="N272" s="7">
        <v>15</v>
      </c>
    </row>
    <row r="273" spans="11:14" x14ac:dyDescent="0.25">
      <c r="K273" t="s">
        <v>410</v>
      </c>
      <c r="L273" s="6">
        <v>501</v>
      </c>
      <c r="M273" s="6">
        <v>9999999999</v>
      </c>
      <c r="N273" s="7">
        <v>12</v>
      </c>
    </row>
    <row r="274" spans="11:14" x14ac:dyDescent="0.25">
      <c r="K274" t="s">
        <v>411</v>
      </c>
      <c r="L274" s="6">
        <v>1</v>
      </c>
      <c r="M274" s="6">
        <v>50</v>
      </c>
      <c r="N274" s="7">
        <v>2</v>
      </c>
    </row>
    <row r="275" spans="11:14" x14ac:dyDescent="0.25">
      <c r="K275" t="s">
        <v>412</v>
      </c>
      <c r="L275" s="6">
        <v>51</v>
      </c>
      <c r="M275" s="6">
        <v>100</v>
      </c>
      <c r="N275" s="7">
        <v>1.75</v>
      </c>
    </row>
    <row r="276" spans="11:14" x14ac:dyDescent="0.25">
      <c r="K276" t="s">
        <v>413</v>
      </c>
      <c r="L276" s="6">
        <v>101</v>
      </c>
      <c r="M276" s="6">
        <v>5000</v>
      </c>
      <c r="N276" s="7">
        <v>1.5</v>
      </c>
    </row>
    <row r="277" spans="11:14" x14ac:dyDescent="0.25">
      <c r="K277" t="s">
        <v>414</v>
      </c>
      <c r="L277" s="6">
        <v>5001</v>
      </c>
      <c r="M277" s="6">
        <v>9999999999</v>
      </c>
      <c r="N277" s="7">
        <v>1.2</v>
      </c>
    </row>
    <row r="278" spans="11:14" x14ac:dyDescent="0.25">
      <c r="K278" t="s">
        <v>415</v>
      </c>
      <c r="L278" s="6">
        <v>1</v>
      </c>
      <c r="M278" s="6">
        <v>50</v>
      </c>
      <c r="N278" s="7">
        <v>3</v>
      </c>
    </row>
    <row r="279" spans="11:14" x14ac:dyDescent="0.25">
      <c r="K279" t="s">
        <v>412</v>
      </c>
      <c r="L279" s="6">
        <v>51</v>
      </c>
      <c r="M279" s="6">
        <v>100</v>
      </c>
      <c r="N279" s="7">
        <v>2.5</v>
      </c>
    </row>
    <row r="280" spans="11:14" x14ac:dyDescent="0.25">
      <c r="K280" t="s">
        <v>413</v>
      </c>
      <c r="L280" s="6">
        <v>101</v>
      </c>
      <c r="M280" s="6">
        <v>5000</v>
      </c>
      <c r="N280" s="7">
        <v>2</v>
      </c>
    </row>
    <row r="281" spans="11:14" x14ac:dyDescent="0.25">
      <c r="K281" t="s">
        <v>414</v>
      </c>
      <c r="L281" s="6">
        <v>5001</v>
      </c>
      <c r="M281" s="6">
        <v>9999999999</v>
      </c>
      <c r="N281" s="7">
        <v>1.5</v>
      </c>
    </row>
    <row r="282" spans="11:14" x14ac:dyDescent="0.25">
      <c r="K282" t="s">
        <v>416</v>
      </c>
      <c r="L282" s="6">
        <v>1</v>
      </c>
      <c r="M282" s="6">
        <v>50</v>
      </c>
      <c r="N282" s="7">
        <v>12</v>
      </c>
    </row>
    <row r="283" spans="11:14" x14ac:dyDescent="0.25">
      <c r="K283" t="s">
        <v>417</v>
      </c>
      <c r="L283" s="6">
        <v>51</v>
      </c>
      <c r="M283" s="6">
        <v>100</v>
      </c>
      <c r="N283" s="7">
        <v>10</v>
      </c>
    </row>
    <row r="284" spans="11:14" x14ac:dyDescent="0.25">
      <c r="K284" t="s">
        <v>418</v>
      </c>
      <c r="L284" s="6">
        <v>101</v>
      </c>
      <c r="M284" s="6">
        <v>5000</v>
      </c>
      <c r="N284" s="7">
        <v>8</v>
      </c>
    </row>
    <row r="285" spans="11:14" x14ac:dyDescent="0.25">
      <c r="K285" t="s">
        <v>419</v>
      </c>
      <c r="L285" s="6">
        <v>5001</v>
      </c>
      <c r="M285" s="6">
        <v>9999999999</v>
      </c>
      <c r="N285" s="7">
        <v>5</v>
      </c>
    </row>
    <row r="286" spans="11:14" x14ac:dyDescent="0.25">
      <c r="K286" t="s">
        <v>420</v>
      </c>
      <c r="L286" s="6">
        <v>1</v>
      </c>
      <c r="M286" s="6">
        <v>50</v>
      </c>
      <c r="N286" s="7">
        <v>20</v>
      </c>
    </row>
    <row r="287" spans="11:14" x14ac:dyDescent="0.25">
      <c r="K287" t="s">
        <v>421</v>
      </c>
      <c r="L287" s="6">
        <v>51</v>
      </c>
      <c r="M287" s="6">
        <v>100</v>
      </c>
      <c r="N287" s="7">
        <v>15</v>
      </c>
    </row>
    <row r="288" spans="11:14" x14ac:dyDescent="0.25">
      <c r="K288" t="s">
        <v>422</v>
      </c>
      <c r="L288" s="6">
        <v>101</v>
      </c>
      <c r="M288" s="6">
        <v>5000</v>
      </c>
      <c r="N288" s="7">
        <v>12</v>
      </c>
    </row>
    <row r="289" spans="11:14" x14ac:dyDescent="0.25">
      <c r="K289" t="s">
        <v>423</v>
      </c>
      <c r="L289" s="6">
        <v>5001</v>
      </c>
      <c r="M289" s="6">
        <v>9999999999</v>
      </c>
      <c r="N289" s="7">
        <v>8</v>
      </c>
    </row>
    <row r="290" spans="11:14" x14ac:dyDescent="0.25">
      <c r="K290" t="s">
        <v>424</v>
      </c>
      <c r="L290" s="6">
        <v>1</v>
      </c>
      <c r="M290" s="6">
        <v>50</v>
      </c>
      <c r="N290" s="7">
        <v>5</v>
      </c>
    </row>
    <row r="291" spans="11:14" x14ac:dyDescent="0.25">
      <c r="K291" t="s">
        <v>425</v>
      </c>
      <c r="L291" s="6">
        <v>51</v>
      </c>
      <c r="M291" s="6">
        <v>100</v>
      </c>
      <c r="N291" s="7">
        <v>4</v>
      </c>
    </row>
    <row r="292" spans="11:14" x14ac:dyDescent="0.25">
      <c r="K292" t="s">
        <v>426</v>
      </c>
      <c r="L292" s="6">
        <v>101</v>
      </c>
      <c r="M292" s="6">
        <v>5000</v>
      </c>
      <c r="N292" s="7">
        <v>3</v>
      </c>
    </row>
    <row r="293" spans="11:14" x14ac:dyDescent="0.25">
      <c r="K293" t="s">
        <v>427</v>
      </c>
      <c r="L293" s="6">
        <v>5001</v>
      </c>
      <c r="M293" s="6">
        <v>9999999999</v>
      </c>
      <c r="N293" s="7">
        <v>2.5</v>
      </c>
    </row>
    <row r="294" spans="11:14" x14ac:dyDescent="0.25">
      <c r="K294" t="s">
        <v>428</v>
      </c>
      <c r="L294" s="6">
        <v>1</v>
      </c>
      <c r="M294" s="6">
        <v>50</v>
      </c>
      <c r="N294" s="7">
        <v>10</v>
      </c>
    </row>
    <row r="295" spans="11:14" x14ac:dyDescent="0.25">
      <c r="K295" t="s">
        <v>425</v>
      </c>
      <c r="L295" s="6">
        <v>51</v>
      </c>
      <c r="M295" s="6">
        <v>100</v>
      </c>
      <c r="N295" s="7">
        <v>8</v>
      </c>
    </row>
    <row r="296" spans="11:14" x14ac:dyDescent="0.25">
      <c r="K296" t="s">
        <v>426</v>
      </c>
      <c r="L296" s="6">
        <v>101</v>
      </c>
      <c r="M296" s="6">
        <v>5000</v>
      </c>
      <c r="N296" s="7">
        <v>6</v>
      </c>
    </row>
    <row r="297" spans="11:14" x14ac:dyDescent="0.25">
      <c r="K297" t="s">
        <v>427</v>
      </c>
      <c r="L297" s="6">
        <v>5001</v>
      </c>
      <c r="M297" s="6">
        <v>9999999999</v>
      </c>
      <c r="N297" s="7">
        <v>5</v>
      </c>
    </row>
    <row r="298" spans="11:14" x14ac:dyDescent="0.25">
      <c r="K298" t="s">
        <v>429</v>
      </c>
      <c r="L298" s="6">
        <v>1</v>
      </c>
      <c r="M298" s="6">
        <v>50</v>
      </c>
      <c r="N298" s="7">
        <v>15</v>
      </c>
    </row>
    <row r="299" spans="11:14" x14ac:dyDescent="0.25">
      <c r="K299" t="s">
        <v>430</v>
      </c>
      <c r="L299" s="6">
        <v>51</v>
      </c>
      <c r="M299" s="6">
        <v>100</v>
      </c>
      <c r="N299" s="7">
        <v>12</v>
      </c>
    </row>
    <row r="300" spans="11:14" x14ac:dyDescent="0.25">
      <c r="K300" t="s">
        <v>431</v>
      </c>
      <c r="L300" s="6">
        <v>101</v>
      </c>
      <c r="M300" s="6">
        <v>5000</v>
      </c>
      <c r="N300" s="7">
        <v>10</v>
      </c>
    </row>
    <row r="301" spans="11:14" x14ac:dyDescent="0.25">
      <c r="K301" t="s">
        <v>432</v>
      </c>
      <c r="L301" s="6">
        <v>5001</v>
      </c>
      <c r="M301" s="6">
        <v>9999999999</v>
      </c>
      <c r="N301" s="7">
        <v>7</v>
      </c>
    </row>
    <row r="302" spans="11:14" x14ac:dyDescent="0.25">
      <c r="K302" t="s">
        <v>433</v>
      </c>
      <c r="L302" s="6">
        <v>1</v>
      </c>
      <c r="M302" s="6">
        <v>50</v>
      </c>
      <c r="N302" s="7">
        <v>25</v>
      </c>
    </row>
    <row r="303" spans="11:14" x14ac:dyDescent="0.25">
      <c r="K303" t="s">
        <v>434</v>
      </c>
      <c r="L303" s="6">
        <v>51</v>
      </c>
      <c r="M303" s="6">
        <v>100</v>
      </c>
      <c r="N303" s="7">
        <v>20</v>
      </c>
    </row>
    <row r="304" spans="11:14" x14ac:dyDescent="0.25">
      <c r="K304" t="s">
        <v>435</v>
      </c>
      <c r="L304" s="6">
        <v>101</v>
      </c>
      <c r="M304" s="6">
        <v>5000</v>
      </c>
      <c r="N304" s="7">
        <v>16</v>
      </c>
    </row>
    <row r="305" spans="11:14" x14ac:dyDescent="0.25">
      <c r="K305" t="s">
        <v>436</v>
      </c>
      <c r="L305" s="6">
        <v>5001</v>
      </c>
      <c r="M305" s="6">
        <v>9999999999</v>
      </c>
      <c r="N305" s="7">
        <v>12</v>
      </c>
    </row>
    <row r="306" spans="11:14" x14ac:dyDescent="0.25">
      <c r="K306" t="s">
        <v>429</v>
      </c>
      <c r="L306" s="6">
        <v>1</v>
      </c>
      <c r="M306" s="6">
        <v>10</v>
      </c>
      <c r="N306" s="7">
        <v>50</v>
      </c>
    </row>
    <row r="307" spans="11:14" x14ac:dyDescent="0.25">
      <c r="K307" t="s">
        <v>437</v>
      </c>
      <c r="L307" s="6">
        <v>11</v>
      </c>
      <c r="M307" s="6">
        <v>50</v>
      </c>
      <c r="N307" s="7">
        <v>40</v>
      </c>
    </row>
    <row r="308" spans="11:14" x14ac:dyDescent="0.25">
      <c r="K308" t="s">
        <v>430</v>
      </c>
      <c r="L308" s="6">
        <v>51</v>
      </c>
      <c r="M308" s="6">
        <v>100</v>
      </c>
      <c r="N308" s="7">
        <v>30</v>
      </c>
    </row>
    <row r="309" spans="11:14" x14ac:dyDescent="0.25">
      <c r="K309" t="s">
        <v>431</v>
      </c>
      <c r="L309" s="6">
        <v>101</v>
      </c>
      <c r="M309" s="6">
        <v>500</v>
      </c>
      <c r="N309" s="7">
        <v>28</v>
      </c>
    </row>
    <row r="310" spans="11:14" x14ac:dyDescent="0.25">
      <c r="K310" t="s">
        <v>438</v>
      </c>
      <c r="L310" s="6">
        <v>501</v>
      </c>
      <c r="M310" s="6">
        <v>9999999999</v>
      </c>
      <c r="N310" s="7">
        <v>24</v>
      </c>
    </row>
    <row r="311" spans="11:14" x14ac:dyDescent="0.25">
      <c r="K311" t="s">
        <v>424</v>
      </c>
      <c r="L311" s="6">
        <v>1</v>
      </c>
      <c r="M311" s="6">
        <v>10</v>
      </c>
      <c r="N311" s="7">
        <v>30</v>
      </c>
    </row>
    <row r="312" spans="11:14" x14ac:dyDescent="0.25">
      <c r="K312" t="s">
        <v>439</v>
      </c>
      <c r="L312" s="6">
        <v>11</v>
      </c>
      <c r="M312" s="6">
        <v>50</v>
      </c>
      <c r="N312" s="7">
        <v>22</v>
      </c>
    </row>
    <row r="313" spans="11:14" x14ac:dyDescent="0.25">
      <c r="K313" t="s">
        <v>425</v>
      </c>
      <c r="L313" s="6">
        <v>51</v>
      </c>
      <c r="M313" s="6">
        <v>100</v>
      </c>
      <c r="N313" s="7">
        <v>20</v>
      </c>
    </row>
    <row r="314" spans="11:14" x14ac:dyDescent="0.25">
      <c r="K314" t="s">
        <v>426</v>
      </c>
      <c r="L314" s="6">
        <v>101</v>
      </c>
      <c r="M314" s="6">
        <v>500</v>
      </c>
      <c r="N314" s="7">
        <v>15</v>
      </c>
    </row>
    <row r="315" spans="11:14" x14ac:dyDescent="0.25">
      <c r="K315" t="s">
        <v>429</v>
      </c>
      <c r="L315" s="6">
        <v>1</v>
      </c>
      <c r="M315" s="6">
        <v>10</v>
      </c>
      <c r="N315" s="7">
        <v>50</v>
      </c>
    </row>
    <row r="316" spans="11:14" x14ac:dyDescent="0.25">
      <c r="K316" t="s">
        <v>437</v>
      </c>
      <c r="L316" s="6">
        <v>11</v>
      </c>
      <c r="M316" s="6">
        <v>50</v>
      </c>
      <c r="N316" s="7">
        <v>40</v>
      </c>
    </row>
    <row r="317" spans="11:14" x14ac:dyDescent="0.25">
      <c r="K317" t="s">
        <v>430</v>
      </c>
      <c r="L317" s="6">
        <v>51</v>
      </c>
      <c r="M317" s="6">
        <v>100</v>
      </c>
      <c r="N317" s="7">
        <v>30</v>
      </c>
    </row>
    <row r="318" spans="11:14" x14ac:dyDescent="0.25">
      <c r="K318" t="s">
        <v>431</v>
      </c>
      <c r="L318" s="6">
        <v>101</v>
      </c>
      <c r="M318" s="6">
        <v>500</v>
      </c>
      <c r="N318" s="7">
        <v>28</v>
      </c>
    </row>
    <row r="319" spans="11:14" x14ac:dyDescent="0.25">
      <c r="K319" t="s">
        <v>438</v>
      </c>
      <c r="L319" s="6">
        <v>501</v>
      </c>
      <c r="M319" s="6">
        <v>9999999999</v>
      </c>
      <c r="N319" s="7">
        <v>24</v>
      </c>
    </row>
    <row r="320" spans="11:14" x14ac:dyDescent="0.25">
      <c r="K320" t="s">
        <v>424</v>
      </c>
      <c r="L320" s="6">
        <v>1</v>
      </c>
      <c r="M320" s="6">
        <v>10</v>
      </c>
      <c r="N320" s="7">
        <v>30</v>
      </c>
    </row>
    <row r="321" spans="11:14" x14ac:dyDescent="0.25">
      <c r="K321" t="s">
        <v>439</v>
      </c>
      <c r="L321" s="6">
        <v>11</v>
      </c>
      <c r="M321" s="6">
        <v>50</v>
      </c>
      <c r="N321" s="7">
        <v>22</v>
      </c>
    </row>
    <row r="322" spans="11:14" x14ac:dyDescent="0.25">
      <c r="K322" t="s">
        <v>425</v>
      </c>
      <c r="L322" s="6">
        <v>51</v>
      </c>
      <c r="M322" s="6">
        <v>100</v>
      </c>
      <c r="N322" s="7">
        <v>20</v>
      </c>
    </row>
    <row r="323" spans="11:14" x14ac:dyDescent="0.25">
      <c r="K323" t="s">
        <v>426</v>
      </c>
      <c r="L323" s="6">
        <v>101</v>
      </c>
      <c r="M323" s="6">
        <v>500</v>
      </c>
      <c r="N323" s="7">
        <v>15</v>
      </c>
    </row>
  </sheetData>
  <hyperlinks>
    <hyperlink ref="F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4" sqref="C14"/>
    </sheetView>
  </sheetViews>
  <sheetFormatPr defaultRowHeight="15" x14ac:dyDescent="0.25"/>
  <cols>
    <col min="1" max="1" width="14.85546875" bestFit="1" customWidth="1"/>
    <col min="2" max="2" width="10.5703125" bestFit="1" customWidth="1"/>
    <col min="3" max="3" width="8.28515625" bestFit="1" customWidth="1"/>
    <col min="4" max="4" width="16.28515625" bestFit="1" customWidth="1"/>
    <col min="5" max="5" width="17.5703125" bestFit="1" customWidth="1"/>
  </cols>
  <sheetData>
    <row r="1" spans="1:6" x14ac:dyDescent="0.25">
      <c r="A1" s="2" t="s">
        <v>42</v>
      </c>
    </row>
    <row r="2" spans="1:6" x14ac:dyDescent="0.25">
      <c r="A2" s="2" t="s">
        <v>194</v>
      </c>
      <c r="B2" t="s">
        <v>195</v>
      </c>
      <c r="C2" t="s">
        <v>195</v>
      </c>
      <c r="D2" t="s">
        <v>195</v>
      </c>
      <c r="E2" t="s">
        <v>196</v>
      </c>
    </row>
    <row r="3" spans="1:6" x14ac:dyDescent="0.25">
      <c r="A3" t="s">
        <v>205</v>
      </c>
      <c r="B3" t="s">
        <v>206</v>
      </c>
      <c r="C3" t="s">
        <v>207</v>
      </c>
      <c r="D3" t="s">
        <v>208</v>
      </c>
      <c r="E3" t="s">
        <v>209</v>
      </c>
    </row>
    <row r="4" spans="1:6" x14ac:dyDescent="0.25">
      <c r="A4">
        <v>170870</v>
      </c>
      <c r="B4" t="s">
        <v>210</v>
      </c>
      <c r="C4" t="s">
        <v>211</v>
      </c>
      <c r="D4" t="s">
        <v>213</v>
      </c>
      <c r="E4" t="s">
        <v>212</v>
      </c>
      <c r="F4" t="str">
        <f>CONCATENATE("INSERT INTO ",$A$1,"(",$A$3,",",$B$3,",",$C$3,",",$D$3,",",$E$3,") VALUES (",A4,",'",B4,"','",C4,"',",D4,",'",E4,"');")</f>
        <v>INSERT INTO LKUP(LKUP_COMP_ID,LKUP_TYPE,LKUP_ID,LKUP_CONFIG_ID,LKUP_DESC) VALUES (170870,'PAPERSIZE','A4',Null,'A4 Size Normal');</v>
      </c>
    </row>
    <row r="5" spans="1:6" x14ac:dyDescent="0.25">
      <c r="A5">
        <v>170870</v>
      </c>
      <c r="B5" t="s">
        <v>210</v>
      </c>
      <c r="C5" t="s">
        <v>214</v>
      </c>
      <c r="D5" t="s">
        <v>213</v>
      </c>
      <c r="E5" t="s">
        <v>217</v>
      </c>
      <c r="F5" t="str">
        <f t="shared" ref="F5:F16" si="0">CONCATENATE("INSERT INTO ",$A$1,"(",$A$3,",",$B$3,",",$C$3,",",$D$3,",",$E$3,") VALUES (",A5,",'",B5,"','",C5,"',",D5,",'",E5,"');")</f>
        <v>INSERT INTO LKUP(LKUP_COMP_ID,LKUP_TYPE,LKUP_ID,LKUP_CONFIG_ID,LKUP_DESC) VALUES (170870,'PAPERSIZE','A3',Null,'A3 Size Normal');</v>
      </c>
    </row>
    <row r="6" spans="1:6" x14ac:dyDescent="0.25">
      <c r="A6">
        <v>170870</v>
      </c>
      <c r="B6" t="s">
        <v>210</v>
      </c>
      <c r="C6" t="s">
        <v>215</v>
      </c>
      <c r="D6" t="s">
        <v>213</v>
      </c>
      <c r="E6" t="s">
        <v>218</v>
      </c>
      <c r="F6" t="str">
        <f t="shared" si="0"/>
        <v>INSERT INTO LKUP(LKUP_COMP_ID,LKUP_TYPE,LKUP_ID,LKUP_CONFIG_ID,LKUP_DESC) VALUES (170870,'PAPERSIZE','A5',Null,'A5 Size Normal');</v>
      </c>
    </row>
    <row r="7" spans="1:6" x14ac:dyDescent="0.25">
      <c r="A7">
        <v>170870</v>
      </c>
      <c r="B7" t="s">
        <v>210</v>
      </c>
      <c r="C7" t="s">
        <v>216</v>
      </c>
      <c r="D7" t="s">
        <v>213</v>
      </c>
      <c r="E7" t="s">
        <v>219</v>
      </c>
      <c r="F7" t="str">
        <f t="shared" si="0"/>
        <v>INSERT INTO LKUP(LKUP_COMP_ID,LKUP_TYPE,LKUP_ID,LKUP_CONFIG_ID,LKUP_DESC) VALUES (170870,'PAPERSIZE','FS',Null,'LEGAL Size Normal');</v>
      </c>
    </row>
    <row r="8" spans="1:6" x14ac:dyDescent="0.25">
      <c r="A8">
        <v>170870</v>
      </c>
      <c r="B8" t="s">
        <v>220</v>
      </c>
      <c r="C8" t="s">
        <v>221</v>
      </c>
      <c r="D8" t="s">
        <v>213</v>
      </c>
      <c r="E8" t="s">
        <v>227</v>
      </c>
      <c r="F8" t="str">
        <f t="shared" si="0"/>
        <v>INSERT INTO LKUP(LKUP_COMP_ID,LKUP_TYPE,LKUP_ID,LKUP_CONFIG_ID,LKUP_DESC) VALUES (170870,'PAPERTYPE','N',Null,'Normal Paper');</v>
      </c>
    </row>
    <row r="9" spans="1:6" x14ac:dyDescent="0.25">
      <c r="A9">
        <v>170870</v>
      </c>
      <c r="B9" t="s">
        <v>220</v>
      </c>
      <c r="C9" t="s">
        <v>222</v>
      </c>
      <c r="D9" t="s">
        <v>213</v>
      </c>
      <c r="E9" t="s">
        <v>228</v>
      </c>
      <c r="F9" t="str">
        <f t="shared" si="0"/>
        <v>INSERT INTO LKUP(LKUP_COMP_ID,LKUP_TYPE,LKUP_ID,LKUP_CONFIG_ID,LKUP_DESC) VALUES (170870,'PAPERTYPE','S',Null,'Sedar Paper');</v>
      </c>
    </row>
    <row r="10" spans="1:6" x14ac:dyDescent="0.25">
      <c r="A10">
        <v>170870</v>
      </c>
      <c r="B10" t="s">
        <v>220</v>
      </c>
      <c r="C10" t="s">
        <v>223</v>
      </c>
      <c r="D10" t="s">
        <v>213</v>
      </c>
      <c r="E10" t="s">
        <v>229</v>
      </c>
      <c r="F10" t="str">
        <f t="shared" si="0"/>
        <v>INSERT INTO LKUP(LKUP_COMP_ID,LKUP_TYPE,LKUP_ID,LKUP_CONFIG_ID,LKUP_DESC) VALUES (170870,'PAPERTYPE','M',Null,'MAT Paper');</v>
      </c>
    </row>
    <row r="11" spans="1:6" x14ac:dyDescent="0.25">
      <c r="A11">
        <v>170870</v>
      </c>
      <c r="B11" t="s">
        <v>220</v>
      </c>
      <c r="C11" t="s">
        <v>224</v>
      </c>
      <c r="D11" t="s">
        <v>213</v>
      </c>
      <c r="E11" t="s">
        <v>230</v>
      </c>
      <c r="F11" t="str">
        <f t="shared" si="0"/>
        <v>INSERT INTO LKUP(LKUP_COMP_ID,LKUP_TYPE,LKUP_ID,LKUP_CONFIG_ID,LKUP_DESC) VALUES (170870,'PAPERTYPE','G',Null,'Glossy Paper');</v>
      </c>
    </row>
    <row r="12" spans="1:6" x14ac:dyDescent="0.25">
      <c r="A12">
        <v>170870</v>
      </c>
      <c r="B12" t="s">
        <v>220</v>
      </c>
      <c r="C12" t="s">
        <v>225</v>
      </c>
      <c r="D12" t="s">
        <v>213</v>
      </c>
      <c r="E12" t="s">
        <v>231</v>
      </c>
      <c r="F12" t="str">
        <f t="shared" si="0"/>
        <v>INSERT INTO LKUP(LKUP_COMP_ID,LKUP_TYPE,LKUP_ID,LKUP_CONFIG_ID,LKUP_DESC) VALUES (170870,'PAPERTYPE','B',Null,'Bond Paper');</v>
      </c>
    </row>
    <row r="13" spans="1:6" x14ac:dyDescent="0.25">
      <c r="A13">
        <v>170870</v>
      </c>
      <c r="B13" t="s">
        <v>220</v>
      </c>
      <c r="C13" t="s">
        <v>226</v>
      </c>
      <c r="D13" t="s">
        <v>213</v>
      </c>
      <c r="E13" t="s">
        <v>232</v>
      </c>
      <c r="F13" t="str">
        <f t="shared" si="0"/>
        <v>INSERT INTO LKUP(LKUP_COMP_ID,LKUP_TYPE,LKUP_ID,LKUP_CONFIG_ID,LKUP_DESC) VALUES (170870,'PAPERTYPE','T',Null,'Stiker Paper');</v>
      </c>
    </row>
    <row r="14" spans="1:6" x14ac:dyDescent="0.25">
      <c r="A14">
        <v>170870</v>
      </c>
      <c r="B14" t="s">
        <v>220</v>
      </c>
      <c r="D14" t="s">
        <v>213</v>
      </c>
      <c r="F14" t="str">
        <f t="shared" si="0"/>
        <v>INSERT INTO LKUP(LKUP_COMP_ID,LKUP_TYPE,LKUP_ID,LKUP_CONFIG_ID,LKUP_DESC) VALUES (170870,'PAPERTYPE','',Null,'');</v>
      </c>
    </row>
    <row r="15" spans="1:6" x14ac:dyDescent="0.25">
      <c r="A15">
        <v>170870</v>
      </c>
      <c r="B15" t="s">
        <v>220</v>
      </c>
      <c r="D15" t="s">
        <v>213</v>
      </c>
      <c r="F15" t="str">
        <f t="shared" si="0"/>
        <v>INSERT INTO LKUP(LKUP_COMP_ID,LKUP_TYPE,LKUP_ID,LKUP_CONFIG_ID,LKUP_DESC) VALUES (170870,'PAPERTYPE','',Null,'');</v>
      </c>
    </row>
    <row r="16" spans="1:6" x14ac:dyDescent="0.25">
      <c r="A16">
        <v>170870</v>
      </c>
      <c r="B16" t="s">
        <v>220</v>
      </c>
      <c r="D16" t="s">
        <v>213</v>
      </c>
      <c r="F16" t="str">
        <f t="shared" si="0"/>
        <v>INSERT INTO LKUP(LKUP_COMP_ID,LKUP_TYPE,LKUP_ID,LKUP_CONFIG_ID,LKUP_DESC) VALUES (170870,'PAPERTYPE','',Null,'');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topLeftCell="A103" zoomScaleNormal="100" workbookViewId="0">
      <selection activeCell="E35" sqref="E35"/>
    </sheetView>
  </sheetViews>
  <sheetFormatPr defaultRowHeight="15" x14ac:dyDescent="0.25"/>
  <cols>
    <col min="1" max="1" width="7.42578125" style="13" customWidth="1"/>
    <col min="2" max="2" width="12.28515625" customWidth="1"/>
    <col min="3" max="3" width="36" customWidth="1"/>
    <col min="4" max="4" width="9.42578125" customWidth="1"/>
    <col min="5" max="5" width="14.5703125" customWidth="1"/>
    <col min="6" max="6" width="9.28515625" customWidth="1"/>
  </cols>
  <sheetData>
    <row r="1" spans="1:6" ht="26.25" customHeight="1" x14ac:dyDescent="0.25">
      <c r="B1" s="14" t="s">
        <v>543</v>
      </c>
      <c r="C1" s="14"/>
      <c r="D1" s="14"/>
      <c r="E1" s="14"/>
      <c r="F1" s="14"/>
    </row>
    <row r="2" spans="1:6" ht="30.75" customHeight="1" x14ac:dyDescent="0.25">
      <c r="A2" s="15" t="s">
        <v>544</v>
      </c>
      <c r="B2" s="15" t="s">
        <v>444</v>
      </c>
      <c r="C2" s="15" t="s">
        <v>440</v>
      </c>
      <c r="D2" s="15" t="s">
        <v>542</v>
      </c>
      <c r="E2" s="15" t="s">
        <v>442</v>
      </c>
      <c r="F2" s="15" t="s">
        <v>443</v>
      </c>
    </row>
    <row r="3" spans="1:6" s="13" customFormat="1" ht="21" customHeight="1" x14ac:dyDescent="0.25">
      <c r="A3" s="16">
        <v>1</v>
      </c>
      <c r="B3" s="10" t="s">
        <v>451</v>
      </c>
      <c r="C3" s="10" t="s">
        <v>446</v>
      </c>
      <c r="D3" s="11">
        <v>1</v>
      </c>
      <c r="E3" s="11">
        <v>500</v>
      </c>
      <c r="F3" s="12">
        <v>1</v>
      </c>
    </row>
    <row r="4" spans="1:6" s="13" customFormat="1" ht="21" customHeight="1" x14ac:dyDescent="0.25">
      <c r="A4" s="17">
        <f>A3+1</f>
        <v>2</v>
      </c>
      <c r="B4" s="10" t="s">
        <v>451</v>
      </c>
      <c r="C4" s="10" t="s">
        <v>447</v>
      </c>
      <c r="D4" s="11">
        <v>501</v>
      </c>
      <c r="E4" s="11">
        <v>5000</v>
      </c>
      <c r="F4" s="12">
        <v>0.95</v>
      </c>
    </row>
    <row r="5" spans="1:6" s="13" customFormat="1" ht="21" customHeight="1" x14ac:dyDescent="0.25">
      <c r="A5" s="17">
        <f t="shared" ref="A5:A64" si="0">A4+1</f>
        <v>3</v>
      </c>
      <c r="B5" s="10" t="s">
        <v>451</v>
      </c>
      <c r="C5" s="10" t="s">
        <v>448</v>
      </c>
      <c r="D5" s="11">
        <v>5001</v>
      </c>
      <c r="E5" s="11">
        <v>50000</v>
      </c>
      <c r="F5" s="12">
        <v>0.9</v>
      </c>
    </row>
    <row r="6" spans="1:6" s="13" customFormat="1" ht="21" customHeight="1" x14ac:dyDescent="0.25">
      <c r="A6" s="17">
        <f t="shared" si="0"/>
        <v>4</v>
      </c>
      <c r="B6" s="10" t="s">
        <v>451</v>
      </c>
      <c r="C6" s="10" t="s">
        <v>449</v>
      </c>
      <c r="D6" s="11">
        <v>50001</v>
      </c>
      <c r="E6" s="11">
        <v>100000</v>
      </c>
      <c r="F6" s="12">
        <v>0.85</v>
      </c>
    </row>
    <row r="7" spans="1:6" s="13" customFormat="1" ht="21" customHeight="1" x14ac:dyDescent="0.25">
      <c r="A7" s="17">
        <f t="shared" si="0"/>
        <v>5</v>
      </c>
      <c r="B7" s="10" t="s">
        <v>451</v>
      </c>
      <c r="C7" s="10" t="s">
        <v>450</v>
      </c>
      <c r="D7" s="11">
        <v>100001</v>
      </c>
      <c r="E7" s="11">
        <v>9999999999</v>
      </c>
      <c r="F7" s="12">
        <v>0.8</v>
      </c>
    </row>
    <row r="8" spans="1:6" s="13" customFormat="1" ht="21" customHeight="1" x14ac:dyDescent="0.25">
      <c r="A8" s="18">
        <f t="shared" si="0"/>
        <v>6</v>
      </c>
      <c r="B8" s="19" t="s">
        <v>451</v>
      </c>
      <c r="C8" s="19" t="s">
        <v>452</v>
      </c>
      <c r="D8" s="20">
        <v>1</v>
      </c>
      <c r="E8" s="20">
        <v>500</v>
      </c>
      <c r="F8" s="21">
        <v>1.5</v>
      </c>
    </row>
    <row r="9" spans="1:6" s="13" customFormat="1" ht="21" customHeight="1" x14ac:dyDescent="0.25">
      <c r="A9" s="18">
        <f t="shared" si="0"/>
        <v>7</v>
      </c>
      <c r="B9" s="19" t="s">
        <v>451</v>
      </c>
      <c r="C9" s="19" t="s">
        <v>453</v>
      </c>
      <c r="D9" s="20">
        <v>501</v>
      </c>
      <c r="E9" s="20">
        <v>5000</v>
      </c>
      <c r="F9" s="21">
        <v>1.3</v>
      </c>
    </row>
    <row r="10" spans="1:6" s="13" customFormat="1" ht="21" customHeight="1" x14ac:dyDescent="0.25">
      <c r="A10" s="18">
        <f t="shared" si="0"/>
        <v>8</v>
      </c>
      <c r="B10" s="19" t="s">
        <v>451</v>
      </c>
      <c r="C10" s="19" t="s">
        <v>454</v>
      </c>
      <c r="D10" s="20">
        <v>5001</v>
      </c>
      <c r="E10" s="20">
        <v>50000</v>
      </c>
      <c r="F10" s="21">
        <v>1.2</v>
      </c>
    </row>
    <row r="11" spans="1:6" s="13" customFormat="1" ht="21" customHeight="1" x14ac:dyDescent="0.25">
      <c r="A11" s="18">
        <f t="shared" si="0"/>
        <v>9</v>
      </c>
      <c r="B11" s="19" t="s">
        <v>451</v>
      </c>
      <c r="C11" s="19" t="s">
        <v>455</v>
      </c>
      <c r="D11" s="20">
        <v>50001</v>
      </c>
      <c r="E11" s="20">
        <v>100000</v>
      </c>
      <c r="F11" s="21">
        <v>1.1000000000000001</v>
      </c>
    </row>
    <row r="12" spans="1:6" s="13" customFormat="1" ht="21" customHeight="1" x14ac:dyDescent="0.25">
      <c r="A12" s="18">
        <f t="shared" si="0"/>
        <v>10</v>
      </c>
      <c r="B12" s="19" t="s">
        <v>451</v>
      </c>
      <c r="C12" s="19" t="s">
        <v>456</v>
      </c>
      <c r="D12" s="20">
        <v>100001</v>
      </c>
      <c r="E12" s="20">
        <v>9999999999</v>
      </c>
      <c r="F12" s="21">
        <v>1</v>
      </c>
    </row>
    <row r="13" spans="1:6" s="13" customFormat="1" ht="21" customHeight="1" x14ac:dyDescent="0.25">
      <c r="A13" s="17">
        <f t="shared" si="0"/>
        <v>11</v>
      </c>
      <c r="B13" s="10" t="s">
        <v>451</v>
      </c>
      <c r="C13" s="10" t="s">
        <v>473</v>
      </c>
      <c r="D13" s="11">
        <v>1</v>
      </c>
      <c r="E13" s="11">
        <v>50</v>
      </c>
      <c r="F13" s="12">
        <v>10</v>
      </c>
    </row>
    <row r="14" spans="1:6" s="13" customFormat="1" ht="21" customHeight="1" x14ac:dyDescent="0.25">
      <c r="A14" s="17">
        <f t="shared" si="0"/>
        <v>12</v>
      </c>
      <c r="B14" s="10" t="s">
        <v>451</v>
      </c>
      <c r="C14" s="10" t="s">
        <v>474</v>
      </c>
      <c r="D14" s="11">
        <v>501</v>
      </c>
      <c r="E14" s="11">
        <v>100</v>
      </c>
      <c r="F14" s="12">
        <v>8</v>
      </c>
    </row>
    <row r="15" spans="1:6" s="13" customFormat="1" ht="21" customHeight="1" x14ac:dyDescent="0.25">
      <c r="A15" s="17">
        <f t="shared" si="0"/>
        <v>13</v>
      </c>
      <c r="B15" s="10" t="s">
        <v>451</v>
      </c>
      <c r="C15" s="10" t="s">
        <v>475</v>
      </c>
      <c r="D15" s="11">
        <v>101</v>
      </c>
      <c r="E15" s="11">
        <v>5000</v>
      </c>
      <c r="F15" s="12">
        <v>6</v>
      </c>
    </row>
    <row r="16" spans="1:6" s="13" customFormat="1" ht="21" customHeight="1" x14ac:dyDescent="0.25">
      <c r="A16" s="17">
        <f t="shared" si="0"/>
        <v>14</v>
      </c>
      <c r="B16" s="10" t="s">
        <v>451</v>
      </c>
      <c r="C16" s="10" t="s">
        <v>476</v>
      </c>
      <c r="D16" s="11">
        <v>5001</v>
      </c>
      <c r="E16" s="11">
        <v>5000</v>
      </c>
      <c r="F16" s="12">
        <v>5</v>
      </c>
    </row>
    <row r="17" spans="1:6" s="13" customFormat="1" ht="21" customHeight="1" x14ac:dyDescent="0.25">
      <c r="A17" s="17">
        <f t="shared" si="0"/>
        <v>15</v>
      </c>
      <c r="B17" s="10" t="s">
        <v>451</v>
      </c>
      <c r="C17" s="10" t="s">
        <v>477</v>
      </c>
      <c r="D17" s="11">
        <v>50001</v>
      </c>
      <c r="E17" s="11">
        <v>9999999999</v>
      </c>
      <c r="F17" s="12">
        <v>4</v>
      </c>
    </row>
    <row r="18" spans="1:6" s="13" customFormat="1" ht="21" customHeight="1" x14ac:dyDescent="0.25">
      <c r="A18" s="18">
        <f t="shared" si="0"/>
        <v>16</v>
      </c>
      <c r="B18" s="19" t="s">
        <v>451</v>
      </c>
      <c r="C18" s="19" t="s">
        <v>478</v>
      </c>
      <c r="D18" s="20">
        <v>1</v>
      </c>
      <c r="E18" s="20">
        <v>50</v>
      </c>
      <c r="F18" s="21">
        <v>15</v>
      </c>
    </row>
    <row r="19" spans="1:6" s="13" customFormat="1" ht="21" customHeight="1" x14ac:dyDescent="0.25">
      <c r="A19" s="18">
        <f t="shared" si="0"/>
        <v>17</v>
      </c>
      <c r="B19" s="19" t="s">
        <v>451</v>
      </c>
      <c r="C19" s="19" t="s">
        <v>479</v>
      </c>
      <c r="D19" s="20">
        <v>501</v>
      </c>
      <c r="E19" s="20">
        <v>100</v>
      </c>
      <c r="F19" s="21">
        <v>12</v>
      </c>
    </row>
    <row r="20" spans="1:6" s="13" customFormat="1" ht="21" customHeight="1" x14ac:dyDescent="0.25">
      <c r="A20" s="18">
        <f t="shared" si="0"/>
        <v>18</v>
      </c>
      <c r="B20" s="19" t="s">
        <v>451</v>
      </c>
      <c r="C20" s="19" t="s">
        <v>480</v>
      </c>
      <c r="D20" s="20">
        <v>101</v>
      </c>
      <c r="E20" s="20">
        <v>5000</v>
      </c>
      <c r="F20" s="21">
        <v>10</v>
      </c>
    </row>
    <row r="21" spans="1:6" s="13" customFormat="1" ht="21" customHeight="1" x14ac:dyDescent="0.25">
      <c r="A21" s="18">
        <f t="shared" si="0"/>
        <v>19</v>
      </c>
      <c r="B21" s="19" t="s">
        <v>451</v>
      </c>
      <c r="C21" s="19" t="s">
        <v>481</v>
      </c>
      <c r="D21" s="20">
        <v>5001</v>
      </c>
      <c r="E21" s="20">
        <v>5000</v>
      </c>
      <c r="F21" s="21">
        <v>8</v>
      </c>
    </row>
    <row r="22" spans="1:6" s="13" customFormat="1" ht="21" customHeight="1" x14ac:dyDescent="0.25">
      <c r="A22" s="18">
        <f t="shared" si="0"/>
        <v>20</v>
      </c>
      <c r="B22" s="19" t="s">
        <v>451</v>
      </c>
      <c r="C22" s="19" t="s">
        <v>482</v>
      </c>
      <c r="D22" s="20">
        <v>50001</v>
      </c>
      <c r="E22" s="20">
        <v>9999999999</v>
      </c>
      <c r="F22" s="21">
        <v>6.5</v>
      </c>
    </row>
    <row r="23" spans="1:6" s="13" customFormat="1" ht="21" customHeight="1" x14ac:dyDescent="0.25">
      <c r="A23" s="17">
        <f t="shared" si="0"/>
        <v>21</v>
      </c>
      <c r="B23" s="10" t="s">
        <v>451</v>
      </c>
      <c r="C23" s="10" t="s">
        <v>500</v>
      </c>
      <c r="D23" s="11">
        <v>1</v>
      </c>
      <c r="E23" s="11">
        <v>50</v>
      </c>
      <c r="F23" s="12">
        <v>5</v>
      </c>
    </row>
    <row r="24" spans="1:6" s="13" customFormat="1" ht="21" customHeight="1" x14ac:dyDescent="0.25">
      <c r="A24" s="17">
        <f t="shared" si="0"/>
        <v>22</v>
      </c>
      <c r="B24" s="10" t="s">
        <v>451</v>
      </c>
      <c r="C24" s="10" t="s">
        <v>522</v>
      </c>
      <c r="D24" s="11">
        <v>501</v>
      </c>
      <c r="E24" s="11">
        <v>100</v>
      </c>
      <c r="F24" s="12">
        <v>4.5</v>
      </c>
    </row>
    <row r="25" spans="1:6" s="13" customFormat="1" ht="21" customHeight="1" x14ac:dyDescent="0.25">
      <c r="A25" s="17">
        <f t="shared" si="0"/>
        <v>23</v>
      </c>
      <c r="B25" s="10" t="s">
        <v>451</v>
      </c>
      <c r="C25" s="10" t="s">
        <v>523</v>
      </c>
      <c r="D25" s="11">
        <v>101</v>
      </c>
      <c r="E25" s="11">
        <v>5000</v>
      </c>
      <c r="F25" s="12">
        <v>4</v>
      </c>
    </row>
    <row r="26" spans="1:6" s="13" customFormat="1" ht="21" customHeight="1" x14ac:dyDescent="0.25">
      <c r="A26" s="17">
        <f t="shared" si="0"/>
        <v>24</v>
      </c>
      <c r="B26" s="10" t="s">
        <v>451</v>
      </c>
      <c r="C26" s="10" t="s">
        <v>524</v>
      </c>
      <c r="D26" s="11">
        <v>5001</v>
      </c>
      <c r="E26" s="11">
        <v>5000</v>
      </c>
      <c r="F26" s="12">
        <v>3.5</v>
      </c>
    </row>
    <row r="27" spans="1:6" s="13" customFormat="1" ht="21" customHeight="1" x14ac:dyDescent="0.25">
      <c r="A27" s="17">
        <f t="shared" si="0"/>
        <v>25</v>
      </c>
      <c r="B27" s="10" t="s">
        <v>451</v>
      </c>
      <c r="C27" s="10" t="s">
        <v>525</v>
      </c>
      <c r="D27" s="11">
        <v>50001</v>
      </c>
      <c r="E27" s="11">
        <v>9999999999</v>
      </c>
      <c r="F27" s="12">
        <v>3</v>
      </c>
    </row>
    <row r="28" spans="1:6" s="13" customFormat="1" ht="21" customHeight="1" x14ac:dyDescent="0.25">
      <c r="A28" s="17">
        <f t="shared" si="0"/>
        <v>26</v>
      </c>
      <c r="B28" s="19" t="s">
        <v>497</v>
      </c>
      <c r="C28" s="19" t="s">
        <v>501</v>
      </c>
      <c r="D28" s="20">
        <v>1</v>
      </c>
      <c r="E28" s="20">
        <v>500</v>
      </c>
      <c r="F28" s="21">
        <v>2</v>
      </c>
    </row>
    <row r="29" spans="1:6" s="13" customFormat="1" ht="21" customHeight="1" x14ac:dyDescent="0.25">
      <c r="A29" s="18">
        <f t="shared" si="0"/>
        <v>27</v>
      </c>
      <c r="B29" s="19" t="s">
        <v>497</v>
      </c>
      <c r="C29" s="19" t="s">
        <v>502</v>
      </c>
      <c r="D29" s="20">
        <v>501</v>
      </c>
      <c r="E29" s="20">
        <v>5000</v>
      </c>
      <c r="F29" s="21">
        <v>1.75</v>
      </c>
    </row>
    <row r="30" spans="1:6" s="13" customFormat="1" ht="21" customHeight="1" x14ac:dyDescent="0.25">
      <c r="A30" s="18">
        <f t="shared" si="0"/>
        <v>28</v>
      </c>
      <c r="B30" s="19" t="s">
        <v>497</v>
      </c>
      <c r="C30" s="19" t="s">
        <v>503</v>
      </c>
      <c r="D30" s="20">
        <v>5001</v>
      </c>
      <c r="E30" s="20">
        <v>50000</v>
      </c>
      <c r="F30" s="21">
        <v>1.5</v>
      </c>
    </row>
    <row r="31" spans="1:6" s="13" customFormat="1" ht="21" customHeight="1" x14ac:dyDescent="0.25">
      <c r="A31" s="18">
        <f t="shared" si="0"/>
        <v>29</v>
      </c>
      <c r="B31" s="19" t="s">
        <v>497</v>
      </c>
      <c r="C31" s="19" t="s">
        <v>504</v>
      </c>
      <c r="D31" s="20">
        <v>50001</v>
      </c>
      <c r="E31" s="20">
        <v>100000</v>
      </c>
      <c r="F31" s="21">
        <v>1.25</v>
      </c>
    </row>
    <row r="32" spans="1:6" s="13" customFormat="1" ht="21" customHeight="1" x14ac:dyDescent="0.25">
      <c r="A32" s="18">
        <f t="shared" si="0"/>
        <v>30</v>
      </c>
      <c r="B32" s="19" t="s">
        <v>497</v>
      </c>
      <c r="C32" s="19" t="s">
        <v>505</v>
      </c>
      <c r="D32" s="20">
        <v>100001</v>
      </c>
      <c r="E32" s="20">
        <v>9999999999</v>
      </c>
      <c r="F32" s="21">
        <v>1</v>
      </c>
    </row>
    <row r="33" spans="1:6" s="13" customFormat="1" ht="21" customHeight="1" x14ac:dyDescent="0.25">
      <c r="A33" s="22">
        <f t="shared" si="0"/>
        <v>31</v>
      </c>
      <c r="B33" s="23" t="s">
        <v>497</v>
      </c>
      <c r="C33" s="23" t="s">
        <v>506</v>
      </c>
      <c r="D33" s="24">
        <v>1</v>
      </c>
      <c r="E33" s="24">
        <v>500</v>
      </c>
      <c r="F33" s="25">
        <v>3</v>
      </c>
    </row>
    <row r="34" spans="1:6" s="13" customFormat="1" ht="21" customHeight="1" x14ac:dyDescent="0.25">
      <c r="A34" s="22">
        <f t="shared" si="0"/>
        <v>32</v>
      </c>
      <c r="B34" s="23" t="s">
        <v>497</v>
      </c>
      <c r="C34" s="23" t="s">
        <v>507</v>
      </c>
      <c r="D34" s="24">
        <v>501</v>
      </c>
      <c r="E34" s="24">
        <v>5000</v>
      </c>
      <c r="F34" s="25">
        <v>2.5</v>
      </c>
    </row>
    <row r="35" spans="1:6" s="13" customFormat="1" ht="21" customHeight="1" x14ac:dyDescent="0.25">
      <c r="A35" s="22">
        <f t="shared" si="0"/>
        <v>33</v>
      </c>
      <c r="B35" s="23" t="s">
        <v>497</v>
      </c>
      <c r="C35" s="23" t="s">
        <v>508</v>
      </c>
      <c r="D35" s="24">
        <v>5001</v>
      </c>
      <c r="E35" s="24">
        <v>50000</v>
      </c>
      <c r="F35" s="25">
        <v>2.2999999999999998</v>
      </c>
    </row>
    <row r="36" spans="1:6" s="13" customFormat="1" ht="21" customHeight="1" x14ac:dyDescent="0.25">
      <c r="A36" s="22">
        <f t="shared" si="0"/>
        <v>34</v>
      </c>
      <c r="B36" s="23" t="s">
        <v>497</v>
      </c>
      <c r="C36" s="23" t="s">
        <v>509</v>
      </c>
      <c r="D36" s="24">
        <v>50001</v>
      </c>
      <c r="E36" s="24">
        <v>100000</v>
      </c>
      <c r="F36" s="25">
        <v>2.1</v>
      </c>
    </row>
    <row r="37" spans="1:6" s="13" customFormat="1" ht="21" customHeight="1" x14ac:dyDescent="0.25">
      <c r="A37" s="22">
        <f t="shared" si="0"/>
        <v>35</v>
      </c>
      <c r="B37" s="23" t="s">
        <v>497</v>
      </c>
      <c r="C37" s="23" t="s">
        <v>510</v>
      </c>
      <c r="D37" s="24">
        <v>100001</v>
      </c>
      <c r="E37" s="24">
        <v>9999999999</v>
      </c>
      <c r="F37" s="25">
        <v>2</v>
      </c>
    </row>
    <row r="38" spans="1:6" s="13" customFormat="1" ht="21" customHeight="1" x14ac:dyDescent="0.25">
      <c r="A38" s="18">
        <f t="shared" si="0"/>
        <v>36</v>
      </c>
      <c r="B38" s="19" t="s">
        <v>497</v>
      </c>
      <c r="C38" s="19" t="s">
        <v>511</v>
      </c>
      <c r="D38" s="20">
        <v>1</v>
      </c>
      <c r="E38" s="20">
        <v>500</v>
      </c>
      <c r="F38" s="21">
        <v>12</v>
      </c>
    </row>
    <row r="39" spans="1:6" s="13" customFormat="1" ht="21" customHeight="1" x14ac:dyDescent="0.25">
      <c r="A39" s="18">
        <f t="shared" si="0"/>
        <v>37</v>
      </c>
      <c r="B39" s="19" t="s">
        <v>497</v>
      </c>
      <c r="C39" s="19" t="s">
        <v>512</v>
      </c>
      <c r="D39" s="20">
        <v>501</v>
      </c>
      <c r="E39" s="20">
        <v>5000</v>
      </c>
      <c r="F39" s="21">
        <v>10</v>
      </c>
    </row>
    <row r="40" spans="1:6" s="13" customFormat="1" ht="21" customHeight="1" x14ac:dyDescent="0.25">
      <c r="A40" s="18">
        <f t="shared" si="0"/>
        <v>38</v>
      </c>
      <c r="B40" s="19" t="s">
        <v>497</v>
      </c>
      <c r="C40" s="19" t="s">
        <v>513</v>
      </c>
      <c r="D40" s="20">
        <v>5001</v>
      </c>
      <c r="E40" s="20">
        <v>50000</v>
      </c>
      <c r="F40" s="21">
        <v>8</v>
      </c>
    </row>
    <row r="41" spans="1:6" s="13" customFormat="1" ht="21" customHeight="1" x14ac:dyDescent="0.25">
      <c r="A41" s="18">
        <f t="shared" si="0"/>
        <v>39</v>
      </c>
      <c r="B41" s="19" t="s">
        <v>497</v>
      </c>
      <c r="C41" s="19" t="s">
        <v>514</v>
      </c>
      <c r="D41" s="20">
        <v>50001</v>
      </c>
      <c r="E41" s="20">
        <v>100000</v>
      </c>
      <c r="F41" s="21">
        <v>6</v>
      </c>
    </row>
    <row r="42" spans="1:6" s="13" customFormat="1" ht="21" customHeight="1" x14ac:dyDescent="0.25">
      <c r="A42" s="18">
        <f t="shared" si="0"/>
        <v>40</v>
      </c>
      <c r="B42" s="19" t="s">
        <v>497</v>
      </c>
      <c r="C42" s="19" t="s">
        <v>515</v>
      </c>
      <c r="D42" s="20">
        <v>100001</v>
      </c>
      <c r="E42" s="20">
        <v>9999999999</v>
      </c>
      <c r="F42" s="21">
        <v>5</v>
      </c>
    </row>
    <row r="43" spans="1:6" s="13" customFormat="1" ht="21" customHeight="1" x14ac:dyDescent="0.25">
      <c r="A43" s="17">
        <f t="shared" si="0"/>
        <v>41</v>
      </c>
      <c r="B43" s="10" t="s">
        <v>497</v>
      </c>
      <c r="C43" s="10" t="s">
        <v>516</v>
      </c>
      <c r="D43" s="11">
        <v>1</v>
      </c>
      <c r="E43" s="11">
        <v>50</v>
      </c>
      <c r="F43" s="12">
        <v>15</v>
      </c>
    </row>
    <row r="44" spans="1:6" s="13" customFormat="1" ht="21" customHeight="1" x14ac:dyDescent="0.25">
      <c r="A44" s="17">
        <f t="shared" si="0"/>
        <v>42</v>
      </c>
      <c r="B44" s="10" t="s">
        <v>497</v>
      </c>
      <c r="C44" s="10" t="s">
        <v>517</v>
      </c>
      <c r="D44" s="11">
        <v>501</v>
      </c>
      <c r="E44" s="11">
        <v>100</v>
      </c>
      <c r="F44" s="12">
        <v>12</v>
      </c>
    </row>
    <row r="45" spans="1:6" s="13" customFormat="1" ht="21" customHeight="1" x14ac:dyDescent="0.25">
      <c r="A45" s="17">
        <f t="shared" si="0"/>
        <v>43</v>
      </c>
      <c r="B45" s="10" t="s">
        <v>497</v>
      </c>
      <c r="C45" s="10" t="s">
        <v>518</v>
      </c>
      <c r="D45" s="11">
        <v>101</v>
      </c>
      <c r="E45" s="11">
        <v>5000</v>
      </c>
      <c r="F45" s="12">
        <v>10</v>
      </c>
    </row>
    <row r="46" spans="1:6" s="13" customFormat="1" ht="21" customHeight="1" x14ac:dyDescent="0.25">
      <c r="A46" s="17">
        <f t="shared" si="0"/>
        <v>44</v>
      </c>
      <c r="B46" s="10" t="s">
        <v>497</v>
      </c>
      <c r="C46" s="10" t="s">
        <v>519</v>
      </c>
      <c r="D46" s="11">
        <v>5001</v>
      </c>
      <c r="E46" s="11">
        <v>5000</v>
      </c>
      <c r="F46" s="12">
        <v>7</v>
      </c>
    </row>
    <row r="47" spans="1:6" s="13" customFormat="1" ht="21" customHeight="1" x14ac:dyDescent="0.25">
      <c r="A47" s="17">
        <f t="shared" si="0"/>
        <v>45</v>
      </c>
      <c r="B47" s="10" t="s">
        <v>497</v>
      </c>
      <c r="C47" s="10" t="s">
        <v>520</v>
      </c>
      <c r="D47" s="11">
        <v>50001</v>
      </c>
      <c r="E47" s="11">
        <v>9999999999</v>
      </c>
      <c r="F47" s="12">
        <v>6</v>
      </c>
    </row>
    <row r="48" spans="1:6" s="13" customFormat="1" ht="21" customHeight="1" x14ac:dyDescent="0.25">
      <c r="A48" s="18">
        <f t="shared" si="0"/>
        <v>46</v>
      </c>
      <c r="B48" s="19" t="s">
        <v>497</v>
      </c>
      <c r="C48" s="19" t="s">
        <v>500</v>
      </c>
      <c r="D48" s="20">
        <v>1</v>
      </c>
      <c r="E48" s="20">
        <v>50</v>
      </c>
      <c r="F48" s="21">
        <v>5</v>
      </c>
    </row>
    <row r="49" spans="1:6" s="13" customFormat="1" ht="21" customHeight="1" x14ac:dyDescent="0.25">
      <c r="A49" s="18">
        <f t="shared" si="0"/>
        <v>47</v>
      </c>
      <c r="B49" s="19" t="s">
        <v>497</v>
      </c>
      <c r="C49" s="19" t="s">
        <v>522</v>
      </c>
      <c r="D49" s="20">
        <v>501</v>
      </c>
      <c r="E49" s="20">
        <v>100</v>
      </c>
      <c r="F49" s="21">
        <v>4</v>
      </c>
    </row>
    <row r="50" spans="1:6" s="13" customFormat="1" ht="21" customHeight="1" x14ac:dyDescent="0.25">
      <c r="A50" s="18">
        <f t="shared" si="0"/>
        <v>48</v>
      </c>
      <c r="B50" s="19" t="s">
        <v>497</v>
      </c>
      <c r="C50" s="19" t="s">
        <v>523</v>
      </c>
      <c r="D50" s="20">
        <v>101</v>
      </c>
      <c r="E50" s="20">
        <v>5000</v>
      </c>
      <c r="F50" s="21">
        <v>3</v>
      </c>
    </row>
    <row r="51" spans="1:6" s="13" customFormat="1" ht="21" customHeight="1" x14ac:dyDescent="0.25">
      <c r="A51" s="18">
        <f t="shared" si="0"/>
        <v>49</v>
      </c>
      <c r="B51" s="19" t="s">
        <v>497</v>
      </c>
      <c r="C51" s="19" t="s">
        <v>524</v>
      </c>
      <c r="D51" s="20">
        <v>5001</v>
      </c>
      <c r="E51" s="20">
        <v>5000</v>
      </c>
      <c r="F51" s="21">
        <v>2.75</v>
      </c>
    </row>
    <row r="52" spans="1:6" s="13" customFormat="1" ht="21" customHeight="1" x14ac:dyDescent="0.25">
      <c r="A52" s="18">
        <f t="shared" si="0"/>
        <v>50</v>
      </c>
      <c r="B52" s="19" t="s">
        <v>497</v>
      </c>
      <c r="C52" s="19" t="s">
        <v>525</v>
      </c>
      <c r="D52" s="20">
        <v>50001</v>
      </c>
      <c r="E52" s="20">
        <v>9999999999</v>
      </c>
      <c r="F52" s="21">
        <v>2.5</v>
      </c>
    </row>
    <row r="53" spans="1:6" s="13" customFormat="1" ht="21" customHeight="1" x14ac:dyDescent="0.25">
      <c r="A53" s="22">
        <f t="shared" si="0"/>
        <v>51</v>
      </c>
      <c r="B53" s="10" t="s">
        <v>498</v>
      </c>
      <c r="C53" s="10" t="s">
        <v>521</v>
      </c>
      <c r="D53" s="11">
        <v>1</v>
      </c>
      <c r="E53" s="11">
        <v>10</v>
      </c>
      <c r="F53" s="12">
        <v>30</v>
      </c>
    </row>
    <row r="54" spans="1:6" s="13" customFormat="1" ht="21" customHeight="1" x14ac:dyDescent="0.25">
      <c r="A54" s="17">
        <f t="shared" si="0"/>
        <v>52</v>
      </c>
      <c r="B54" s="10" t="s">
        <v>498</v>
      </c>
      <c r="C54" s="10" t="s">
        <v>531</v>
      </c>
      <c r="D54" s="11">
        <v>11</v>
      </c>
      <c r="E54" s="11">
        <v>50</v>
      </c>
      <c r="F54" s="12">
        <v>22</v>
      </c>
    </row>
    <row r="55" spans="1:6" s="13" customFormat="1" ht="21" customHeight="1" x14ac:dyDescent="0.25">
      <c r="A55" s="17">
        <f t="shared" si="0"/>
        <v>53</v>
      </c>
      <c r="B55" s="10" t="s">
        <v>498</v>
      </c>
      <c r="C55" s="10" t="s">
        <v>532</v>
      </c>
      <c r="D55" s="11">
        <v>51</v>
      </c>
      <c r="E55" s="11">
        <v>100</v>
      </c>
      <c r="F55" s="12">
        <v>20</v>
      </c>
    </row>
    <row r="56" spans="1:6" s="13" customFormat="1" ht="21" customHeight="1" x14ac:dyDescent="0.25">
      <c r="A56" s="17">
        <f t="shared" si="0"/>
        <v>54</v>
      </c>
      <c r="B56" s="10" t="s">
        <v>498</v>
      </c>
      <c r="C56" s="10" t="s">
        <v>533</v>
      </c>
      <c r="D56" s="11">
        <v>101</v>
      </c>
      <c r="E56" s="11">
        <v>500</v>
      </c>
      <c r="F56" s="12">
        <v>15</v>
      </c>
    </row>
    <row r="57" spans="1:6" s="13" customFormat="1" ht="21" customHeight="1" x14ac:dyDescent="0.25">
      <c r="A57" s="17">
        <f t="shared" si="0"/>
        <v>55</v>
      </c>
      <c r="B57" s="10" t="s">
        <v>498</v>
      </c>
      <c r="C57" s="10" t="s">
        <v>534</v>
      </c>
      <c r="D57" s="11">
        <v>501</v>
      </c>
      <c r="E57" s="11">
        <v>9999999999</v>
      </c>
      <c r="F57" s="12">
        <v>12</v>
      </c>
    </row>
    <row r="58" spans="1:6" s="13" customFormat="1" ht="21" customHeight="1" x14ac:dyDescent="0.25">
      <c r="A58" s="18">
        <f t="shared" si="0"/>
        <v>56</v>
      </c>
      <c r="B58" s="19" t="s">
        <v>498</v>
      </c>
      <c r="C58" s="19" t="s">
        <v>457</v>
      </c>
      <c r="D58" s="20">
        <v>1</v>
      </c>
      <c r="E58" s="20">
        <v>10</v>
      </c>
      <c r="F58" s="21">
        <v>30</v>
      </c>
    </row>
    <row r="59" spans="1:6" s="13" customFormat="1" ht="21" customHeight="1" x14ac:dyDescent="0.25">
      <c r="A59" s="18">
        <f t="shared" si="0"/>
        <v>57</v>
      </c>
      <c r="B59" s="19" t="s">
        <v>498</v>
      </c>
      <c r="C59" s="19" t="s">
        <v>458</v>
      </c>
      <c r="D59" s="20">
        <v>11</v>
      </c>
      <c r="E59" s="20">
        <v>50</v>
      </c>
      <c r="F59" s="21">
        <v>22</v>
      </c>
    </row>
    <row r="60" spans="1:6" s="13" customFormat="1" ht="21" customHeight="1" x14ac:dyDescent="0.25">
      <c r="A60" s="18">
        <f t="shared" si="0"/>
        <v>58</v>
      </c>
      <c r="B60" s="19" t="s">
        <v>498</v>
      </c>
      <c r="C60" s="19" t="s">
        <v>459</v>
      </c>
      <c r="D60" s="20">
        <v>51</v>
      </c>
      <c r="E60" s="20">
        <v>100</v>
      </c>
      <c r="F60" s="21">
        <v>20</v>
      </c>
    </row>
    <row r="61" spans="1:6" s="13" customFormat="1" ht="21" customHeight="1" x14ac:dyDescent="0.25">
      <c r="A61" s="18">
        <f t="shared" si="0"/>
        <v>59</v>
      </c>
      <c r="B61" s="19" t="s">
        <v>498</v>
      </c>
      <c r="C61" s="19" t="s">
        <v>460</v>
      </c>
      <c r="D61" s="20">
        <v>101</v>
      </c>
      <c r="E61" s="20">
        <v>500</v>
      </c>
      <c r="F61" s="21">
        <v>15</v>
      </c>
    </row>
    <row r="62" spans="1:6" s="13" customFormat="1" ht="21" customHeight="1" x14ac:dyDescent="0.25">
      <c r="A62" s="18">
        <f t="shared" si="0"/>
        <v>60</v>
      </c>
      <c r="B62" s="19" t="s">
        <v>498</v>
      </c>
      <c r="C62" s="19" t="s">
        <v>461</v>
      </c>
      <c r="D62" s="20">
        <v>501</v>
      </c>
      <c r="E62" s="20">
        <v>9999999999</v>
      </c>
      <c r="F62" s="21">
        <v>12</v>
      </c>
    </row>
    <row r="63" spans="1:6" s="13" customFormat="1" ht="21" customHeight="1" x14ac:dyDescent="0.25">
      <c r="A63" s="17">
        <f t="shared" si="0"/>
        <v>61</v>
      </c>
      <c r="B63" s="10" t="s">
        <v>499</v>
      </c>
      <c r="C63" s="10" t="s">
        <v>526</v>
      </c>
      <c r="D63" s="11">
        <v>1</v>
      </c>
      <c r="E63" s="11">
        <v>10</v>
      </c>
      <c r="F63" s="12">
        <v>30</v>
      </c>
    </row>
    <row r="64" spans="1:6" s="13" customFormat="1" ht="21" customHeight="1" x14ac:dyDescent="0.25">
      <c r="A64" s="17">
        <f t="shared" si="0"/>
        <v>62</v>
      </c>
      <c r="B64" s="10" t="s">
        <v>499</v>
      </c>
      <c r="C64" s="10" t="s">
        <v>527</v>
      </c>
      <c r="D64" s="11">
        <v>11</v>
      </c>
      <c r="E64" s="11">
        <v>50</v>
      </c>
      <c r="F64" s="12">
        <v>22</v>
      </c>
    </row>
    <row r="65" spans="1:6" s="13" customFormat="1" ht="21" customHeight="1" x14ac:dyDescent="0.25">
      <c r="A65" s="17">
        <f t="shared" ref="A65:A122" si="1">A64+1</f>
        <v>63</v>
      </c>
      <c r="B65" s="10" t="s">
        <v>499</v>
      </c>
      <c r="C65" s="10" t="s">
        <v>528</v>
      </c>
      <c r="D65" s="11">
        <v>51</v>
      </c>
      <c r="E65" s="11">
        <v>100</v>
      </c>
      <c r="F65" s="12">
        <v>20</v>
      </c>
    </row>
    <row r="66" spans="1:6" s="13" customFormat="1" ht="21" customHeight="1" x14ac:dyDescent="0.25">
      <c r="A66" s="17">
        <f t="shared" si="1"/>
        <v>64</v>
      </c>
      <c r="B66" s="10" t="s">
        <v>499</v>
      </c>
      <c r="C66" s="10" t="s">
        <v>529</v>
      </c>
      <c r="D66" s="11">
        <v>101</v>
      </c>
      <c r="E66" s="11">
        <v>500</v>
      </c>
      <c r="F66" s="12">
        <v>15</v>
      </c>
    </row>
    <row r="67" spans="1:6" s="13" customFormat="1" ht="21" customHeight="1" x14ac:dyDescent="0.25">
      <c r="A67" s="17">
        <f t="shared" si="1"/>
        <v>65</v>
      </c>
      <c r="B67" s="10" t="s">
        <v>499</v>
      </c>
      <c r="C67" s="10" t="s">
        <v>530</v>
      </c>
      <c r="D67" s="11">
        <v>501</v>
      </c>
      <c r="E67" s="11">
        <v>9999999999</v>
      </c>
      <c r="F67" s="12">
        <v>12</v>
      </c>
    </row>
    <row r="68" spans="1:6" s="13" customFormat="1" ht="21" customHeight="1" x14ac:dyDescent="0.25">
      <c r="A68" s="18">
        <f t="shared" si="1"/>
        <v>66</v>
      </c>
      <c r="B68" s="19" t="s">
        <v>499</v>
      </c>
      <c r="C68" s="19" t="s">
        <v>457</v>
      </c>
      <c r="D68" s="20">
        <v>1</v>
      </c>
      <c r="E68" s="20">
        <v>10</v>
      </c>
      <c r="F68" s="21">
        <v>30</v>
      </c>
    </row>
    <row r="69" spans="1:6" s="13" customFormat="1" ht="21" customHeight="1" x14ac:dyDescent="0.25">
      <c r="A69" s="18">
        <f t="shared" si="1"/>
        <v>67</v>
      </c>
      <c r="B69" s="19" t="s">
        <v>499</v>
      </c>
      <c r="C69" s="19" t="s">
        <v>458</v>
      </c>
      <c r="D69" s="20">
        <v>11</v>
      </c>
      <c r="E69" s="20">
        <v>50</v>
      </c>
      <c r="F69" s="21">
        <v>22</v>
      </c>
    </row>
    <row r="70" spans="1:6" s="13" customFormat="1" ht="21" customHeight="1" x14ac:dyDescent="0.25">
      <c r="A70" s="18">
        <f t="shared" si="1"/>
        <v>68</v>
      </c>
      <c r="B70" s="19" t="s">
        <v>499</v>
      </c>
      <c r="C70" s="19" t="s">
        <v>459</v>
      </c>
      <c r="D70" s="20">
        <v>51</v>
      </c>
      <c r="E70" s="20">
        <v>100</v>
      </c>
      <c r="F70" s="21">
        <v>20</v>
      </c>
    </row>
    <row r="71" spans="1:6" s="13" customFormat="1" ht="21" customHeight="1" x14ac:dyDescent="0.25">
      <c r="A71" s="18">
        <f t="shared" si="1"/>
        <v>69</v>
      </c>
      <c r="B71" s="19" t="s">
        <v>499</v>
      </c>
      <c r="C71" s="19" t="s">
        <v>460</v>
      </c>
      <c r="D71" s="20">
        <v>101</v>
      </c>
      <c r="E71" s="20">
        <v>500</v>
      </c>
      <c r="F71" s="21">
        <v>15</v>
      </c>
    </row>
    <row r="72" spans="1:6" s="13" customFormat="1" ht="21" customHeight="1" x14ac:dyDescent="0.25">
      <c r="A72" s="18">
        <f t="shared" si="1"/>
        <v>70</v>
      </c>
      <c r="B72" s="19" t="s">
        <v>499</v>
      </c>
      <c r="C72" s="19" t="s">
        <v>461</v>
      </c>
      <c r="D72" s="20">
        <v>501</v>
      </c>
      <c r="E72" s="20">
        <v>9999999999</v>
      </c>
      <c r="F72" s="21">
        <v>12</v>
      </c>
    </row>
    <row r="73" spans="1:6" s="13" customFormat="1" ht="21" customHeight="1" x14ac:dyDescent="0.25">
      <c r="A73" s="17">
        <f t="shared" si="1"/>
        <v>71</v>
      </c>
      <c r="B73" s="10" t="s">
        <v>445</v>
      </c>
      <c r="C73" s="10" t="s">
        <v>462</v>
      </c>
      <c r="D73" s="11">
        <v>1</v>
      </c>
      <c r="E73" s="11">
        <v>50</v>
      </c>
      <c r="F73" s="12">
        <v>2</v>
      </c>
    </row>
    <row r="74" spans="1:6" s="13" customFormat="1" ht="21" customHeight="1" x14ac:dyDescent="0.25">
      <c r="A74" s="17">
        <f t="shared" si="1"/>
        <v>72</v>
      </c>
      <c r="B74" s="10" t="s">
        <v>445</v>
      </c>
      <c r="C74" s="10" t="s">
        <v>463</v>
      </c>
      <c r="D74" s="11">
        <v>51</v>
      </c>
      <c r="E74" s="11">
        <v>100</v>
      </c>
      <c r="F74" s="12">
        <v>1.75</v>
      </c>
    </row>
    <row r="75" spans="1:6" s="13" customFormat="1" ht="21" customHeight="1" x14ac:dyDescent="0.25">
      <c r="A75" s="17">
        <f t="shared" si="1"/>
        <v>73</v>
      </c>
      <c r="B75" s="10" t="s">
        <v>445</v>
      </c>
      <c r="C75" s="10" t="s">
        <v>464</v>
      </c>
      <c r="D75" s="11">
        <v>101</v>
      </c>
      <c r="E75" s="11">
        <v>5000</v>
      </c>
      <c r="F75" s="12">
        <v>1.5</v>
      </c>
    </row>
    <row r="76" spans="1:6" s="13" customFormat="1" ht="21" customHeight="1" x14ac:dyDescent="0.25">
      <c r="A76" s="17">
        <f t="shared" si="1"/>
        <v>74</v>
      </c>
      <c r="B76" s="10" t="s">
        <v>445</v>
      </c>
      <c r="C76" s="10" t="s">
        <v>465</v>
      </c>
      <c r="D76" s="11">
        <v>5001</v>
      </c>
      <c r="E76" s="11">
        <v>9999999999</v>
      </c>
      <c r="F76" s="12">
        <v>1.2</v>
      </c>
    </row>
    <row r="77" spans="1:6" s="13" customFormat="1" ht="21" customHeight="1" x14ac:dyDescent="0.25">
      <c r="A77" s="18">
        <f t="shared" si="1"/>
        <v>75</v>
      </c>
      <c r="B77" s="19" t="s">
        <v>445</v>
      </c>
      <c r="C77" s="19" t="s">
        <v>466</v>
      </c>
      <c r="D77" s="20">
        <v>1</v>
      </c>
      <c r="E77" s="20">
        <v>50</v>
      </c>
      <c r="F77" s="21">
        <v>3</v>
      </c>
    </row>
    <row r="78" spans="1:6" s="13" customFormat="1" ht="21" customHeight="1" x14ac:dyDescent="0.25">
      <c r="A78" s="18">
        <f t="shared" si="1"/>
        <v>76</v>
      </c>
      <c r="B78" s="19" t="s">
        <v>445</v>
      </c>
      <c r="C78" s="19" t="s">
        <v>463</v>
      </c>
      <c r="D78" s="20">
        <v>51</v>
      </c>
      <c r="E78" s="20">
        <v>100</v>
      </c>
      <c r="F78" s="21">
        <v>2.5</v>
      </c>
    </row>
    <row r="79" spans="1:6" s="13" customFormat="1" ht="21" customHeight="1" x14ac:dyDescent="0.25">
      <c r="A79" s="18">
        <f t="shared" si="1"/>
        <v>77</v>
      </c>
      <c r="B79" s="19" t="s">
        <v>445</v>
      </c>
      <c r="C79" s="19" t="s">
        <v>464</v>
      </c>
      <c r="D79" s="20">
        <v>101</v>
      </c>
      <c r="E79" s="20">
        <v>5000</v>
      </c>
      <c r="F79" s="21">
        <v>2</v>
      </c>
    </row>
    <row r="80" spans="1:6" s="13" customFormat="1" ht="21" customHeight="1" x14ac:dyDescent="0.25">
      <c r="A80" s="18">
        <f t="shared" si="1"/>
        <v>78</v>
      </c>
      <c r="B80" s="19" t="s">
        <v>445</v>
      </c>
      <c r="C80" s="19" t="s">
        <v>465</v>
      </c>
      <c r="D80" s="20">
        <v>5001</v>
      </c>
      <c r="E80" s="20">
        <v>9999999999</v>
      </c>
      <c r="F80" s="21">
        <v>1.5</v>
      </c>
    </row>
    <row r="81" spans="1:6" s="13" customFormat="1" ht="21" customHeight="1" x14ac:dyDescent="0.25">
      <c r="A81" s="17">
        <f t="shared" si="1"/>
        <v>79</v>
      </c>
      <c r="B81" s="10" t="s">
        <v>445</v>
      </c>
      <c r="C81" s="10" t="s">
        <v>483</v>
      </c>
      <c r="D81" s="11">
        <v>1</v>
      </c>
      <c r="E81" s="11">
        <v>50</v>
      </c>
      <c r="F81" s="12">
        <v>12</v>
      </c>
    </row>
    <row r="82" spans="1:6" s="13" customFormat="1" ht="21" customHeight="1" x14ac:dyDescent="0.25">
      <c r="A82" s="17">
        <f t="shared" si="1"/>
        <v>80</v>
      </c>
      <c r="B82" s="10" t="s">
        <v>445</v>
      </c>
      <c r="C82" s="10" t="s">
        <v>484</v>
      </c>
      <c r="D82" s="11">
        <v>51</v>
      </c>
      <c r="E82" s="11">
        <v>100</v>
      </c>
      <c r="F82" s="12">
        <v>10</v>
      </c>
    </row>
    <row r="83" spans="1:6" s="13" customFormat="1" ht="21" customHeight="1" x14ac:dyDescent="0.25">
      <c r="A83" s="17">
        <f t="shared" si="1"/>
        <v>81</v>
      </c>
      <c r="B83" s="10" t="s">
        <v>445</v>
      </c>
      <c r="C83" s="10" t="s">
        <v>485</v>
      </c>
      <c r="D83" s="11">
        <v>101</v>
      </c>
      <c r="E83" s="11">
        <v>5000</v>
      </c>
      <c r="F83" s="12">
        <v>8</v>
      </c>
    </row>
    <row r="84" spans="1:6" s="13" customFormat="1" ht="21" customHeight="1" x14ac:dyDescent="0.25">
      <c r="A84" s="17">
        <f t="shared" si="1"/>
        <v>82</v>
      </c>
      <c r="B84" s="10" t="s">
        <v>445</v>
      </c>
      <c r="C84" s="10" t="s">
        <v>486</v>
      </c>
      <c r="D84" s="11">
        <v>5001</v>
      </c>
      <c r="E84" s="11">
        <v>9999999999</v>
      </c>
      <c r="F84" s="12">
        <v>5</v>
      </c>
    </row>
    <row r="85" spans="1:6" s="13" customFormat="1" ht="21" customHeight="1" x14ac:dyDescent="0.25">
      <c r="A85" s="18">
        <f t="shared" si="1"/>
        <v>83</v>
      </c>
      <c r="B85" s="19" t="s">
        <v>445</v>
      </c>
      <c r="C85" s="19" t="s">
        <v>487</v>
      </c>
      <c r="D85" s="20">
        <v>1</v>
      </c>
      <c r="E85" s="20">
        <v>50</v>
      </c>
      <c r="F85" s="21">
        <v>20</v>
      </c>
    </row>
    <row r="86" spans="1:6" s="13" customFormat="1" ht="21" customHeight="1" x14ac:dyDescent="0.25">
      <c r="A86" s="18">
        <f t="shared" si="1"/>
        <v>84</v>
      </c>
      <c r="B86" s="19" t="s">
        <v>445</v>
      </c>
      <c r="C86" s="19" t="s">
        <v>488</v>
      </c>
      <c r="D86" s="20">
        <v>51</v>
      </c>
      <c r="E86" s="20">
        <v>100</v>
      </c>
      <c r="F86" s="21">
        <v>15</v>
      </c>
    </row>
    <row r="87" spans="1:6" s="13" customFormat="1" ht="21" customHeight="1" x14ac:dyDescent="0.25">
      <c r="A87" s="18">
        <f t="shared" si="1"/>
        <v>85</v>
      </c>
      <c r="B87" s="19" t="s">
        <v>445</v>
      </c>
      <c r="C87" s="19" t="s">
        <v>489</v>
      </c>
      <c r="D87" s="20">
        <v>101</v>
      </c>
      <c r="E87" s="20">
        <v>5000</v>
      </c>
      <c r="F87" s="21">
        <v>12</v>
      </c>
    </row>
    <row r="88" spans="1:6" s="13" customFormat="1" ht="21" customHeight="1" x14ac:dyDescent="0.25">
      <c r="A88" s="18">
        <f t="shared" si="1"/>
        <v>86</v>
      </c>
      <c r="B88" s="19" t="s">
        <v>445</v>
      </c>
      <c r="C88" s="19" t="s">
        <v>490</v>
      </c>
      <c r="D88" s="20">
        <v>5001</v>
      </c>
      <c r="E88" s="20">
        <v>9999999999</v>
      </c>
      <c r="F88" s="21">
        <v>8</v>
      </c>
    </row>
    <row r="89" spans="1:6" s="13" customFormat="1" ht="21" customHeight="1" x14ac:dyDescent="0.25">
      <c r="A89" s="17">
        <f t="shared" si="1"/>
        <v>87</v>
      </c>
      <c r="B89" s="10" t="s">
        <v>535</v>
      </c>
      <c r="C89" s="10" t="s">
        <v>467</v>
      </c>
      <c r="D89" s="11">
        <v>1</v>
      </c>
      <c r="E89" s="11">
        <v>50</v>
      </c>
      <c r="F89" s="12">
        <v>5</v>
      </c>
    </row>
    <row r="90" spans="1:6" s="13" customFormat="1" ht="21" customHeight="1" x14ac:dyDescent="0.25">
      <c r="A90" s="17">
        <f t="shared" si="1"/>
        <v>88</v>
      </c>
      <c r="B90" s="10" t="s">
        <v>535</v>
      </c>
      <c r="C90" s="10" t="s">
        <v>468</v>
      </c>
      <c r="D90" s="11">
        <v>51</v>
      </c>
      <c r="E90" s="11">
        <v>100</v>
      </c>
      <c r="F90" s="12">
        <v>4</v>
      </c>
    </row>
    <row r="91" spans="1:6" s="13" customFormat="1" ht="21" customHeight="1" x14ac:dyDescent="0.25">
      <c r="A91" s="17">
        <f t="shared" si="1"/>
        <v>89</v>
      </c>
      <c r="B91" s="10" t="s">
        <v>535</v>
      </c>
      <c r="C91" s="10" t="s">
        <v>469</v>
      </c>
      <c r="D91" s="11">
        <v>101</v>
      </c>
      <c r="E91" s="11">
        <v>5000</v>
      </c>
      <c r="F91" s="12">
        <v>3</v>
      </c>
    </row>
    <row r="92" spans="1:6" s="13" customFormat="1" ht="21" customHeight="1" x14ac:dyDescent="0.25">
      <c r="A92" s="17">
        <f t="shared" si="1"/>
        <v>90</v>
      </c>
      <c r="B92" s="10" t="s">
        <v>535</v>
      </c>
      <c r="C92" s="10" t="s">
        <v>470</v>
      </c>
      <c r="D92" s="11">
        <v>5001</v>
      </c>
      <c r="E92" s="11">
        <v>9999999999</v>
      </c>
      <c r="F92" s="12">
        <v>2.5</v>
      </c>
    </row>
    <row r="93" spans="1:6" s="13" customFormat="1" ht="21" customHeight="1" x14ac:dyDescent="0.25">
      <c r="A93" s="18">
        <f t="shared" si="1"/>
        <v>91</v>
      </c>
      <c r="B93" s="19" t="s">
        <v>535</v>
      </c>
      <c r="C93" s="19" t="s">
        <v>471</v>
      </c>
      <c r="D93" s="20">
        <v>1</v>
      </c>
      <c r="E93" s="20">
        <v>50</v>
      </c>
      <c r="F93" s="21">
        <v>10</v>
      </c>
    </row>
    <row r="94" spans="1:6" s="13" customFormat="1" ht="21" customHeight="1" x14ac:dyDescent="0.25">
      <c r="A94" s="18">
        <f t="shared" si="1"/>
        <v>92</v>
      </c>
      <c r="B94" s="19" t="s">
        <v>535</v>
      </c>
      <c r="C94" s="19" t="s">
        <v>536</v>
      </c>
      <c r="D94" s="20">
        <v>51</v>
      </c>
      <c r="E94" s="20">
        <v>100</v>
      </c>
      <c r="F94" s="21">
        <v>8</v>
      </c>
    </row>
    <row r="95" spans="1:6" s="13" customFormat="1" ht="21" customHeight="1" x14ac:dyDescent="0.25">
      <c r="A95" s="18">
        <f t="shared" si="1"/>
        <v>93</v>
      </c>
      <c r="B95" s="19" t="s">
        <v>535</v>
      </c>
      <c r="C95" s="19" t="s">
        <v>537</v>
      </c>
      <c r="D95" s="20">
        <v>101</v>
      </c>
      <c r="E95" s="20">
        <v>5000</v>
      </c>
      <c r="F95" s="21">
        <v>6</v>
      </c>
    </row>
    <row r="96" spans="1:6" s="13" customFormat="1" ht="21" customHeight="1" x14ac:dyDescent="0.25">
      <c r="A96" s="18">
        <f t="shared" si="1"/>
        <v>94</v>
      </c>
      <c r="B96" s="19" t="s">
        <v>535</v>
      </c>
      <c r="C96" s="19" t="s">
        <v>538</v>
      </c>
      <c r="D96" s="20">
        <v>5001</v>
      </c>
      <c r="E96" s="20">
        <v>9999999999</v>
      </c>
      <c r="F96" s="21">
        <v>5</v>
      </c>
    </row>
    <row r="97" spans="1:6" s="13" customFormat="1" ht="21" customHeight="1" x14ac:dyDescent="0.25">
      <c r="A97" s="17">
        <f t="shared" si="1"/>
        <v>95</v>
      </c>
      <c r="B97" s="10" t="s">
        <v>535</v>
      </c>
      <c r="C97" s="10" t="s">
        <v>491</v>
      </c>
      <c r="D97" s="11">
        <v>1</v>
      </c>
      <c r="E97" s="11">
        <v>50</v>
      </c>
      <c r="F97" s="12">
        <v>15</v>
      </c>
    </row>
    <row r="98" spans="1:6" s="13" customFormat="1" ht="21" customHeight="1" x14ac:dyDescent="0.25">
      <c r="A98" s="17">
        <f t="shared" si="1"/>
        <v>96</v>
      </c>
      <c r="B98" s="10" t="s">
        <v>535</v>
      </c>
      <c r="C98" s="10" t="s">
        <v>492</v>
      </c>
      <c r="D98" s="11">
        <v>51</v>
      </c>
      <c r="E98" s="11">
        <v>100</v>
      </c>
      <c r="F98" s="12">
        <v>12</v>
      </c>
    </row>
    <row r="99" spans="1:6" s="13" customFormat="1" ht="21" customHeight="1" x14ac:dyDescent="0.25">
      <c r="A99" s="17">
        <f t="shared" si="1"/>
        <v>97</v>
      </c>
      <c r="B99" s="10" t="s">
        <v>535</v>
      </c>
      <c r="C99" s="10" t="s">
        <v>493</v>
      </c>
      <c r="D99" s="11">
        <v>101</v>
      </c>
      <c r="E99" s="11">
        <v>5000</v>
      </c>
      <c r="F99" s="12">
        <v>10</v>
      </c>
    </row>
    <row r="100" spans="1:6" s="13" customFormat="1" ht="21" customHeight="1" x14ac:dyDescent="0.25">
      <c r="A100" s="17">
        <f t="shared" si="1"/>
        <v>98</v>
      </c>
      <c r="B100" s="10" t="s">
        <v>535</v>
      </c>
      <c r="C100" s="10" t="s">
        <v>494</v>
      </c>
      <c r="D100" s="11">
        <v>5001</v>
      </c>
      <c r="E100" s="11">
        <v>9999999999</v>
      </c>
      <c r="F100" s="12">
        <v>7</v>
      </c>
    </row>
    <row r="101" spans="1:6" s="13" customFormat="1" ht="21" customHeight="1" x14ac:dyDescent="0.25">
      <c r="A101" s="18">
        <f t="shared" si="1"/>
        <v>99</v>
      </c>
      <c r="B101" s="19" t="s">
        <v>535</v>
      </c>
      <c r="C101" s="19" t="s">
        <v>539</v>
      </c>
      <c r="D101" s="20">
        <v>1</v>
      </c>
      <c r="E101" s="20">
        <v>50</v>
      </c>
      <c r="F101" s="21">
        <v>25</v>
      </c>
    </row>
    <row r="102" spans="1:6" s="13" customFormat="1" ht="21" customHeight="1" x14ac:dyDescent="0.25">
      <c r="A102" s="18">
        <f t="shared" si="1"/>
        <v>100</v>
      </c>
      <c r="B102" s="19" t="s">
        <v>535</v>
      </c>
      <c r="C102" s="19" t="s">
        <v>539</v>
      </c>
      <c r="D102" s="20">
        <v>51</v>
      </c>
      <c r="E102" s="20">
        <v>100</v>
      </c>
      <c r="F102" s="21">
        <v>20</v>
      </c>
    </row>
    <row r="103" spans="1:6" s="13" customFormat="1" ht="21" customHeight="1" x14ac:dyDescent="0.25">
      <c r="A103" s="18">
        <f t="shared" si="1"/>
        <v>101</v>
      </c>
      <c r="B103" s="19" t="s">
        <v>535</v>
      </c>
      <c r="C103" s="19" t="s">
        <v>539</v>
      </c>
      <c r="D103" s="20">
        <v>101</v>
      </c>
      <c r="E103" s="20">
        <v>5000</v>
      </c>
      <c r="F103" s="21">
        <v>16</v>
      </c>
    </row>
    <row r="104" spans="1:6" s="13" customFormat="1" ht="21" customHeight="1" x14ac:dyDescent="0.25">
      <c r="A104" s="18">
        <f t="shared" si="1"/>
        <v>102</v>
      </c>
      <c r="B104" s="19" t="s">
        <v>535</v>
      </c>
      <c r="C104" s="19" t="s">
        <v>539</v>
      </c>
      <c r="D104" s="20">
        <v>5001</v>
      </c>
      <c r="E104" s="20">
        <v>9999999999</v>
      </c>
      <c r="F104" s="21">
        <v>12</v>
      </c>
    </row>
    <row r="105" spans="1:6" s="13" customFormat="1" ht="21" customHeight="1" x14ac:dyDescent="0.25">
      <c r="A105" s="17">
        <f t="shared" si="1"/>
        <v>103</v>
      </c>
      <c r="B105" s="10" t="s">
        <v>540</v>
      </c>
      <c r="C105" s="10" t="s">
        <v>491</v>
      </c>
      <c r="D105" s="11">
        <v>1</v>
      </c>
      <c r="E105" s="11">
        <v>10</v>
      </c>
      <c r="F105" s="12">
        <v>50</v>
      </c>
    </row>
    <row r="106" spans="1:6" s="13" customFormat="1" ht="21" customHeight="1" x14ac:dyDescent="0.25">
      <c r="A106" s="17">
        <f t="shared" si="1"/>
        <v>104</v>
      </c>
      <c r="B106" s="10" t="s">
        <v>540</v>
      </c>
      <c r="C106" s="10" t="s">
        <v>495</v>
      </c>
      <c r="D106" s="11">
        <v>11</v>
      </c>
      <c r="E106" s="11">
        <v>50</v>
      </c>
      <c r="F106" s="12">
        <v>40</v>
      </c>
    </row>
    <row r="107" spans="1:6" s="13" customFormat="1" ht="21" customHeight="1" x14ac:dyDescent="0.25">
      <c r="A107" s="17">
        <f t="shared" si="1"/>
        <v>105</v>
      </c>
      <c r="B107" s="10" t="s">
        <v>540</v>
      </c>
      <c r="C107" s="10" t="s">
        <v>492</v>
      </c>
      <c r="D107" s="11">
        <v>51</v>
      </c>
      <c r="E107" s="11">
        <v>100</v>
      </c>
      <c r="F107" s="12">
        <v>30</v>
      </c>
    </row>
    <row r="108" spans="1:6" s="13" customFormat="1" ht="21" customHeight="1" x14ac:dyDescent="0.25">
      <c r="A108" s="17">
        <f t="shared" si="1"/>
        <v>106</v>
      </c>
      <c r="B108" s="10" t="s">
        <v>540</v>
      </c>
      <c r="C108" s="10" t="s">
        <v>493</v>
      </c>
      <c r="D108" s="11">
        <v>101</v>
      </c>
      <c r="E108" s="11">
        <v>500</v>
      </c>
      <c r="F108" s="12">
        <v>28</v>
      </c>
    </row>
    <row r="109" spans="1:6" s="13" customFormat="1" ht="21" customHeight="1" x14ac:dyDescent="0.25">
      <c r="A109" s="17">
        <f t="shared" si="1"/>
        <v>107</v>
      </c>
      <c r="B109" s="10" t="s">
        <v>540</v>
      </c>
      <c r="C109" s="10" t="s">
        <v>496</v>
      </c>
      <c r="D109" s="11">
        <v>501</v>
      </c>
      <c r="E109" s="11">
        <v>9999999999</v>
      </c>
      <c r="F109" s="12">
        <v>24</v>
      </c>
    </row>
    <row r="110" spans="1:6" s="13" customFormat="1" ht="21" customHeight="1" x14ac:dyDescent="0.25">
      <c r="A110" s="18">
        <f t="shared" si="1"/>
        <v>108</v>
      </c>
      <c r="B110" s="19" t="s">
        <v>540</v>
      </c>
      <c r="C110" s="19" t="s">
        <v>467</v>
      </c>
      <c r="D110" s="20">
        <v>1</v>
      </c>
      <c r="E110" s="20">
        <v>10</v>
      </c>
      <c r="F110" s="21">
        <v>30</v>
      </c>
    </row>
    <row r="111" spans="1:6" s="13" customFormat="1" ht="21" customHeight="1" x14ac:dyDescent="0.25">
      <c r="A111" s="18">
        <f t="shared" si="1"/>
        <v>109</v>
      </c>
      <c r="B111" s="19" t="s">
        <v>540</v>
      </c>
      <c r="C111" s="19" t="s">
        <v>472</v>
      </c>
      <c r="D111" s="20">
        <v>11</v>
      </c>
      <c r="E111" s="20">
        <v>50</v>
      </c>
      <c r="F111" s="21">
        <v>22</v>
      </c>
    </row>
    <row r="112" spans="1:6" s="13" customFormat="1" ht="21" customHeight="1" x14ac:dyDescent="0.25">
      <c r="A112" s="18">
        <f t="shared" si="1"/>
        <v>110</v>
      </c>
      <c r="B112" s="19" t="s">
        <v>540</v>
      </c>
      <c r="C112" s="19" t="s">
        <v>468</v>
      </c>
      <c r="D112" s="20">
        <v>51</v>
      </c>
      <c r="E112" s="20">
        <v>100</v>
      </c>
      <c r="F112" s="21">
        <v>20</v>
      </c>
    </row>
    <row r="113" spans="1:6" s="13" customFormat="1" ht="21" customHeight="1" x14ac:dyDescent="0.25">
      <c r="A113" s="18">
        <f t="shared" si="1"/>
        <v>111</v>
      </c>
      <c r="B113" s="19" t="s">
        <v>540</v>
      </c>
      <c r="C113" s="19" t="s">
        <v>469</v>
      </c>
      <c r="D113" s="20">
        <v>101</v>
      </c>
      <c r="E113" s="20">
        <v>500</v>
      </c>
      <c r="F113" s="21">
        <v>15</v>
      </c>
    </row>
    <row r="114" spans="1:6" s="13" customFormat="1" ht="21" customHeight="1" x14ac:dyDescent="0.25">
      <c r="A114" s="17">
        <f t="shared" si="1"/>
        <v>112</v>
      </c>
      <c r="B114" s="10" t="s">
        <v>540</v>
      </c>
      <c r="C114" s="10" t="s">
        <v>491</v>
      </c>
      <c r="D114" s="11">
        <v>1</v>
      </c>
      <c r="E114" s="11">
        <v>10</v>
      </c>
      <c r="F114" s="12">
        <v>50</v>
      </c>
    </row>
    <row r="115" spans="1:6" s="13" customFormat="1" ht="21" customHeight="1" x14ac:dyDescent="0.25">
      <c r="A115" s="17">
        <f t="shared" si="1"/>
        <v>113</v>
      </c>
      <c r="B115" s="10" t="s">
        <v>540</v>
      </c>
      <c r="C115" s="10" t="s">
        <v>495</v>
      </c>
      <c r="D115" s="11">
        <v>11</v>
      </c>
      <c r="E115" s="11">
        <v>50</v>
      </c>
      <c r="F115" s="12">
        <v>40</v>
      </c>
    </row>
    <row r="116" spans="1:6" s="13" customFormat="1" ht="21" customHeight="1" x14ac:dyDescent="0.25">
      <c r="A116" s="17">
        <f t="shared" si="1"/>
        <v>114</v>
      </c>
      <c r="B116" s="10" t="s">
        <v>540</v>
      </c>
      <c r="C116" s="10" t="s">
        <v>492</v>
      </c>
      <c r="D116" s="11">
        <v>51</v>
      </c>
      <c r="E116" s="11">
        <v>100</v>
      </c>
      <c r="F116" s="12">
        <v>30</v>
      </c>
    </row>
    <row r="117" spans="1:6" s="13" customFormat="1" ht="21" customHeight="1" x14ac:dyDescent="0.25">
      <c r="A117" s="17">
        <f t="shared" si="1"/>
        <v>115</v>
      </c>
      <c r="B117" s="10" t="s">
        <v>540</v>
      </c>
      <c r="C117" s="10" t="s">
        <v>493</v>
      </c>
      <c r="D117" s="11">
        <v>101</v>
      </c>
      <c r="E117" s="11">
        <v>500</v>
      </c>
      <c r="F117" s="12">
        <v>28</v>
      </c>
    </row>
    <row r="118" spans="1:6" s="13" customFormat="1" ht="21" customHeight="1" x14ac:dyDescent="0.25">
      <c r="A118" s="17">
        <f t="shared" si="1"/>
        <v>116</v>
      </c>
      <c r="B118" s="10" t="s">
        <v>541</v>
      </c>
      <c r="C118" s="10" t="s">
        <v>496</v>
      </c>
      <c r="D118" s="11">
        <v>501</v>
      </c>
      <c r="E118" s="11">
        <v>9999999999</v>
      </c>
      <c r="F118" s="12">
        <v>24</v>
      </c>
    </row>
    <row r="119" spans="1:6" s="13" customFormat="1" ht="21" customHeight="1" x14ac:dyDescent="0.25">
      <c r="A119" s="18">
        <f t="shared" si="1"/>
        <v>117</v>
      </c>
      <c r="B119" s="19" t="s">
        <v>541</v>
      </c>
      <c r="C119" s="19" t="s">
        <v>467</v>
      </c>
      <c r="D119" s="20">
        <v>1</v>
      </c>
      <c r="E119" s="20">
        <v>10</v>
      </c>
      <c r="F119" s="21">
        <v>30</v>
      </c>
    </row>
    <row r="120" spans="1:6" s="13" customFormat="1" ht="21" customHeight="1" x14ac:dyDescent="0.25">
      <c r="A120" s="18">
        <f t="shared" si="1"/>
        <v>118</v>
      </c>
      <c r="B120" s="19" t="s">
        <v>541</v>
      </c>
      <c r="C120" s="19" t="s">
        <v>472</v>
      </c>
      <c r="D120" s="20">
        <v>11</v>
      </c>
      <c r="E120" s="20">
        <v>50</v>
      </c>
      <c r="F120" s="21">
        <v>22</v>
      </c>
    </row>
    <row r="121" spans="1:6" s="13" customFormat="1" ht="21" customHeight="1" x14ac:dyDescent="0.25">
      <c r="A121" s="18">
        <f t="shared" si="1"/>
        <v>119</v>
      </c>
      <c r="B121" s="19" t="s">
        <v>541</v>
      </c>
      <c r="C121" s="19" t="s">
        <v>468</v>
      </c>
      <c r="D121" s="20">
        <v>51</v>
      </c>
      <c r="E121" s="20">
        <v>100</v>
      </c>
      <c r="F121" s="21">
        <v>20</v>
      </c>
    </row>
    <row r="122" spans="1:6" s="13" customFormat="1" ht="21" customHeight="1" x14ac:dyDescent="0.25">
      <c r="A122" s="18">
        <f t="shared" si="1"/>
        <v>120</v>
      </c>
      <c r="B122" s="19" t="s">
        <v>541</v>
      </c>
      <c r="C122" s="19" t="s">
        <v>469</v>
      </c>
      <c r="D122" s="20">
        <v>101</v>
      </c>
      <c r="E122" s="20">
        <v>500</v>
      </c>
      <c r="F122" s="21">
        <v>15</v>
      </c>
    </row>
  </sheetData>
  <mergeCells count="1">
    <mergeCell ref="B1:F1"/>
  </mergeCells>
  <pageMargins left="0.70866141732283472" right="0.47244094488188981" top="1.0236220472440944" bottom="0.39370078740157483" header="0.31496062992125984" footer="0.31496062992125984"/>
  <pageSetup paperSize="9" orientation="portrait" r:id="rId1"/>
  <headerFooter>
    <oddHeader>&amp;L&amp;12&amp;K0070C0Email: 2011acx@gmail.com&amp;C&amp;"-,Bold"&amp;26&amp;KC00000ACube Xerox&amp;R&amp;12&amp;K0070C0Ph: 9700654835
9160934925
7660977869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Tables Design</vt:lpstr>
      <vt:lpstr>Table Data Insert Scripts</vt:lpstr>
      <vt:lpstr>Sheet2</vt:lpstr>
      <vt:lpstr>Price List</vt:lpstr>
      <vt:lpstr>'Price List'!Print_Titles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2024-10-22T15:52:13Z</cp:lastPrinted>
  <dcterms:created xsi:type="dcterms:W3CDTF">2024-04-18T16:42:45Z</dcterms:created>
  <dcterms:modified xsi:type="dcterms:W3CDTF">2024-10-22T15:55:27Z</dcterms:modified>
</cp:coreProperties>
</file>