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swinburneedu-my.sharepoint.com/personal/104257237_students_swinburne_edu_my/Documents/Desktop/Python Coding/Stock_Portfolio_Management/"/>
    </mc:Choice>
  </mc:AlternateContent>
  <xr:revisionPtr revIDLastSave="104" documentId="11_055ACE36402BC867EE332C01C4B207A54E82E853" xr6:coauthVersionLast="47" xr6:coauthVersionMax="47" xr10:uidLastSave="{553C3FF5-AAAE-4AF0-A63A-2AB14F7CCB62}"/>
  <bookViews>
    <workbookView xWindow="-120" yWindow="-120" windowWidth="29040" windowHeight="16440" xr2:uid="{00000000-000D-0000-FFFF-FFFF00000000}"/>
  </bookViews>
  <sheets>
    <sheet name="Record" sheetId="1" r:id="rId1"/>
    <sheet name="TSLA (2)" sheetId="2" state="hidden" r:id="rId2"/>
  </sheets>
  <definedNames>
    <definedName name="_xlnm._FilterDatabase" localSheetId="0" hidden="1">Record!$D$1:$D$43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C16" i="2"/>
  <c r="C7" i="2"/>
  <c r="C9" i="2" s="1"/>
  <c r="C12" i="2" s="1"/>
  <c r="C17" i="2" s="1"/>
  <c r="C20" i="2" s="1"/>
  <c r="C23" i="2" s="1"/>
  <c r="C29" i="2" s="1"/>
  <c r="C30" i="2" l="1"/>
  <c r="C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000-000001000000}">
      <text>
        <r>
          <rPr>
            <sz val="10"/>
            <color rgb="FF000000"/>
            <rFont val="Arial"/>
          </rPr>
          <t xml:space="preserve">e.g. 
default (1.0)
1 to 4 = 4
2 to 1 = 0.5
</t>
        </r>
      </text>
    </comment>
  </commentList>
</comments>
</file>

<file path=xl/sharedStrings.xml><?xml version="1.0" encoding="utf-8"?>
<sst xmlns="http://schemas.openxmlformats.org/spreadsheetml/2006/main" count="96" uniqueCount="60">
  <si>
    <t>Date</t>
  </si>
  <si>
    <t>Type</t>
  </si>
  <si>
    <t>Broker</t>
  </si>
  <si>
    <t>Ticker</t>
  </si>
  <si>
    <t>Transacted Units</t>
  </si>
  <si>
    <t>Transacted Price (per unit)</t>
  </si>
  <si>
    <t>Fees</t>
  </si>
  <si>
    <t>Stock Split Ratio</t>
  </si>
  <si>
    <t>Dep</t>
  </si>
  <si>
    <t>IBKR</t>
  </si>
  <si>
    <t>Buy</t>
  </si>
  <si>
    <t>AAPL</t>
  </si>
  <si>
    <t>$164.94</t>
  </si>
  <si>
    <t>TSLA</t>
  </si>
  <si>
    <t>$839.97</t>
  </si>
  <si>
    <t>$759.09</t>
  </si>
  <si>
    <t>$1.00</t>
  </si>
  <si>
    <t>Div</t>
  </si>
  <si>
    <t>$0.23</t>
  </si>
  <si>
    <t>Withd</t>
  </si>
  <si>
    <t>$804.00</t>
  </si>
  <si>
    <t>Split</t>
  </si>
  <si>
    <t>$0.00</t>
  </si>
  <si>
    <t>Sell</t>
  </si>
  <si>
    <t>$923.34</t>
  </si>
  <si>
    <t>$903.08</t>
  </si>
  <si>
    <t>$1,120.69</t>
  </si>
  <si>
    <t>$200.00</t>
  </si>
  <si>
    <t>Company</t>
  </si>
  <si>
    <t>Assumptions for 2030</t>
  </si>
  <si>
    <t>Time Period</t>
  </si>
  <si>
    <t xml:space="preserve">Vehicles sold (million) </t>
  </si>
  <si>
    <t xml:space="preserve">Average selling price </t>
  </si>
  <si>
    <t xml:space="preserve">Auto revenue (million) </t>
  </si>
  <si>
    <t xml:space="preserve">Non auto revenue (percent) </t>
  </si>
  <si>
    <t xml:space="preserve">Total revenue (million) </t>
  </si>
  <si>
    <t>Net income margin</t>
  </si>
  <si>
    <t xml:space="preserve">Net income (million) </t>
  </si>
  <si>
    <t>Current Shares Outstanding (million)</t>
  </si>
  <si>
    <t xml:space="preserve">Share outstanding change </t>
  </si>
  <si>
    <t xml:space="preserve">2030 Total share (million) </t>
  </si>
  <si>
    <t xml:space="preserve">Earnings per share </t>
  </si>
  <si>
    <t xml:space="preserve">PE ratio </t>
  </si>
  <si>
    <t xml:space="preserve">Price (2030) </t>
  </si>
  <si>
    <t xml:space="preserve">Discount </t>
  </si>
  <si>
    <t xml:space="preserve">Price (2022) </t>
  </si>
  <si>
    <t>Last Close Price</t>
  </si>
  <si>
    <t>(Discount) / Premium</t>
  </si>
  <si>
    <t xml:space="preserve">Marginal Safety </t>
  </si>
  <si>
    <t>Predicted Fair Value w Margin</t>
  </si>
  <si>
    <t xml:space="preserve">Notes: </t>
  </si>
  <si>
    <t xml:space="preserve">1. Elon Musk's bold goal is to achieve 20 million automotive sales by 2030. Assume10 million sales in 2030, hitting the same amount with the largest automaker, Toyota. </t>
  </si>
  <si>
    <t>2. Tesla model S3XY selling price ranges from $45,000 to $122,000. Assume average selling price of $45,000.</t>
  </si>
  <si>
    <t xml:space="preserve">3. Tesla revenue segment currently covers automotive sales, service &amp; other, energy generation &amp; storage. Assume the automotive revenue remains 15%. The FSD, robotaxi, AI robot, tesla jet, tesla insurance has yet to generate any new revenue segment / profits by 2030. </t>
  </si>
  <si>
    <t>4. Tesla current net margin is 15%, assume it is just 12%</t>
  </si>
  <si>
    <t xml:space="preserve">5. Tesla provides significant SBC to Elon, employees, over the past quarters. Hence, assume 4% of shares dilution over the period. </t>
  </si>
  <si>
    <t xml:space="preserve">6. Tesla current PE at 47. Assume PE would be just 25. </t>
  </si>
  <si>
    <t xml:space="preserve">7. The discount set as 12%, as higher risk from index of normal return 8-9%. Another marginal safety set as 10%. </t>
  </si>
  <si>
    <t>$5000.00</t>
  </si>
  <si>
    <t>$2000.00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</si>
</sst>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$#,##0.00"/>
    <numFmt numFmtId="165" formatCode="d&quot; &quot;mmm&quot; &quot;yyyy"/>
    <numFmt numFmtId="166" formatCode="0.0"/>
    <numFmt numFmtId="167" formatCode="0.00000"/>
    <numFmt numFmtId="168" formatCode="\$#,##0.0000000"/>
    <numFmt numFmtId="169" formatCode="#,##0.0"/>
  </numFmts>
  <fonts count="14" x14ac:knownFonts="1">
    <font>
      <sz val="10"/>
      <color rgb="FF000000"/>
      <name val="Arial"/>
    </font>
    <font>
      <b/>
      <sz val="9"/>
      <color rgb="FFFFFFFF"/>
      <name val="Lato"/>
    </font>
    <font>
      <sz val="9"/>
      <color rgb="FFFFFFFF"/>
      <name val="Lato"/>
    </font>
    <font>
      <sz val="9"/>
      <color rgb="FF000000"/>
      <name val="Lato"/>
    </font>
    <font>
      <sz val="9"/>
      <color rgb="FFFFFF00"/>
      <name val="Lato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FF"/>
      <name val="Arial"/>
    </font>
    <font>
      <b/>
      <sz val="10"/>
      <name val="Arial"/>
    </font>
    <font>
      <sz val="10"/>
      <color rgb="FF0C343D"/>
      <name val="Arial"/>
    </font>
    <font>
      <b/>
      <sz val="10"/>
      <color rgb="FF0C343D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3300"/>
        <bgColor rgb="FF003300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9">
    <xf numFmtId="0" fontId="0" fillId="0" borderId="0" xfId="0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5" fontId="2" fillId="3" borderId="3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166" fontId="1" fillId="3" borderId="3" xfId="0" applyNumberFormat="1" applyFont="1" applyFill="1" applyBorder="1" applyAlignment="1">
      <alignment horizontal="center" vertical="center" wrapText="1"/>
    </xf>
    <xf numFmtId="167" fontId="2" fillId="3" borderId="3" xfId="0" applyNumberFormat="1" applyFont="1" applyFill="1" applyBorder="1" applyAlignment="1">
      <alignment horizontal="center" vertical="center" wrapText="1"/>
    </xf>
    <xf numFmtId="168" fontId="2" fillId="3" borderId="3" xfId="0" applyNumberFormat="1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169" fontId="2" fillId="3" borderId="3" xfId="0" applyNumberFormat="1" applyFont="1" applyFill="1" applyBorder="1" applyAlignment="1">
      <alignment horizontal="center" vertical="center" wrapText="1"/>
    </xf>
    <xf numFmtId="164" fontId="4" fillId="3" borderId="3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9" fontId="5" fillId="0" borderId="0" xfId="0" applyNumberFormat="1" applyFont="1" applyAlignment="1">
      <alignment vertical="center" wrapText="1"/>
    </xf>
    <xf numFmtId="4" fontId="9" fillId="0" borderId="0" xfId="0" applyNumberFormat="1" applyFont="1" applyAlignment="1">
      <alignment vertical="center" wrapText="1"/>
    </xf>
    <xf numFmtId="4" fontId="8" fillId="0" borderId="0" xfId="0" applyNumberFormat="1" applyFont="1" applyAlignment="1">
      <alignment vertical="center" wrapText="1"/>
    </xf>
    <xf numFmtId="10" fontId="9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6" fillId="0" borderId="4" xfId="0" applyFont="1" applyBorder="1" applyAlignment="1">
      <alignment vertical="center" wrapText="1"/>
    </xf>
    <xf numFmtId="4" fontId="6" fillId="0" borderId="4" xfId="0" applyNumberFormat="1" applyFont="1" applyBorder="1" applyAlignment="1">
      <alignment vertical="center" wrapText="1"/>
    </xf>
    <xf numFmtId="9" fontId="8" fillId="0" borderId="0" xfId="0" applyNumberFormat="1" applyFont="1" applyAlignment="1">
      <alignment vertical="center" wrapText="1"/>
    </xf>
    <xf numFmtId="3" fontId="9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4" fontId="6" fillId="0" borderId="0" xfId="0" applyNumberFormat="1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4" fontId="5" fillId="0" borderId="0" xfId="0" applyNumberFormat="1" applyFont="1" applyAlignment="1">
      <alignment vertical="center" wrapText="1"/>
    </xf>
    <xf numFmtId="0" fontId="11" fillId="0" borderId="0" xfId="0" applyFont="1" applyAlignment="1">
      <alignment horizontal="right" vertical="center" wrapText="1"/>
    </xf>
    <xf numFmtId="10" fontId="6" fillId="4" borderId="0" xfId="0" applyNumberFormat="1" applyFont="1" applyFill="1" applyAlignment="1">
      <alignment vertical="center" wrapText="1"/>
    </xf>
    <xf numFmtId="0" fontId="8" fillId="0" borderId="0" xfId="0" applyFont="1" applyAlignment="1">
      <alignment wrapText="1"/>
    </xf>
    <xf numFmtId="9" fontId="9" fillId="0" borderId="0" xfId="0" applyNumberFormat="1" applyFont="1" applyAlignment="1">
      <alignment horizontal="right" vertical="center" wrapText="1"/>
    </xf>
    <xf numFmtId="2" fontId="12" fillId="5" borderId="0" xfId="0" applyNumberFormat="1" applyFont="1" applyFill="1" applyAlignment="1">
      <alignment horizontal="right" vertical="center" wrapText="1"/>
    </xf>
    <xf numFmtId="0" fontId="5" fillId="0" borderId="5" xfId="0" applyFont="1" applyBorder="1" applyAlignment="1">
      <alignment vertical="center" wrapText="1"/>
    </xf>
    <xf numFmtId="0" fontId="13" fillId="0" borderId="6" xfId="0" applyFont="1" applyBorder="1" applyAlignment="1">
      <alignment wrapText="1"/>
    </xf>
    <xf numFmtId="0" fontId="13" fillId="0" borderId="7" xfId="0" applyFont="1" applyBorder="1" applyAlignment="1">
      <alignment wrapText="1"/>
    </xf>
  </cellXfs>
  <cellStyles count="1">
    <cellStyle name="Normal" xfId="0" builtinId="0"/>
  </cellStyles>
  <dxfs count="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CFC9"/>
          <bgColor rgb="FFFFCFC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  <outlinePr summaryBelow="0" summaryRight="0"/>
  </sheetPr>
  <dimension ref="A1:H43"/>
  <sheetViews>
    <sheetView showGridLines="0" tabSelected="1" zoomScale="115" zoomScaleNormal="115" workbookViewId="0">
      <pane ySplit="1" topLeftCell="A2" activePane="bottomLeft" state="frozen"/>
      <selection pane="bottomLeft" activeCell="F13" sqref="F13"/>
    </sheetView>
  </sheetViews>
  <sheetFormatPr defaultColWidth="12.5703125" defaultRowHeight="12.75" customHeight="1" x14ac:dyDescent="0.2"/>
  <cols>
    <col min="1" max="1" width="10.85546875" customWidth="1"/>
    <col min="2" max="2" width="7.42578125" customWidth="1"/>
    <col min="3" max="4" width="8.42578125" customWidth="1"/>
    <col min="5" max="5" width="10.28515625" customWidth="1"/>
    <col min="6" max="6" width="12.5703125" customWidth="1"/>
    <col min="7" max="7" width="6.5703125" customWidth="1"/>
    <col min="8" max="8" width="9.85546875" customWidth="1"/>
  </cols>
  <sheetData>
    <row r="1" spans="1:8" ht="36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6.25" customHeight="1" x14ac:dyDescent="0.2">
      <c r="A2" s="3">
        <v>44622</v>
      </c>
      <c r="B2" s="4" t="s">
        <v>8</v>
      </c>
      <c r="C2" s="5" t="s">
        <v>9</v>
      </c>
      <c r="D2" s="5"/>
      <c r="E2" s="6"/>
      <c r="F2" s="7" t="s">
        <v>58</v>
      </c>
      <c r="G2" s="8"/>
      <c r="H2" s="9"/>
    </row>
    <row r="3" spans="1:8" ht="26.25" customHeight="1" x14ac:dyDescent="0.2">
      <c r="A3" s="3">
        <v>44623</v>
      </c>
      <c r="B3" s="4" t="s">
        <v>8</v>
      </c>
      <c r="C3" s="5" t="s">
        <v>9</v>
      </c>
      <c r="D3" s="5"/>
      <c r="E3" s="6"/>
      <c r="F3" s="7" t="s">
        <v>59</v>
      </c>
      <c r="G3" s="8"/>
      <c r="H3" s="9"/>
    </row>
    <row r="4" spans="1:8" ht="26.25" customHeight="1" x14ac:dyDescent="0.2">
      <c r="A4" s="3">
        <v>44624</v>
      </c>
      <c r="B4" s="4" t="s">
        <v>10</v>
      </c>
      <c r="C4" s="5" t="s">
        <v>9</v>
      </c>
      <c r="D4" s="5" t="s">
        <v>11</v>
      </c>
      <c r="E4" s="6">
        <v>2.5</v>
      </c>
      <c r="F4" s="7" t="s">
        <v>12</v>
      </c>
      <c r="G4" s="8" t="s">
        <v>16</v>
      </c>
      <c r="H4" s="9"/>
    </row>
    <row r="5" spans="1:8" ht="26.25" customHeight="1" x14ac:dyDescent="0.2">
      <c r="A5" s="3">
        <v>44624</v>
      </c>
      <c r="B5" s="4" t="s">
        <v>10</v>
      </c>
      <c r="C5" s="5" t="s">
        <v>9</v>
      </c>
      <c r="D5" s="5" t="s">
        <v>13</v>
      </c>
      <c r="E5" s="6">
        <v>1.3240000000000001</v>
      </c>
      <c r="F5" s="7" t="s">
        <v>14</v>
      </c>
      <c r="G5" s="8" t="s">
        <v>16</v>
      </c>
      <c r="H5" s="9"/>
    </row>
    <row r="6" spans="1:8" ht="26.25" customHeight="1" x14ac:dyDescent="0.2">
      <c r="A6" s="3">
        <v>44634</v>
      </c>
      <c r="B6" s="4" t="s">
        <v>10</v>
      </c>
      <c r="C6" s="5" t="s">
        <v>9</v>
      </c>
      <c r="D6" s="5" t="s">
        <v>13</v>
      </c>
      <c r="E6" s="6">
        <v>2.2000000000000002</v>
      </c>
      <c r="F6" s="7" t="s">
        <v>15</v>
      </c>
      <c r="G6" s="8" t="s">
        <v>16</v>
      </c>
      <c r="H6" s="9"/>
    </row>
    <row r="7" spans="1:8" ht="26.25" customHeight="1" x14ac:dyDescent="0.2">
      <c r="A7" s="3">
        <v>44693</v>
      </c>
      <c r="B7" s="4" t="s">
        <v>17</v>
      </c>
      <c r="C7" s="5" t="s">
        <v>9</v>
      </c>
      <c r="D7" s="5" t="s">
        <v>11</v>
      </c>
      <c r="E7" s="6">
        <v>2.5</v>
      </c>
      <c r="F7" s="7" t="s">
        <v>18</v>
      </c>
      <c r="G7" s="8" t="s">
        <v>16</v>
      </c>
      <c r="H7" s="9"/>
    </row>
    <row r="8" spans="1:8" ht="26.25" customHeight="1" x14ac:dyDescent="0.2">
      <c r="A8" s="3">
        <v>44699</v>
      </c>
      <c r="B8" s="4" t="s">
        <v>19</v>
      </c>
      <c r="C8" s="5" t="s">
        <v>9</v>
      </c>
      <c r="D8" s="5"/>
      <c r="E8" s="6"/>
      <c r="F8" s="7" t="s">
        <v>20</v>
      </c>
      <c r="G8" s="10"/>
      <c r="H8" s="9"/>
    </row>
    <row r="9" spans="1:8" ht="26.25" customHeight="1" x14ac:dyDescent="0.2">
      <c r="A9" s="3">
        <v>44776</v>
      </c>
      <c r="B9" s="4" t="s">
        <v>23</v>
      </c>
      <c r="C9" s="5" t="s">
        <v>9</v>
      </c>
      <c r="D9" s="5" t="s">
        <v>13</v>
      </c>
      <c r="E9" s="6">
        <v>0.5</v>
      </c>
      <c r="F9" s="7" t="s">
        <v>24</v>
      </c>
      <c r="G9" s="8" t="s">
        <v>16</v>
      </c>
      <c r="H9" s="9"/>
    </row>
    <row r="10" spans="1:8" ht="26.25" customHeight="1" x14ac:dyDescent="0.2">
      <c r="A10" s="3">
        <v>44781</v>
      </c>
      <c r="B10" s="4" t="s">
        <v>23</v>
      </c>
      <c r="C10" s="5" t="s">
        <v>9</v>
      </c>
      <c r="D10" s="5" t="s">
        <v>13</v>
      </c>
      <c r="E10" s="6">
        <v>0.8</v>
      </c>
      <c r="F10" s="7" t="s">
        <v>25</v>
      </c>
      <c r="G10" s="8" t="s">
        <v>16</v>
      </c>
      <c r="H10" s="9"/>
    </row>
    <row r="11" spans="1:8" ht="26.25" customHeight="1" x14ac:dyDescent="0.2">
      <c r="A11" s="3">
        <v>44784</v>
      </c>
      <c r="B11" s="4" t="s">
        <v>17</v>
      </c>
      <c r="C11" s="5" t="s">
        <v>9</v>
      </c>
      <c r="D11" s="5" t="s">
        <v>11</v>
      </c>
      <c r="E11" s="6">
        <v>2.5</v>
      </c>
      <c r="F11" s="7" t="s">
        <v>18</v>
      </c>
      <c r="G11" s="8" t="s">
        <v>16</v>
      </c>
      <c r="H11" s="9"/>
    </row>
    <row r="12" spans="1:8" ht="26.25" customHeight="1" x14ac:dyDescent="0.2">
      <c r="A12" s="3">
        <v>44785</v>
      </c>
      <c r="B12" s="4" t="s">
        <v>8</v>
      </c>
      <c r="C12" s="5" t="s">
        <v>9</v>
      </c>
      <c r="D12" s="5"/>
      <c r="E12" s="6"/>
      <c r="F12" s="7" t="s">
        <v>26</v>
      </c>
      <c r="G12" s="10"/>
      <c r="H12" s="9"/>
    </row>
    <row r="13" spans="1:8" ht="26.25" customHeight="1" x14ac:dyDescent="0.2">
      <c r="A13" s="3">
        <v>44798</v>
      </c>
      <c r="B13" s="4" t="s">
        <v>21</v>
      </c>
      <c r="C13" s="5" t="s">
        <v>9</v>
      </c>
      <c r="D13" s="5" t="s">
        <v>13</v>
      </c>
      <c r="E13" s="6"/>
      <c r="F13" s="7"/>
      <c r="G13" s="8" t="s">
        <v>22</v>
      </c>
      <c r="H13" s="11">
        <v>3</v>
      </c>
    </row>
    <row r="14" spans="1:8" ht="26.25" customHeight="1" x14ac:dyDescent="0.2">
      <c r="A14" s="3">
        <v>44858</v>
      </c>
      <c r="B14" s="4" t="s">
        <v>10</v>
      </c>
      <c r="C14" s="5" t="s">
        <v>9</v>
      </c>
      <c r="D14" s="5" t="s">
        <v>13</v>
      </c>
      <c r="E14" s="6">
        <v>10</v>
      </c>
      <c r="F14" s="7" t="s">
        <v>27</v>
      </c>
      <c r="G14" s="8" t="s">
        <v>16</v>
      </c>
      <c r="H14" s="9"/>
    </row>
    <row r="15" spans="1:8" ht="26.25" customHeight="1" x14ac:dyDescent="0.2">
      <c r="A15" s="3"/>
      <c r="B15" s="4"/>
      <c r="C15" s="5"/>
      <c r="D15" s="5"/>
      <c r="E15" s="6"/>
      <c r="F15" s="7"/>
      <c r="G15" s="8"/>
      <c r="H15" s="9"/>
    </row>
    <row r="16" spans="1:8" ht="26.25" customHeight="1" x14ac:dyDescent="0.2">
      <c r="A16" s="3"/>
      <c r="B16" s="4"/>
      <c r="C16" s="5"/>
      <c r="D16" s="5"/>
      <c r="E16" s="6"/>
      <c r="F16" s="7"/>
      <c r="G16" s="8"/>
      <c r="H16" s="9"/>
    </row>
    <row r="17" spans="1:8" ht="26.25" customHeight="1" x14ac:dyDescent="0.2">
      <c r="A17" s="3"/>
      <c r="B17" s="4"/>
      <c r="C17" s="5"/>
      <c r="D17" s="5"/>
      <c r="E17" s="6"/>
      <c r="F17" s="7"/>
      <c r="G17" s="8"/>
      <c r="H17" s="9"/>
    </row>
    <row r="18" spans="1:8" ht="26.25" customHeight="1" x14ac:dyDescent="0.2">
      <c r="A18" s="3"/>
      <c r="B18" s="4"/>
      <c r="C18" s="5"/>
      <c r="D18" s="5"/>
      <c r="E18" s="6"/>
      <c r="F18" s="7"/>
      <c r="G18" s="8"/>
      <c r="H18" s="9"/>
    </row>
    <row r="19" spans="1:8" ht="26.25" customHeight="1" x14ac:dyDescent="0.2">
      <c r="A19" s="3"/>
      <c r="B19" s="4"/>
      <c r="C19" s="5"/>
      <c r="D19" s="5"/>
      <c r="E19" s="6"/>
      <c r="F19" s="7"/>
      <c r="G19" s="8"/>
      <c r="H19" s="9"/>
    </row>
    <row r="20" spans="1:8" ht="26.25" customHeight="1" x14ac:dyDescent="0.2">
      <c r="A20" s="3"/>
      <c r="B20" s="4"/>
      <c r="C20" s="5"/>
      <c r="D20" s="5"/>
      <c r="E20" s="6"/>
      <c r="F20" s="7"/>
      <c r="G20" s="8"/>
      <c r="H20" s="9"/>
    </row>
    <row r="21" spans="1:8" ht="26.25" customHeight="1" x14ac:dyDescent="0.2">
      <c r="A21" s="3"/>
      <c r="B21" s="4"/>
      <c r="C21" s="5"/>
      <c r="D21" s="5"/>
      <c r="E21" s="6"/>
      <c r="F21" s="7"/>
      <c r="G21" s="8"/>
      <c r="H21" s="9"/>
    </row>
    <row r="22" spans="1:8" ht="26.25" customHeight="1" x14ac:dyDescent="0.2">
      <c r="A22" s="3"/>
      <c r="B22" s="4"/>
      <c r="C22" s="5"/>
      <c r="D22" s="5"/>
      <c r="E22" s="6"/>
      <c r="F22" s="7"/>
      <c r="G22" s="8"/>
      <c r="H22" s="9"/>
    </row>
    <row r="23" spans="1:8" ht="26.25" customHeight="1" x14ac:dyDescent="0.2">
      <c r="A23" s="3"/>
      <c r="B23" s="4"/>
      <c r="C23" s="5"/>
      <c r="D23" s="5"/>
      <c r="E23" s="6"/>
      <c r="F23" s="7"/>
      <c r="G23" s="8"/>
      <c r="H23" s="9"/>
    </row>
    <row r="24" spans="1:8" ht="26.25" customHeight="1" x14ac:dyDescent="0.2">
      <c r="A24" s="3"/>
      <c r="B24" s="4"/>
      <c r="C24" s="5"/>
      <c r="D24" s="5"/>
      <c r="E24" s="6"/>
      <c r="F24" s="7"/>
      <c r="G24" s="8"/>
      <c r="H24" s="9"/>
    </row>
    <row r="25" spans="1:8" ht="26.25" customHeight="1" x14ac:dyDescent="0.2">
      <c r="A25" s="3"/>
      <c r="B25" s="4"/>
      <c r="C25" s="5"/>
      <c r="D25" s="5"/>
      <c r="E25" s="6"/>
      <c r="F25" s="7"/>
      <c r="G25" s="8"/>
      <c r="H25" s="9"/>
    </row>
    <row r="26" spans="1:8" ht="26.25" customHeight="1" x14ac:dyDescent="0.2">
      <c r="A26" s="3"/>
      <c r="B26" s="4"/>
      <c r="C26" s="5"/>
      <c r="D26" s="5"/>
      <c r="E26" s="6"/>
      <c r="F26" s="7"/>
      <c r="G26" s="8"/>
      <c r="H26" s="9"/>
    </row>
    <row r="27" spans="1:8" ht="26.25" customHeight="1" x14ac:dyDescent="0.2">
      <c r="A27" s="3"/>
      <c r="B27" s="4"/>
      <c r="C27" s="5"/>
      <c r="D27" s="5"/>
      <c r="E27" s="6"/>
      <c r="F27" s="7"/>
      <c r="G27" s="8"/>
      <c r="H27" s="9"/>
    </row>
    <row r="28" spans="1:8" ht="26.25" customHeight="1" x14ac:dyDescent="0.2">
      <c r="A28" s="3"/>
      <c r="B28" s="4"/>
      <c r="C28" s="5"/>
      <c r="D28" s="5"/>
      <c r="E28" s="6"/>
      <c r="F28" s="7"/>
      <c r="G28" s="8"/>
      <c r="H28" s="9"/>
    </row>
    <row r="29" spans="1:8" ht="26.25" customHeight="1" x14ac:dyDescent="0.2">
      <c r="A29" s="3"/>
      <c r="B29" s="4"/>
      <c r="C29" s="5"/>
      <c r="D29" s="5"/>
      <c r="E29" s="6"/>
      <c r="F29" s="7"/>
      <c r="G29" s="8"/>
      <c r="H29" s="9"/>
    </row>
    <row r="30" spans="1:8" ht="26.25" customHeight="1" x14ac:dyDescent="0.2">
      <c r="A30" s="3"/>
      <c r="B30" s="4"/>
      <c r="C30" s="5"/>
      <c r="D30" s="5"/>
      <c r="E30" s="6"/>
      <c r="F30" s="7"/>
      <c r="G30" s="8"/>
      <c r="H30" s="9"/>
    </row>
    <row r="31" spans="1:8" ht="26.25" customHeight="1" x14ac:dyDescent="0.2">
      <c r="A31" s="3"/>
      <c r="B31" s="4"/>
      <c r="C31" s="5"/>
      <c r="D31" s="5"/>
      <c r="E31" s="6"/>
      <c r="F31" s="7"/>
      <c r="G31" s="8"/>
      <c r="H31" s="9"/>
    </row>
    <row r="32" spans="1:8" ht="26.25" customHeight="1" x14ac:dyDescent="0.2">
      <c r="A32" s="3"/>
      <c r="B32" s="4"/>
      <c r="C32" s="5"/>
      <c r="D32" s="5"/>
      <c r="E32" s="6"/>
      <c r="F32" s="7"/>
      <c r="G32" s="8"/>
      <c r="H32" s="9"/>
    </row>
    <row r="33" spans="1:8" ht="26.25" customHeight="1" x14ac:dyDescent="0.2">
      <c r="A33" s="3"/>
      <c r="B33" s="4"/>
      <c r="C33" s="5"/>
      <c r="D33" s="5"/>
      <c r="E33" s="6"/>
      <c r="F33" s="7"/>
      <c r="G33" s="8"/>
      <c r="H33" s="9"/>
    </row>
    <row r="34" spans="1:8" ht="26.25" customHeight="1" x14ac:dyDescent="0.2">
      <c r="A34" s="3"/>
      <c r="B34" s="4"/>
      <c r="C34" s="5"/>
      <c r="D34" s="5"/>
      <c r="E34" s="6"/>
      <c r="F34" s="7"/>
      <c r="G34" s="8"/>
      <c r="H34" s="9"/>
    </row>
    <row r="35" spans="1:8" ht="26.25" customHeight="1" x14ac:dyDescent="0.2">
      <c r="A35" s="3"/>
      <c r="B35" s="4"/>
      <c r="C35" s="5"/>
      <c r="D35" s="5"/>
      <c r="E35" s="6"/>
      <c r="F35" s="7"/>
      <c r="G35" s="8"/>
      <c r="H35" s="9"/>
    </row>
    <row r="36" spans="1:8" ht="26.25" customHeight="1" x14ac:dyDescent="0.2">
      <c r="A36" s="3"/>
      <c r="B36" s="4"/>
      <c r="C36" s="5"/>
      <c r="D36" s="5"/>
      <c r="E36" s="6"/>
      <c r="F36" s="7"/>
      <c r="G36" s="8"/>
      <c r="H36" s="9"/>
    </row>
    <row r="37" spans="1:8" ht="26.25" customHeight="1" x14ac:dyDescent="0.2">
      <c r="A37" s="3"/>
      <c r="B37" s="4"/>
      <c r="C37" s="5"/>
      <c r="D37" s="5"/>
      <c r="E37" s="6"/>
      <c r="F37" s="7"/>
      <c r="G37" s="8"/>
      <c r="H37" s="9"/>
    </row>
    <row r="38" spans="1:8" ht="26.25" customHeight="1" x14ac:dyDescent="0.2">
      <c r="A38" s="3"/>
      <c r="B38" s="4"/>
      <c r="C38" s="5"/>
      <c r="D38" s="5"/>
      <c r="E38" s="6"/>
      <c r="F38" s="7"/>
      <c r="G38" s="8"/>
      <c r="H38" s="9"/>
    </row>
    <row r="39" spans="1:8" ht="26.25" customHeight="1" x14ac:dyDescent="0.2">
      <c r="A39" s="3"/>
      <c r="B39" s="4"/>
      <c r="C39" s="5"/>
      <c r="D39" s="5"/>
      <c r="E39" s="6"/>
      <c r="F39" s="7"/>
      <c r="G39" s="8"/>
      <c r="H39" s="9"/>
    </row>
    <row r="40" spans="1:8" ht="26.25" customHeight="1" x14ac:dyDescent="0.2">
      <c r="A40" s="3"/>
      <c r="B40" s="4"/>
      <c r="C40" s="5"/>
      <c r="D40" s="5"/>
      <c r="E40" s="6"/>
      <c r="F40" s="7"/>
      <c r="G40" s="8"/>
      <c r="H40" s="9"/>
    </row>
    <row r="41" spans="1:8" ht="26.25" customHeight="1" x14ac:dyDescent="0.2">
      <c r="A41" s="3"/>
      <c r="B41" s="4"/>
      <c r="C41" s="5"/>
      <c r="D41" s="5"/>
      <c r="E41" s="6"/>
      <c r="F41" s="7"/>
      <c r="G41" s="8"/>
      <c r="H41" s="9"/>
    </row>
    <row r="42" spans="1:8" ht="26.25" customHeight="1" x14ac:dyDescent="0.2">
      <c r="A42" s="3"/>
      <c r="B42" s="4"/>
      <c r="C42" s="5"/>
      <c r="D42" s="5"/>
      <c r="E42" s="6"/>
      <c r="F42" s="7"/>
      <c r="G42" s="8"/>
      <c r="H42" s="9"/>
    </row>
    <row r="43" spans="1:8" ht="26.25" customHeight="1" x14ac:dyDescent="0.2">
      <c r="A43" s="3"/>
      <c r="B43" s="4"/>
      <c r="C43" s="5"/>
      <c r="D43" s="5"/>
      <c r="E43" s="6"/>
      <c r="F43" s="7"/>
      <c r="G43" s="8"/>
      <c r="H43" s="9"/>
    </row>
  </sheetData>
  <autoFilter ref="D1:D43" xr:uid="{00000000-0009-0000-0000-000000000000}"/>
  <conditionalFormatting sqref="B2:B43">
    <cfRule type="containsText" dxfId="7" priority="1" operator="containsText" text="Buy">
      <formula>NOT(ISERROR(SEARCH(("Buy"),(B2))))</formula>
    </cfRule>
    <cfRule type="containsText" dxfId="6" priority="2" operator="containsText" text="Sell">
      <formula>NOT(ISERROR(SEARCH(("Sell"),(B2))))</formula>
    </cfRule>
    <cfRule type="containsText" dxfId="5" priority="3" operator="containsText" text="Div">
      <formula>NOT(ISERROR(SEARCH(("Div"),(B2))))</formula>
    </cfRule>
    <cfRule type="containsText" dxfId="4" priority="4" operator="containsText" text="Split">
      <formula>NOT(ISERROR(SEARCH(("Split"),(B2))))</formula>
    </cfRule>
    <cfRule type="cellIs" dxfId="3" priority="5" operator="equal">
      <formula>"Dep"</formula>
    </cfRule>
    <cfRule type="cellIs" dxfId="2" priority="6" operator="equal">
      <formula>"Withd"</formula>
    </cfRule>
  </conditionalFormatting>
  <dataValidations count="1">
    <dataValidation type="list" allowBlank="1" sqref="B2:B43" xr:uid="{00000000-0002-0000-0000-000000000000}">
      <formula1>"Buy,Sell,Div,Split,Dep,Withd"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9"/>
  <sheetViews>
    <sheetView showGridLines="0" workbookViewId="0"/>
  </sheetViews>
  <sheetFormatPr defaultColWidth="12.5703125" defaultRowHeight="12.75" customHeight="1" x14ac:dyDescent="0.2"/>
  <cols>
    <col min="1" max="1" width="3" customWidth="1"/>
    <col min="2" max="2" width="28.28515625" customWidth="1"/>
    <col min="3" max="3" width="10.42578125" customWidth="1"/>
    <col min="4" max="4" width="5.42578125" customWidth="1"/>
    <col min="5" max="5" width="24" customWidth="1"/>
    <col min="6" max="6" width="21.85546875" customWidth="1"/>
    <col min="7" max="7" width="18.85546875" customWidth="1"/>
    <col min="8" max="8" width="2.28515625" customWidth="1"/>
    <col min="9" max="27" width="18.85546875" hidden="1" customWidth="1"/>
  </cols>
  <sheetData>
    <row r="1" spans="1:27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x14ac:dyDescent="0.2">
      <c r="A2" s="12"/>
      <c r="B2" s="13" t="s">
        <v>28</v>
      </c>
      <c r="C2" s="13" t="s">
        <v>13</v>
      </c>
      <c r="D2" s="12"/>
      <c r="E2" s="14" t="s">
        <v>29</v>
      </c>
      <c r="G2" s="12"/>
      <c r="H2" s="15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x14ac:dyDescent="0.2">
      <c r="A3" s="12"/>
      <c r="B3" s="16" t="s">
        <v>30</v>
      </c>
      <c r="C3" s="16">
        <v>8</v>
      </c>
      <c r="D3" s="12"/>
      <c r="G3" s="12"/>
      <c r="H3" s="15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x14ac:dyDescent="0.2">
      <c r="A4" s="12"/>
      <c r="B4" s="16"/>
      <c r="C4" s="16"/>
      <c r="D4" s="12"/>
      <c r="G4" s="12"/>
      <c r="H4" s="15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x14ac:dyDescent="0.2">
      <c r="A5" s="12"/>
      <c r="B5" s="16" t="s">
        <v>31</v>
      </c>
      <c r="C5" s="17">
        <v>10</v>
      </c>
      <c r="D5" s="18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x14ac:dyDescent="0.2">
      <c r="A6" s="12"/>
      <c r="B6" s="16" t="s">
        <v>32</v>
      </c>
      <c r="C6" s="19">
        <v>45000</v>
      </c>
      <c r="D6" s="18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x14ac:dyDescent="0.2">
      <c r="A7" s="12"/>
      <c r="B7" s="16" t="s">
        <v>33</v>
      </c>
      <c r="C7" s="20">
        <f>C5*C6</f>
        <v>450000</v>
      </c>
      <c r="D7" s="18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">
      <c r="A8" s="12"/>
      <c r="B8" s="16" t="s">
        <v>34</v>
      </c>
      <c r="C8" s="21">
        <v>0.15</v>
      </c>
      <c r="D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x14ac:dyDescent="0.2">
      <c r="A9" s="22"/>
      <c r="B9" s="23" t="s">
        <v>35</v>
      </c>
      <c r="C9" s="24">
        <f>100%/(100%-C8)*C7</f>
        <v>529411.76470588241</v>
      </c>
      <c r="D9" s="18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2">
      <c r="A10" s="12"/>
      <c r="B10" s="16"/>
      <c r="C10" s="25"/>
      <c r="D10" s="18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x14ac:dyDescent="0.2">
      <c r="A11" s="12"/>
      <c r="B11" s="16" t="s">
        <v>36</v>
      </c>
      <c r="C11" s="21">
        <v>0.12</v>
      </c>
      <c r="D11" s="18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">
      <c r="A12" s="12"/>
      <c r="B12" s="16" t="s">
        <v>37</v>
      </c>
      <c r="C12" s="20">
        <f>C9*C11</f>
        <v>63529.411764705888</v>
      </c>
      <c r="D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2">
      <c r="A13" s="12"/>
      <c r="B13" s="16"/>
      <c r="C13" s="16"/>
      <c r="D13" s="12"/>
      <c r="G13" s="18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ht="25.5" x14ac:dyDescent="0.2">
      <c r="A14" s="12"/>
      <c r="B14" s="16" t="s">
        <v>38</v>
      </c>
      <c r="C14" s="26">
        <v>3146</v>
      </c>
      <c r="D14" s="12"/>
      <c r="G14" s="18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">
      <c r="A15" s="12"/>
      <c r="B15" s="16" t="s">
        <v>39</v>
      </c>
      <c r="C15" s="27">
        <v>0.04</v>
      </c>
      <c r="D15" s="12"/>
      <c r="G15" s="18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x14ac:dyDescent="0.2">
      <c r="A16" s="12"/>
      <c r="B16" s="16" t="s">
        <v>40</v>
      </c>
      <c r="C16" s="20">
        <f>C14*(100%+C15)^C3</f>
        <v>4305.518232574992</v>
      </c>
      <c r="D16" s="12"/>
      <c r="G16" s="18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x14ac:dyDescent="0.2">
      <c r="A17" s="12"/>
      <c r="B17" s="13" t="s">
        <v>41</v>
      </c>
      <c r="C17" s="28">
        <f>C12/C16</f>
        <v>14.755346123969609</v>
      </c>
      <c r="D17" s="12"/>
      <c r="G17" s="18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2">
      <c r="A18" s="12"/>
      <c r="B18" s="16"/>
      <c r="C18" s="16"/>
      <c r="D18" s="12"/>
      <c r="G18" s="18"/>
      <c r="H18" s="12"/>
      <c r="I18" s="12"/>
      <c r="J18" s="12"/>
      <c r="K18" s="12"/>
      <c r="L18" s="12"/>
      <c r="M18" s="12"/>
      <c r="N18" s="29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x14ac:dyDescent="0.2">
      <c r="A19" s="12"/>
      <c r="B19" s="16" t="s">
        <v>42</v>
      </c>
      <c r="C19" s="17">
        <v>25</v>
      </c>
      <c r="D19" s="12"/>
      <c r="G19" s="18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">
      <c r="A20" s="12"/>
      <c r="B20" s="23" t="s">
        <v>43</v>
      </c>
      <c r="C20" s="24">
        <f>C17*C19</f>
        <v>368.88365309924023</v>
      </c>
      <c r="D20" s="12"/>
      <c r="G20" s="18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x14ac:dyDescent="0.2">
      <c r="A21" s="12"/>
      <c r="B21" s="16"/>
      <c r="C21" s="16"/>
      <c r="D21" s="12"/>
      <c r="G21" s="18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">
      <c r="A22" s="12"/>
      <c r="B22" s="16" t="s">
        <v>44</v>
      </c>
      <c r="C22" s="27">
        <v>0.12</v>
      </c>
      <c r="D22" s="12"/>
      <c r="E22" s="12"/>
      <c r="F22" s="30"/>
      <c r="G22" s="18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">
      <c r="A23" s="12"/>
      <c r="B23" s="23" t="s">
        <v>45</v>
      </c>
      <c r="C23" s="24">
        <f>C20/(100%+C22)^C3</f>
        <v>148.98592056254296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">
      <c r="A24" s="12"/>
      <c r="B24" s="16"/>
      <c r="C24" s="3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">
      <c r="A25" s="12"/>
      <c r="B25" s="16" t="s">
        <v>46</v>
      </c>
      <c r="C25" s="31">
        <f ca="1">IFERROR(__xludf.DUMMYFUNCTION("GOOGLEFINANCE(""NASDAQ:TSLA"",""price"")"),273.58)</f>
        <v>273.58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2">
      <c r="A26" s="12"/>
      <c r="B26" s="16" t="s">
        <v>47</v>
      </c>
      <c r="C26" s="32">
        <f ca="1">(C25-C23)/C23</f>
        <v>0.83628089800038219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2">
      <c r="A27" s="12"/>
      <c r="B27" s="33"/>
      <c r="C27" s="33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x14ac:dyDescent="0.2">
      <c r="A28" s="12"/>
      <c r="B28" s="16" t="s">
        <v>48</v>
      </c>
      <c r="C28" s="34">
        <v>0.1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x14ac:dyDescent="0.2">
      <c r="A29" s="12"/>
      <c r="B29" s="16" t="s">
        <v>49</v>
      </c>
      <c r="C29" s="35">
        <f>C23*(100%-C28)</f>
        <v>134.08732850628866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">
      <c r="A30" s="12"/>
      <c r="B30" s="16" t="s">
        <v>47</v>
      </c>
      <c r="C30" s="32">
        <f ca="1">(C25-C29)/C29</f>
        <v>1.0403121088893137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x14ac:dyDescent="0.2">
      <c r="A33" s="12"/>
      <c r="B33" s="22" t="s">
        <v>50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">
      <c r="A34" s="12"/>
      <c r="B34" s="36" t="s">
        <v>51</v>
      </c>
      <c r="C34" s="37"/>
      <c r="D34" s="37"/>
      <c r="E34" s="37"/>
      <c r="F34" s="37"/>
      <c r="G34" s="38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x14ac:dyDescent="0.2">
      <c r="A35" s="12"/>
      <c r="B35" s="36" t="s">
        <v>52</v>
      </c>
      <c r="C35" s="37"/>
      <c r="D35" s="37"/>
      <c r="E35" s="37"/>
      <c r="F35" s="37"/>
      <c r="G35" s="38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x14ac:dyDescent="0.2">
      <c r="A36" s="12"/>
      <c r="B36" s="36" t="s">
        <v>53</v>
      </c>
      <c r="C36" s="37"/>
      <c r="D36" s="37"/>
      <c r="E36" s="37"/>
      <c r="F36" s="37"/>
      <c r="G36" s="38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2">
      <c r="A37" s="12"/>
      <c r="B37" s="36" t="s">
        <v>54</v>
      </c>
      <c r="C37" s="37"/>
      <c r="D37" s="37"/>
      <c r="E37" s="37"/>
      <c r="F37" s="37"/>
      <c r="G37" s="38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x14ac:dyDescent="0.2">
      <c r="A38" s="12"/>
      <c r="B38" s="36" t="s">
        <v>55</v>
      </c>
      <c r="C38" s="37"/>
      <c r="D38" s="37"/>
      <c r="E38" s="37"/>
      <c r="F38" s="37"/>
      <c r="G38" s="38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x14ac:dyDescent="0.2">
      <c r="A39" s="12"/>
      <c r="B39" s="36" t="s">
        <v>56</v>
      </c>
      <c r="C39" s="37"/>
      <c r="D39" s="37"/>
      <c r="E39" s="37"/>
      <c r="F39" s="37"/>
      <c r="G39" s="38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x14ac:dyDescent="0.2">
      <c r="A40" s="12"/>
      <c r="B40" s="36" t="s">
        <v>57</v>
      </c>
      <c r="C40" s="37"/>
      <c r="D40" s="37"/>
      <c r="E40" s="37"/>
      <c r="F40" s="37"/>
      <c r="G40" s="38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2">
      <c r="A41" s="12"/>
      <c r="B41" s="12"/>
      <c r="C41" s="18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hidden="1" x14ac:dyDescent="0.2">
      <c r="A42" s="12"/>
      <c r="D42" s="30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hidden="1" x14ac:dyDescent="0.2">
      <c r="A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hidden="1" x14ac:dyDescent="0.2">
      <c r="A44" s="12"/>
      <c r="D44" s="30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hidden="1" x14ac:dyDescent="0.2">
      <c r="A45" s="12"/>
      <c r="D45" s="3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hidden="1" x14ac:dyDescent="0.2">
      <c r="A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hidden="1" x14ac:dyDescent="0.2">
      <c r="A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hidden="1" x14ac:dyDescent="0.2">
      <c r="A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hidden="1" x14ac:dyDescent="0.2">
      <c r="A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hidden="1" x14ac:dyDescent="0.2">
      <c r="A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hidden="1" x14ac:dyDescent="0.2">
      <c r="A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hidden="1" x14ac:dyDescent="0.2">
      <c r="A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hidden="1" x14ac:dyDescent="0.2">
      <c r="A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idden="1" x14ac:dyDescent="0.2">
      <c r="A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idden="1" x14ac:dyDescent="0.2">
      <c r="A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hidden="1" x14ac:dyDescent="0.2">
      <c r="A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idden="1" x14ac:dyDescent="0.2">
      <c r="A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hidden="1" x14ac:dyDescent="0.2">
      <c r="A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idden="1" x14ac:dyDescent="0.2">
      <c r="A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hidden="1" x14ac:dyDescent="0.2">
      <c r="A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idden="1" x14ac:dyDescent="0.2">
      <c r="A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hidden="1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idden="1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hidden="1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hidden="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hidden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hidden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hidden="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hidden="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hidden="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hidden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hidden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hidden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hidden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hidden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hidden="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hidden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hidden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hidden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hidden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hidden="1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hidden="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hidden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hidden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hidden="1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hidden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hidden="1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hidden="1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hidden="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hidden="1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hidden="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idden="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idden="1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idden="1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idden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idden="1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idden="1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idden="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idden="1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idden="1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idden="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idden="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idden="1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idden="1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idden="1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idden="1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idden="1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idden="1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idden="1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idden="1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idden="1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idden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idden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idden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idden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idden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idden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idden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idden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idden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idden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idden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idden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idden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idden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idden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idden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idden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idden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idden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idden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idden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idden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idden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idden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idden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idden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idden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idden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idden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idden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idden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idden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idden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idden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idden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idden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idden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idden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idden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idden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idden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idden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idden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idden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idden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idden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idden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idden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idden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idden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idden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idden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idden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idden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idden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idden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idden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idden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idden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idden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idden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idden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idden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idden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idden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idden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idden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idden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idden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idden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idden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idden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idden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idden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idden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idden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idden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idden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idden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idden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idden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idden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idden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idden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idden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idden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idden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idden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idden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idden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idden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idden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idden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idden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idden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idden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idden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idden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idden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idden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idden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idden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idden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idden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idden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idden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idden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idden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idden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idden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idden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idden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idden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idden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idden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idden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idden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idden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idden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idden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idden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idden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idden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idden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idden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idden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idden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idden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idden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idden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idden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idden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idden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idden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idden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idden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idden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idden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idden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idden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idden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idden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idden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idden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idden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idden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idden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idden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idden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idden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idden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idden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idden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idden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idden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idden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idden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idden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idden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idden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idden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idden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idden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idden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idden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idden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idden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idden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idden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idden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idden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idden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idden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idden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idden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idden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idden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idden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idden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idden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idden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idden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idden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idden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idden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idden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idden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idden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idden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idden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idden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idden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idden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idden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idden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idden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idden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idden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idden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idden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idden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idden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idden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idden="1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idden="1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idden="1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idden="1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idden="1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idden="1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idden="1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idden="1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idden="1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idden="1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idden="1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idden="1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idden="1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idden="1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idden="1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idden="1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idden="1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idden="1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idden="1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idden="1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idden="1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idden="1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idden="1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idden="1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idden="1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idden="1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idden="1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idden="1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idden="1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idden="1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idden="1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idden="1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idden="1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idden="1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idden="1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idden="1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idden="1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idden="1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idden="1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idden="1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idden="1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idden="1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idden="1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idden="1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idden="1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idden="1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idden="1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idden="1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idden="1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idden="1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idden="1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idden="1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idden="1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idden="1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idden="1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idden="1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idden="1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idden="1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idden="1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idden="1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idden="1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idden="1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idden="1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idden="1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idden="1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idden="1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idden="1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idden="1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idden="1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idden="1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idden="1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idden="1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idden="1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idden="1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idden="1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idden="1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idden="1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idden="1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idden="1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idden="1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idden="1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idden="1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idden="1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idden="1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idden="1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idden="1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idden="1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idden="1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idden="1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idden="1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idden="1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idden="1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idden="1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idden="1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idden="1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idden="1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idden="1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idden="1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idden="1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idden="1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idden="1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idden="1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idden="1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idden="1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idden="1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idden="1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idden="1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idden="1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idden="1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idden="1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idden="1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idden="1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idden="1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idden="1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idden="1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idden="1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idden="1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idden="1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idden="1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idden="1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idden="1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idden="1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idden="1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idden="1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idden="1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idden="1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idden="1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idden="1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idden="1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idden="1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idden="1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idden="1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idden="1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idden="1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idden="1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idden="1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idden="1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idden="1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idden="1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idden="1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idden="1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idden="1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idden="1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idden="1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idden="1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idden="1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idden="1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idden="1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idden="1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idden="1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idden="1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idden="1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idden="1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idden="1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idden="1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idden="1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idden="1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idden="1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idden="1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idden="1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idden="1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idden="1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idden="1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idden="1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idden="1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idden="1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idden="1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idden="1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idden="1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idden="1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idden="1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idden="1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idden="1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idden="1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idden="1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idden="1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idden="1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idden="1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idden="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idden="1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idden="1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idden="1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idden="1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idden="1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idden="1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idden="1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idden="1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idden="1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idden="1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idden="1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idden="1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idden="1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idden="1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idden="1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idden="1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idden="1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idden="1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idden="1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idden="1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idden="1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idden="1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idden="1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idden="1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idden="1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idden="1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idden="1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idden="1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idden="1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idden="1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hidden="1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hidden="1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hidden="1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hidden="1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hidden="1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hidden="1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hidden="1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hidden="1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hidden="1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hidden="1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hidden="1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hidden="1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hidden="1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hidden="1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hidden="1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hidden="1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hidden="1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hidden="1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hidden="1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hidden="1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hidden="1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hidden="1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hidden="1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hidden="1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hidden="1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hidden="1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hidden="1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hidden="1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hidden="1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hidden="1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hidden="1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hidden="1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hidden="1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hidden="1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hidden="1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hidden="1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hidden="1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idden="1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idden="1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idden="1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idden="1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idden="1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idden="1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idden="1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idden="1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idden="1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hidden="1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hidden="1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hidden="1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hidden="1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hidden="1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idden="1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idden="1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hidden="1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hidden="1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idden="1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hidden="1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hidden="1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idden="1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idden="1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idden="1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idden="1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idden="1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idden="1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hidden="1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idden="1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idden="1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idden="1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idden="1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idden="1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idden="1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idden="1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idden="1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idden="1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idden="1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hidden="1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idden="1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idden="1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hidden="1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hidden="1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idden="1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idden="1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idden="1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idden="1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hidden="1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idden="1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hidden="1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hidden="1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idden="1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idden="1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hidden="1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hidden="1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idden="1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idden="1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idden="1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idden="1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idden="1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idden="1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idden="1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idden="1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hidden="1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hidden="1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hidden="1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idden="1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idden="1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idden="1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hidden="1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hidden="1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idden="1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idden="1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hidden="1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hidden="1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idden="1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idden="1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idden="1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idden="1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idden="1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idden="1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idden="1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idden="1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hidden="1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hidden="1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idden="1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idden="1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idden="1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idden="1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idden="1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idden="1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idden="1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idden="1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hidden="1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hidden="1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hidden="1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hidden="1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hidden="1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hidden="1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hidden="1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hidden="1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hidden="1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hidden="1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hidden="1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hidden="1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hidden="1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hidden="1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hidden="1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hidden="1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hidden="1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hidden="1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hidden="1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hidden="1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hidden="1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hidden="1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hidden="1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hidden="1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hidden="1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hidden="1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hidden="1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hidden="1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hidden="1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hidden="1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hidden="1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hidden="1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hidden="1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hidden="1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hidden="1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hidden="1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hidden="1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hidden="1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hidden="1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hidden="1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hidden="1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hidden="1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hidden="1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hidden="1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hidden="1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hidden="1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hidden="1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hidden="1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hidden="1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hidden="1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hidden="1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idden="1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hidden="1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hidden="1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hidden="1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hidden="1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hidden="1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hidden="1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hidden="1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hidden="1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hidden="1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hidden="1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hidden="1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hidden="1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hidden="1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hidden="1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hidden="1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hidden="1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hidden="1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hidden="1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hidden="1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idden="1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idden="1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idden="1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idden="1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idden="1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idden="1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idden="1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idden="1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idden="1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idden="1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idden="1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idden="1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idden="1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idden="1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idden="1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idden="1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idden="1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idden="1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idden="1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idden="1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idden="1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idden="1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idden="1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idden="1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idden="1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idden="1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idden="1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idden="1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idden="1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idden="1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idden="1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idden="1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idden="1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idden="1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idden="1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idden="1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idden="1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idden="1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idden="1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idden="1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idden="1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idden="1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idden="1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idden="1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idden="1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idden="1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idden="1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idden="1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idden="1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idden="1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idden="1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idden="1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idden="1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idden="1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idden="1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idden="1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idden="1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idden="1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idden="1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idden="1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idden="1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idden="1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idden="1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idden="1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idden="1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idden="1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idden="1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idden="1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idden="1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idden="1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idden="1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idden="1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idden="1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idden="1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idden="1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idden="1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idden="1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idden="1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idden="1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idden="1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idden="1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idden="1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idden="1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idden="1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idden="1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idden="1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idden="1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idden="1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idden="1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idden="1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idden="1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idden="1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idden="1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idden="1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idden="1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idden="1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idden="1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idden="1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idden="1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idden="1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idden="1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idden="1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idden="1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idden="1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idden="1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idden="1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idden="1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idden="1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idden="1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idden="1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idden="1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idden="1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idden="1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idden="1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idden="1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idden="1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idden="1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idden="1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idden="1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idden="1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idden="1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idden="1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idden="1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idden="1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idden="1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idden="1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idden="1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idden="1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idden="1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idden="1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idden="1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idden="1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idden="1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idden="1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idden="1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idden="1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idden="1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idden="1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idden="1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idden="1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idden="1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idden="1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idden="1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idden="1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idden="1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idden="1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idden="1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idden="1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idden="1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idden="1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idden="1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hidden="1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hidden="1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hidden="1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hidden="1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hidden="1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hidden="1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hidden="1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hidden="1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hidden="1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hidden="1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hidden="1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hidden="1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hidden="1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hidden="1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hidden="1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hidden="1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hidden="1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hidden="1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hidden="1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hidden="1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hidden="1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hidden="1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hidden="1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hidden="1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hidden="1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hidden="1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hidden="1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hidden="1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hidden="1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hidden="1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hidden="1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hidden="1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hidden="1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hidden="1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hidden="1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hidden="1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hidden="1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hidden="1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hidden="1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hidden="1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hidden="1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hidden="1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hidden="1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hidden="1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hidden="1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hidden="1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hidden="1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hidden="1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hidden="1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hidden="1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hidden="1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hidden="1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hidden="1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hidden="1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hidden="1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hidden="1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hidden="1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hidden="1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hidden="1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hidden="1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hidden="1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hidden="1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hidden="1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hidden="1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hidden="1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hidden="1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hidden="1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hidden="1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hidden="1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hidden="1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hidden="1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hidden="1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hidden="1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hidden="1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hidden="1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hidden="1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hidden="1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hidden="1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hidden="1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hidden="1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hidden="1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hidden="1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hidden="1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hidden="1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hidden="1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hidden="1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hidden="1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hidden="1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hidden="1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hidden="1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hidden="1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hidden="1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hidden="1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hidden="1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hidden="1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hidden="1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hidden="1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hidden="1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1:27" hidden="1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1:27" hidden="1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1:27" hidden="1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1:27" hidden="1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1:27" hidden="1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1:27" hidden="1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1:27" hidden="1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1:27" hidden="1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1:27" hidden="1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1:27" hidden="1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1:27" hidden="1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1:27" hidden="1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1:27" hidden="1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1:27" hidden="1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1:27" hidden="1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1:27" hidden="1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1:27" hidden="1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1:27" hidden="1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1:27" hidden="1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1:27" hidden="1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1:27" hidden="1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1:27" hidden="1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1:27" hidden="1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1:27" hidden="1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1:27" hidden="1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1:27" hidden="1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spans="1:27" hidden="1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  <row r="1001" spans="1:27" hidden="1" x14ac:dyDescent="0.2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</row>
    <row r="1002" spans="1:27" hidden="1" x14ac:dyDescent="0.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</row>
    <row r="1003" spans="1:27" hidden="1" x14ac:dyDescent="0.2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</row>
    <row r="1004" spans="1:27" hidden="1" x14ac:dyDescent="0.2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</row>
    <row r="1005" spans="1:27" hidden="1" x14ac:dyDescent="0.2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</row>
    <row r="1006" spans="1:27" hidden="1" x14ac:dyDescent="0.2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</row>
    <row r="1007" spans="1:27" hidden="1" x14ac:dyDescent="0.2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</row>
    <row r="1008" spans="1:27" hidden="1" x14ac:dyDescent="0.2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</row>
    <row r="1009" spans="1:27" hidden="1" x14ac:dyDescent="0.2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</row>
  </sheetData>
  <mergeCells count="7">
    <mergeCell ref="B39:G39"/>
    <mergeCell ref="B40:G40"/>
    <mergeCell ref="B34:G34"/>
    <mergeCell ref="B35:G35"/>
    <mergeCell ref="B36:G36"/>
    <mergeCell ref="B37:G37"/>
    <mergeCell ref="B38:G38"/>
  </mergeCells>
  <conditionalFormatting sqref="C26 C3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</vt:lpstr>
      <vt:lpstr>TSLA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Edmund Huan Sheng LEE</cp:lastModifiedBy>
  <dcterms:modified xsi:type="dcterms:W3CDTF">2023-09-12T15:01:43Z</dcterms:modified>
</cp:coreProperties>
</file>