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webp" ContentType="image/webp"/>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drawings/drawing3.xml" ContentType="application/vnd.openxmlformats-officedocument.drawing+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tables/table4.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tables/table5.xml" ContentType="application/vnd.openxmlformats-officedocument.spreadsheetml.table+xml"/>
  <Override PartName="/xl/queryTables/queryTable5.xml" ContentType="application/vnd.openxmlformats-officedocument.spreadsheetml.query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7.xml" ContentType="application/vnd.openxmlformats-officedocument.drawing+xml"/>
  <Override PartName="/xl/ctrlProps/ctrlProp1.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drawings/drawing9.xml" ContentType="application/vnd.openxmlformats-officedocument.drawing+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drawings/drawing10.xml" ContentType="application/vnd.openxmlformats-officedocument.drawing+xml"/>
  <Override PartName="/xl/tables/table8.xml" ContentType="application/vnd.openxmlformats-officedocument.spreadsheetml.table+xml"/>
  <Override PartName="/xl/queryTables/queryTable8.xml" ContentType="application/vnd.openxmlformats-officedocument.spreadsheetml.queryTable+xml"/>
  <Override PartName="/xl/drawings/drawing11.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Ex1.xml" ContentType="application/vnd.ms-office.chartex+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charts/chart17.xml" ContentType="application/vnd.openxmlformats-officedocument.drawingml.chart+xml"/>
  <Override PartName="/xl/charts/style18.xml" ContentType="application/vnd.ms-office.chartstyle+xml"/>
  <Override PartName="/xl/charts/colors18.xml" ContentType="application/vnd.ms-office.chartcolorstyle+xml"/>
  <Override PartName="/xl/charts/chart18.xml" ContentType="application/vnd.openxmlformats-officedocument.drawingml.chart+xml"/>
  <Override PartName="/xl/charts/style19.xml" ContentType="application/vnd.ms-office.chartstyle+xml"/>
  <Override PartName="/xl/charts/colors19.xml" ContentType="application/vnd.ms-office.chartcolorstyle+xml"/>
  <Override PartName="/xl/charts/chart19.xml" ContentType="application/vnd.openxmlformats-officedocument.drawingml.chart+xml"/>
  <Override PartName="/xl/charts/style20.xml" ContentType="application/vnd.ms-office.chartstyle+xml"/>
  <Override PartName="/xl/charts/colors20.xml" ContentType="application/vnd.ms-office.chartcolorstyle+xml"/>
  <Override PartName="/xl/charts/chart20.xml" ContentType="application/vnd.openxmlformats-officedocument.drawingml.chart+xml"/>
  <Override PartName="/xl/charts/style21.xml" ContentType="application/vnd.ms-office.chartstyle+xml"/>
  <Override PartName="/xl/charts/colors21.xml" ContentType="application/vnd.ms-office.chartcolorstyle+xml"/>
  <Override PartName="/xl/charts/chart21.xml" ContentType="application/vnd.openxmlformats-officedocument.drawingml.chart+xml"/>
  <Override PartName="/xl/charts/style22.xml" ContentType="application/vnd.ms-office.chartstyle+xml"/>
  <Override PartName="/xl/charts/colors22.xml" ContentType="application/vnd.ms-office.chartcolorstyle+xml"/>
  <Override PartName="/xl/charts/chart22.xml" ContentType="application/vnd.openxmlformats-officedocument.drawingml.chart+xml"/>
  <Override PartName="/xl/charts/style23.xml" ContentType="application/vnd.ms-office.chartstyle+xml"/>
  <Override PartName="/xl/charts/colors23.xml" ContentType="application/vnd.ms-office.chartcolorstyle+xml"/>
  <Override PartName="/xl/charts/chart23.xml" ContentType="application/vnd.openxmlformats-officedocument.drawingml.chart+xml"/>
  <Override PartName="/xl/charts/style24.xml" ContentType="application/vnd.ms-office.chartstyle+xml"/>
  <Override PartName="/xl/charts/colors24.xml" ContentType="application/vnd.ms-office.chartcolorstyle+xml"/>
  <Override PartName="/xl/charts/chart24.xml" ContentType="application/vnd.openxmlformats-officedocument.drawingml.chart+xml"/>
  <Override PartName="/xl/charts/style25.xml" ContentType="application/vnd.ms-office.chartstyle+xml"/>
  <Override PartName="/xl/charts/colors2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hidePivotFieldList="1" defaultThemeVersion="166925"/>
  <mc:AlternateContent xmlns:mc="http://schemas.openxmlformats.org/markup-compatibility/2006">
    <mc:Choice Requires="x15">
      <x15ac:absPath xmlns:x15ac="http://schemas.microsoft.com/office/spreadsheetml/2010/11/ac" url="C:\Users\Revanth\OneDrive\Desktop\"/>
    </mc:Choice>
  </mc:AlternateContent>
  <xr:revisionPtr revIDLastSave="0" documentId="13_ncr:1_{3062E172-303D-410C-B1E6-316405EF6449}" xr6:coauthVersionLast="47" xr6:coauthVersionMax="47" xr10:uidLastSave="{00000000-0000-0000-0000-000000000000}"/>
  <bookViews>
    <workbookView xWindow="-108" yWindow="-108" windowWidth="23256" windowHeight="12576" firstSheet="3" activeTab="11" xr2:uid="{1944CABE-007B-4AA7-9F29-B9182FF4C4F1}"/>
  </bookViews>
  <sheets>
    <sheet name="domestic_visitors" sheetId="3" r:id="rId1"/>
    <sheet name="foreign_visitors" sheetId="4" r:id="rId2"/>
    <sheet name="combined_visitors" sheetId="17" r:id="rId3"/>
    <sheet name="com_piv" sheetId="18" r:id="rId4"/>
    <sheet name="cagr" sheetId="6" r:id="rId5"/>
    <sheet name="foreign_cagr" sheetId="9" r:id="rId6"/>
    <sheet name="dom_piv" sheetId="5" r:id="rId7"/>
    <sheet name="for_piv" sheetId="10" r:id="rId8"/>
    <sheet name="df_ratio" sheetId="7" r:id="rId9"/>
    <sheet name="VP_Ratio" sheetId="12" r:id="rId10"/>
    <sheet name="Projections" sheetId="14" r:id="rId11"/>
    <sheet name="Dashboard" sheetId="1" r:id="rId12"/>
  </sheets>
  <definedNames>
    <definedName name="_xlchart.v2.0" hidden="1">VP_Ratio!$B$30:$B$34</definedName>
    <definedName name="_xlchart.v2.1" hidden="1">VP_Ratio!$I$30:$I$34</definedName>
    <definedName name="ExternalData_1" localSheetId="2" hidden="1">combined_visitors!$A$1:$F$3025</definedName>
    <definedName name="ExternalData_1" localSheetId="0" hidden="1">domestic_visitors!$A$1:$F$1513</definedName>
    <definedName name="ExternalData_1" localSheetId="5" hidden="1">foreign_cagr!$A$1:$C$34</definedName>
    <definedName name="ExternalData_1" localSheetId="1" hidden="1">foreign_visitors!$A$1:$F$1514</definedName>
    <definedName name="ExternalData_1" localSheetId="9" hidden="1">VP_Ratio!$A$1:$I$34</definedName>
    <definedName name="ExternalData_2" localSheetId="4" hidden="1">'cagr'!$A$1:$C$35</definedName>
    <definedName name="ExternalData_2" localSheetId="8" hidden="1">df_ratio!$A$1:$B$9</definedName>
    <definedName name="ExternalData_3" localSheetId="8" hidden="1">df_ratio!$G$1:$H$9</definedName>
    <definedName name="RANGE">OFFSET(dom_piv!$R$6,0,MATCH(dom_piv!$U$41,dom_piv!$R$5:$AY$5,0)-1,12,1)</definedName>
    <definedName name="rangee">OFFSET(for_piv!$B$5,0,MATCH(for_piv!$F$24,for_piv!$B$4:$AI$4,0)-1,12,1)</definedName>
    <definedName name="Slicer_year">#N/A</definedName>
    <definedName name="Slicer_year1">#N/A</definedName>
    <definedName name="Slicer_year2">#N/A</definedName>
  </definedNames>
  <calcPr calcId="191029"/>
  <pivotCaches>
    <pivotCache cacheId="0" r:id="rId13"/>
    <pivotCache cacheId="1" r:id="rId14"/>
    <pivotCache cacheId="2" r:id="rId15"/>
  </pivotCaches>
  <extLst>
    <ext xmlns:x14="http://schemas.microsoft.com/office/spreadsheetml/2009/9/main" uri="{BBE1A952-AA13-448e-AADC-164F8A28A991}">
      <x14:slicerCaches>
        <x14:slicerCache r:id="rId16"/>
        <x14:slicerCache r:id="rId17"/>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9" i="9" l="1"/>
  <c r="C3" i="18"/>
  <c r="C4" i="18" s="1"/>
  <c r="J15" i="9"/>
  <c r="J16" i="9"/>
  <c r="J14" i="9"/>
  <c r="I16" i="9"/>
  <c r="I15" i="9"/>
  <c r="I14" i="9"/>
  <c r="M15" i="9"/>
  <c r="M16" i="9"/>
  <c r="M14" i="9"/>
  <c r="L16" i="9"/>
  <c r="L15" i="9"/>
  <c r="L14" i="9"/>
  <c r="N8" i="6"/>
  <c r="N9" i="6"/>
  <c r="N7" i="6"/>
  <c r="M9" i="6"/>
  <c r="M8" i="6"/>
  <c r="M7" i="6"/>
  <c r="M15" i="6"/>
  <c r="M16" i="6"/>
  <c r="M14" i="6"/>
  <c r="P14" i="6" s="1"/>
  <c r="N16" i="6"/>
  <c r="N15" i="6"/>
  <c r="N14" i="6"/>
  <c r="AI21" i="14"/>
  <c r="AI10" i="14"/>
  <c r="AI9" i="14"/>
  <c r="L16" i="14"/>
  <c r="AI6" i="14"/>
  <c r="AH6" i="14"/>
  <c r="AG6" i="14"/>
  <c r="AF6" i="14"/>
  <c r="AE6" i="14"/>
  <c r="AD6" i="14"/>
  <c r="AI17" i="14"/>
  <c r="AH17" i="14"/>
  <c r="AG17" i="14"/>
  <c r="AF17" i="14"/>
  <c r="AE17" i="14"/>
  <c r="AD17" i="14"/>
  <c r="AD18" i="14" s="1"/>
  <c r="N30" i="14"/>
  <c r="N29" i="14"/>
  <c r="N28" i="14"/>
  <c r="J30" i="14"/>
  <c r="J29" i="14"/>
  <c r="J28" i="14"/>
  <c r="Z19" i="14"/>
  <c r="AA19" i="14"/>
  <c r="AB19" i="14"/>
  <c r="AB18" i="14"/>
  <c r="AA18" i="14"/>
  <c r="Z18" i="14"/>
  <c r="X17" i="14"/>
  <c r="AC7" i="14" s="1"/>
  <c r="AA7" i="14"/>
  <c r="X63" i="14"/>
  <c r="Z7" i="14" s="1"/>
  <c r="X48" i="14"/>
  <c r="X32" i="14"/>
  <c r="AB7" i="14" s="1"/>
  <c r="F65" i="14"/>
  <c r="H7" i="14" s="1"/>
  <c r="M28" i="14" s="1"/>
  <c r="F49" i="14"/>
  <c r="I17" i="14" s="1"/>
  <c r="I18" i="14" s="1"/>
  <c r="I29" i="14" s="1"/>
  <c r="F34" i="14"/>
  <c r="J17" i="14" s="1"/>
  <c r="J18" i="14" s="1"/>
  <c r="I30" i="14" s="1"/>
  <c r="AC10" i="14"/>
  <c r="K11" i="14"/>
  <c r="L6" i="14" s="1"/>
  <c r="F17" i="14"/>
  <c r="K7" i="14" s="1"/>
  <c r="L1146" i="3"/>
  <c r="C3" i="5"/>
  <c r="C4" i="5" l="1"/>
  <c r="H17" i="14"/>
  <c r="H18" i="14" s="1"/>
  <c r="I28" i="14" s="1"/>
  <c r="J7" i="14"/>
  <c r="M30" i="14" s="1"/>
  <c r="I7" i="14"/>
  <c r="M29" i="14" s="1"/>
  <c r="AC18" i="14"/>
  <c r="AC19" i="14" s="1"/>
  <c r="J31" i="14" s="1"/>
  <c r="AD7" i="14"/>
  <c r="N31" i="14"/>
  <c r="M31" i="14"/>
  <c r="L7" i="14"/>
  <c r="M6" i="14" s="1"/>
  <c r="K17" i="14"/>
  <c r="K18" i="14" s="1"/>
  <c r="I31" i="14" s="1"/>
  <c r="L17" i="14" l="1"/>
  <c r="AD19" i="14"/>
  <c r="J32" i="14" s="1"/>
  <c r="N32" i="14"/>
  <c r="AE7" i="14"/>
  <c r="M7" i="14"/>
  <c r="N6" i="14" s="1"/>
  <c r="M32" i="14"/>
  <c r="L18" i="14" l="1"/>
  <c r="I32" i="14" s="1"/>
  <c r="M16" i="14"/>
  <c r="M17" i="14" s="1"/>
  <c r="AE18" i="14"/>
  <c r="AE19" i="14" s="1"/>
  <c r="J33" i="14" s="1"/>
  <c r="AF7" i="14"/>
  <c r="N34" i="14" s="1"/>
  <c r="N33" i="14"/>
  <c r="M33" i="14"/>
  <c r="N7" i="14"/>
  <c r="O6" i="14" s="1"/>
  <c r="M18" i="14" l="1"/>
  <c r="I33" i="14" s="1"/>
  <c r="N16" i="14"/>
  <c r="N17" i="14" s="1"/>
  <c r="AF18" i="14"/>
  <c r="AF19" i="14" s="1"/>
  <c r="J34" i="14" s="1"/>
  <c r="AG7" i="14"/>
  <c r="N35" i="14" s="1"/>
  <c r="M34" i="14"/>
  <c r="O7" i="14"/>
  <c r="P6" i="14" s="1"/>
  <c r="N18" i="14" l="1"/>
  <c r="I34" i="14" s="1"/>
  <c r="O16" i="14"/>
  <c r="O17" i="14" s="1"/>
  <c r="AH7" i="14"/>
  <c r="N36" i="14" s="1"/>
  <c r="AG18" i="14"/>
  <c r="AG19" i="14" s="1"/>
  <c r="J35" i="14" s="1"/>
  <c r="M35" i="14"/>
  <c r="P7" i="14"/>
  <c r="Q6" i="14" s="1"/>
  <c r="O18" i="14" l="1"/>
  <c r="I35" i="14" s="1"/>
  <c r="P16" i="14"/>
  <c r="P17" i="14" s="1"/>
  <c r="AI7" i="14"/>
  <c r="N37" i="14" s="1"/>
  <c r="AH18" i="14"/>
  <c r="AH19" i="14" s="1"/>
  <c r="J36" i="14" s="1"/>
  <c r="M36" i="14"/>
  <c r="Q7" i="14"/>
  <c r="M37" i="14" l="1"/>
  <c r="Q9" i="14"/>
  <c r="Q10" i="14"/>
  <c r="P18" i="14"/>
  <c r="I36" i="14" s="1"/>
  <c r="Q16" i="14"/>
  <c r="Q17" i="14" s="1"/>
  <c r="Q18" i="14" s="1"/>
  <c r="AI18" i="14"/>
  <c r="AI19" i="14" s="1"/>
  <c r="J37" i="14" s="1"/>
  <c r="I37" i="14" l="1"/>
  <c r="Q20" i="14"/>
  <c r="U41" i="5"/>
  <c r="Y25" i="5" s="1"/>
  <c r="X36" i="5" s="1"/>
  <c r="I12" i="6"/>
  <c r="Y26" i="5"/>
  <c r="F24" i="10"/>
  <c r="I22" i="10" s="1"/>
  <c r="F1514" i="4"/>
  <c r="F7" i="9"/>
  <c r="F8" i="9"/>
  <c r="F9" i="9"/>
  <c r="G8" i="9"/>
  <c r="G9" i="9"/>
  <c r="G7" i="9"/>
  <c r="G6" i="9"/>
  <c r="F12" i="9" s="1"/>
  <c r="I13" i="6"/>
  <c r="H12" i="6"/>
  <c r="H13" i="6"/>
  <c r="H14" i="6"/>
  <c r="I14" i="6"/>
  <c r="I11" i="6"/>
  <c r="H17" i="6" s="1"/>
  <c r="I30" i="10" l="1"/>
  <c r="I31" i="10"/>
  <c r="I32" i="10"/>
  <c r="I35" i="10"/>
  <c r="I34" i="10"/>
  <c r="I33" i="10"/>
  <c r="I26" i="10"/>
  <c r="I27" i="10"/>
  <c r="I28" i="10"/>
  <c r="I36" i="10"/>
  <c r="I29" i="10"/>
  <c r="I37" i="10"/>
  <c r="X32" i="5"/>
  <c r="AA23" i="5"/>
  <c r="X33" i="5"/>
  <c r="X34" i="5"/>
  <c r="X29" i="5"/>
  <c r="X37" i="5"/>
  <c r="X30" i="5"/>
  <c r="X38" i="5"/>
  <c r="X31" i="5"/>
  <c r="AA24" i="5"/>
  <c r="X27" i="5"/>
  <c r="X35" i="5"/>
  <c r="X28" i="5"/>
  <c r="L30" i="10" l="1"/>
  <c r="K30" i="10"/>
  <c r="AA29" i="5"/>
  <c r="AA31" i="5" s="1"/>
  <c r="Z34" i="5" s="1"/>
  <c r="Z29" i="5"/>
  <c r="Z31" i="5" s="1"/>
  <c r="Z33" i="5" s="1"/>
  <c r="K31" i="10" l="1"/>
  <c r="K33" i="10" s="1"/>
  <c r="L31" i="10"/>
  <c r="K34" i="10"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D2AA59A-EAE9-4980-9C22-40DBA3179474}" keepAlive="1" name="Query - cagr" description="Connection to the 'cagr' query in the workbook." type="5" refreshedVersion="8" background="1" saveData="1">
    <dbPr connection="Provider=Microsoft.Mashup.OleDb.1;Data Source=$Workbook$;Location=cagr;Extended Properties=&quot;&quot;" command="SELECT * FROM [cagr]"/>
  </connection>
  <connection id="2" xr16:uid="{731E9342-6E00-474E-959F-A2855F9AF0F2}" keepAlive="1" name="Query - combined" description="Connection to the 'combined' query in the workbook." type="5" refreshedVersion="8" background="1" saveData="1">
    <dbPr connection="Provider=Microsoft.Mashup.OleDb.1;Data Source=$Workbook$;Location=combined;Extended Properties=&quot;&quot;" command="SELECT * FROM [combined]"/>
  </connection>
  <connection id="3" xr16:uid="{23D767DF-A22A-47AF-BCDD-E528E18590E8}" keepAlive="1" name="Query - df_ratio" description="Connection to the 'df_ratio' query in the workbook." type="5" refreshedVersion="8" background="1" saveData="1">
    <dbPr connection="Provider=Microsoft.Mashup.OleDb.1;Data Source=$Workbook$;Location=df_ratio;Extended Properties=&quot;&quot;" command="SELECT * FROM [df_ratio]"/>
  </connection>
  <connection id="4" xr16:uid="{22CF32E9-1298-4D1C-9A43-F7134105E0C4}" keepAlive="1" name="Query - df_ratio (2)" description="Connection to the 'df_ratio (2)' query in the workbook." type="5" refreshedVersion="8" background="1" saveData="1">
    <dbPr connection="Provider=Microsoft.Mashup.OleDb.1;Data Source=$Workbook$;Location=&quot;df_ratio (2)&quot;;Extended Properties=&quot;&quot;" command="SELECT * FROM [df_ratio (2)]"/>
  </connection>
  <connection id="5" xr16:uid="{F3C5BAC8-B193-40DC-83CD-7B7658ADF0A4}" keepAlive="1" name="Query - domestic_visitors" description="Connection to the 'domestic_visitors' query in the workbook." type="5" refreshedVersion="8" background="1" saveData="1">
    <dbPr connection="Provider=Microsoft.Mashup.OleDb.1;Data Source=$Workbook$;Location=domestic_visitors;Extended Properties=&quot;&quot;" command="SELECT * FROM [domestic_visitors]"/>
  </connection>
  <connection id="6" xr16:uid="{CFC86D17-F3B6-472F-9280-EEBE3E7F65F1}" keepAlive="1" name="Query - foreign_cagr" description="Connection to the 'foreign_cagr' query in the workbook." type="5" refreshedVersion="8" background="1" saveData="1">
    <dbPr connection="Provider=Microsoft.Mashup.OleDb.1;Data Source=$Workbook$;Location=foreign_cagr;Extended Properties=&quot;&quot;" command="SELECT * FROM [foreign_cagr]"/>
  </connection>
  <connection id="7" xr16:uid="{17CFF43C-5CCF-483A-97AE-6CCBFF003FF5}" keepAlive="1" name="Query - foreign_visitors" description="Connection to the 'foreign_visitors' query in the workbook." type="5" refreshedVersion="8" background="1" saveData="1">
    <dbPr connection="Provider=Microsoft.Mashup.OleDb.1;Data Source=$Workbook$;Location=foreign_visitors;Extended Properties=&quot;&quot;" command="SELECT * FROM [foreign_visitors]"/>
  </connection>
  <connection id="8" xr16:uid="{E92D6C94-A0AC-4A6A-8D6A-2FE039929DF2}" keepAlive="1" name="Query - VP_Ratio" description="Connection to the 'VP_Ratio' query in the workbook." type="5" refreshedVersion="8" background="1" saveData="1">
    <dbPr connection="Provider=Microsoft.Mashup.OleDb.1;Data Source=$Workbook$;Location=VP_Ratio;Extended Properties=&quot;&quot;" command="SELECT * FROM [VP_Ratio]"/>
  </connection>
</connections>
</file>

<file path=xl/sharedStrings.xml><?xml version="1.0" encoding="utf-8"?>
<sst xmlns="http://schemas.openxmlformats.org/spreadsheetml/2006/main" count="12852" uniqueCount="106">
  <si>
    <t>Column1</t>
  </si>
  <si>
    <t>district</t>
  </si>
  <si>
    <t>date</t>
  </si>
  <si>
    <t>month</t>
  </si>
  <si>
    <t>year</t>
  </si>
  <si>
    <t>visitors</t>
  </si>
  <si>
    <t>Adilabad</t>
  </si>
  <si>
    <t>January</t>
  </si>
  <si>
    <t>February</t>
  </si>
  <si>
    <t>March</t>
  </si>
  <si>
    <t>April</t>
  </si>
  <si>
    <t>May</t>
  </si>
  <si>
    <t>June</t>
  </si>
  <si>
    <t>July</t>
  </si>
  <si>
    <t>August</t>
  </si>
  <si>
    <t>September</t>
  </si>
  <si>
    <t>October</t>
  </si>
  <si>
    <t>November</t>
  </si>
  <si>
    <t>December</t>
  </si>
  <si>
    <t xml:space="preserve">Bhadradri Kothagudem </t>
  </si>
  <si>
    <t>Hyderabad</t>
  </si>
  <si>
    <t xml:space="preserve">Jagtial </t>
  </si>
  <si>
    <t xml:space="preserve">Jangaon </t>
  </si>
  <si>
    <t>Jayashankar Bhoopalpally</t>
  </si>
  <si>
    <t xml:space="preserve">Jogulamba Gadwal </t>
  </si>
  <si>
    <t xml:space="preserve">Kamareddy </t>
  </si>
  <si>
    <t xml:space="preserve">Karimnagar </t>
  </si>
  <si>
    <t>Khammam</t>
  </si>
  <si>
    <t>Komaram Bheem Asifabad</t>
  </si>
  <si>
    <t xml:space="preserve">Mahabubabad </t>
  </si>
  <si>
    <t>Mahbubnagar</t>
  </si>
  <si>
    <t>Mancherial</t>
  </si>
  <si>
    <t xml:space="preserve">Medak </t>
  </si>
  <si>
    <t xml:space="preserve">Medchal </t>
  </si>
  <si>
    <t xml:space="preserve">Nagarkurnool </t>
  </si>
  <si>
    <t>Nalgonda</t>
  </si>
  <si>
    <t>Nirmal</t>
  </si>
  <si>
    <t>Nizamabad</t>
  </si>
  <si>
    <t>Peddapalli</t>
  </si>
  <si>
    <t xml:space="preserve">Rajanna Sircilla </t>
  </si>
  <si>
    <t>Ranga Reddy</t>
  </si>
  <si>
    <t xml:space="preserve">Sangareddy </t>
  </si>
  <si>
    <t>Siddipet</t>
  </si>
  <si>
    <t>Suryapet</t>
  </si>
  <si>
    <t>Vikarabad</t>
  </si>
  <si>
    <t xml:space="preserve">Wanaparthy </t>
  </si>
  <si>
    <t>Warangal (Rural)</t>
  </si>
  <si>
    <t>Warangal (Urban)</t>
  </si>
  <si>
    <t>Yadadri Bhongir</t>
  </si>
  <si>
    <t>Mulugu</t>
  </si>
  <si>
    <t>Narayanapet</t>
  </si>
  <si>
    <t>Narayanpet</t>
  </si>
  <si>
    <t>S.No</t>
  </si>
  <si>
    <t>Row Labels</t>
  </si>
  <si>
    <t>Sum of visitors</t>
  </si>
  <si>
    <t>cagr</t>
  </si>
  <si>
    <t>s.no</t>
  </si>
  <si>
    <t>BOX</t>
  </si>
  <si>
    <t>RANGE</t>
  </si>
  <si>
    <t>Ratio</t>
  </si>
  <si>
    <t>Grand Total</t>
  </si>
  <si>
    <t>CAGR</t>
  </si>
  <si>
    <t>2019</t>
  </si>
  <si>
    <t>High</t>
  </si>
  <si>
    <t>Low</t>
  </si>
  <si>
    <t>Column Labels</t>
  </si>
  <si>
    <t>box</t>
  </si>
  <si>
    <t>range</t>
  </si>
  <si>
    <t>District Name</t>
  </si>
  <si>
    <t>dom_visitors</t>
  </si>
  <si>
    <t>for_visitors</t>
  </si>
  <si>
    <t>VP Ratio</t>
  </si>
  <si>
    <t>Bhadradri Kothagudem</t>
  </si>
  <si>
    <t>Jagitial</t>
  </si>
  <si>
    <t>Jangaon</t>
  </si>
  <si>
    <t>Jayashankar Bhupalpally</t>
  </si>
  <si>
    <t>Jogulamba Gadwal</t>
  </si>
  <si>
    <t>Kamareddy</t>
  </si>
  <si>
    <t>Karimnagar</t>
  </si>
  <si>
    <t>Komaram Bheem</t>
  </si>
  <si>
    <t>Mahabubabad</t>
  </si>
  <si>
    <t>Mahabubnagar</t>
  </si>
  <si>
    <t>Medak</t>
  </si>
  <si>
    <t>6.73</t>
  </si>
  <si>
    <t>Medchal–Malkajgiri</t>
  </si>
  <si>
    <t>6.69</t>
  </si>
  <si>
    <t>Nagarkurnool</t>
  </si>
  <si>
    <t>Rajanna Sircilla</t>
  </si>
  <si>
    <t>Sangareddy</t>
  </si>
  <si>
    <t>Wanaparthy</t>
  </si>
  <si>
    <t>Warangal Rural</t>
  </si>
  <si>
    <t>Warangal Urban</t>
  </si>
  <si>
    <t>Yadadri Bhuvanagiri</t>
  </si>
  <si>
    <t>5.75</t>
  </si>
  <si>
    <t>District</t>
  </si>
  <si>
    <t>As per census 2011</t>
  </si>
  <si>
    <t>Estimated population in 2023</t>
  </si>
  <si>
    <t>Total_visitors</t>
  </si>
  <si>
    <t>TOTAL</t>
  </si>
  <si>
    <t>CAGR of Hyderabad</t>
  </si>
  <si>
    <t>Projections</t>
  </si>
  <si>
    <t>Visitors</t>
  </si>
  <si>
    <t>DOMESTIC</t>
  </si>
  <si>
    <t>Domestic</t>
  </si>
  <si>
    <t>Foreign</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</si>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</sst>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000000"/>
    <numFmt numFmtId="165" formatCode="&quot;₹&quot;\ #,##0"/>
  </numFmts>
  <fonts count="7" x14ac:knownFonts="1">
    <font>
      <sz val="11"/>
      <color theme="1"/>
      <name val="Calibri"/>
      <family val="2"/>
      <scheme val="minor"/>
    </font>
    <font>
      <b/>
      <sz val="11"/>
      <color theme="1"/>
      <name val="Calibri"/>
      <family val="2"/>
      <scheme val="minor"/>
    </font>
    <font>
      <b/>
      <sz val="11"/>
      <color theme="0"/>
      <name val="Calibri"/>
      <family val="2"/>
      <scheme val="minor"/>
    </font>
    <font>
      <sz val="8"/>
      <name val="Calibri"/>
      <family val="2"/>
      <scheme val="minor"/>
    </font>
    <font>
      <sz val="11"/>
      <name val="Calibri"/>
      <family val="2"/>
      <scheme val="minor"/>
    </font>
    <font>
      <sz val="11"/>
      <color theme="1"/>
      <name val="Calibri"/>
      <family val="2"/>
    </font>
    <font>
      <sz val="8"/>
      <color rgb="FFBDC1C6"/>
      <name val="Arial"/>
      <family val="2"/>
    </font>
  </fonts>
  <fills count="5">
    <fill>
      <patternFill patternType="none"/>
    </fill>
    <fill>
      <patternFill patternType="gray125"/>
    </fill>
    <fill>
      <patternFill patternType="solid">
        <fgColor theme="4" tint="0.79998168889431442"/>
        <bgColor theme="4" tint="0.79998168889431442"/>
      </patternFill>
    </fill>
    <fill>
      <patternFill patternType="solid">
        <fgColor theme="9"/>
        <bgColor theme="9"/>
      </patternFill>
    </fill>
    <fill>
      <patternFill patternType="solid">
        <fgColor theme="9" tint="0.79998168889431442"/>
        <bgColor theme="9" tint="0.79998168889431442"/>
      </patternFill>
    </fill>
  </fills>
  <borders count="5">
    <border>
      <left/>
      <right/>
      <top/>
      <bottom/>
      <diagonal/>
    </border>
    <border>
      <left/>
      <right/>
      <top/>
      <bottom style="thin">
        <color theme="4" tint="0.39997558519241921"/>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1">
    <xf numFmtId="0" fontId="0" fillId="0" borderId="0"/>
  </cellStyleXfs>
  <cellXfs count="33">
    <xf numFmtId="0" fontId="0" fillId="0" borderId="0" xfId="0"/>
    <xf numFmtId="14" fontId="0" fillId="0" borderId="0" xfId="0" applyNumberFormat="1"/>
    <xf numFmtId="0" fontId="0" fillId="0" borderId="0" xfId="0" pivotButton="1"/>
    <xf numFmtId="0" fontId="0" fillId="0" borderId="0" xfId="0" applyAlignment="1">
      <alignment horizontal="left"/>
    </xf>
    <xf numFmtId="2" fontId="0" fillId="0" borderId="0" xfId="0" applyNumberFormat="1"/>
    <xf numFmtId="0" fontId="1" fillId="2" borderId="1" xfId="0" applyFont="1" applyFill="1" applyBorder="1"/>
    <xf numFmtId="0" fontId="1" fillId="2" borderId="0" xfId="0" applyFont="1" applyFill="1"/>
    <xf numFmtId="0" fontId="1" fillId="0" borderId="0" xfId="0" applyFont="1" applyAlignment="1">
      <alignment horizontal="left"/>
    </xf>
    <xf numFmtId="0" fontId="2" fillId="3" borderId="2" xfId="0" applyFont="1" applyFill="1" applyBorder="1"/>
    <xf numFmtId="0" fontId="2" fillId="3" borderId="3" xfId="0" applyFont="1" applyFill="1" applyBorder="1"/>
    <xf numFmtId="0" fontId="0" fillId="4" borderId="2" xfId="0" applyFill="1" applyBorder="1"/>
    <xf numFmtId="0" fontId="0" fillId="4" borderId="3" xfId="0" applyFill="1" applyBorder="1"/>
    <xf numFmtId="0" fontId="0" fillId="0" borderId="2" xfId="0" applyBorder="1"/>
    <xf numFmtId="0" fontId="0" fillId="0" borderId="3" xfId="0" applyBorder="1"/>
    <xf numFmtId="0" fontId="0" fillId="0" borderId="4" xfId="0" applyBorder="1"/>
    <xf numFmtId="0" fontId="0" fillId="4" borderId="4" xfId="0" applyFill="1" applyBorder="1"/>
    <xf numFmtId="0" fontId="2" fillId="3" borderId="4" xfId="0" applyFont="1" applyFill="1" applyBorder="1"/>
    <xf numFmtId="2" fontId="0" fillId="4" borderId="3" xfId="0" applyNumberFormat="1" applyFill="1" applyBorder="1"/>
    <xf numFmtId="2" fontId="0" fillId="0" borderId="3" xfId="0" applyNumberFormat="1" applyBorder="1"/>
    <xf numFmtId="0" fontId="1" fillId="0" borderId="1" xfId="0" applyFont="1" applyBorder="1"/>
    <xf numFmtId="14" fontId="0" fillId="4" borderId="4" xfId="0" applyNumberFormat="1" applyFill="1" applyBorder="1"/>
    <xf numFmtId="14" fontId="0" fillId="0" borderId="4" xfId="0" applyNumberFormat="1" applyBorder="1"/>
    <xf numFmtId="3" fontId="0" fillId="0" borderId="0" xfId="0" applyNumberFormat="1"/>
    <xf numFmtId="0" fontId="0" fillId="0" borderId="0" xfId="0" applyAlignment="1">
      <alignment horizontal="right"/>
    </xf>
    <xf numFmtId="3" fontId="0" fillId="0" borderId="0" xfId="0" applyNumberFormat="1" applyAlignment="1">
      <alignment horizontal="right"/>
    </xf>
    <xf numFmtId="2" fontId="0" fillId="0" borderId="0" xfId="0" applyNumberFormat="1" applyAlignment="1">
      <alignment horizontal="right"/>
    </xf>
    <xf numFmtId="164" fontId="0" fillId="0" borderId="0" xfId="0" applyNumberFormat="1"/>
    <xf numFmtId="0" fontId="4" fillId="0" borderId="0" xfId="0" applyFont="1" applyAlignment="1">
      <alignment horizontal="right"/>
    </xf>
    <xf numFmtId="165" fontId="0" fillId="0" borderId="0" xfId="0" applyNumberFormat="1"/>
    <xf numFmtId="0" fontId="5" fillId="0" borderId="0" xfId="0" applyFont="1"/>
    <xf numFmtId="4" fontId="0" fillId="0" borderId="0" xfId="0" applyNumberFormat="1"/>
    <xf numFmtId="4" fontId="6" fillId="0" borderId="0" xfId="0" applyNumberFormat="1" applyFont="1"/>
    <xf numFmtId="0" fontId="0" fillId="0" borderId="0" xfId="0" applyAlignment="1">
      <alignment horizontal="center"/>
    </xf>
  </cellXfs>
  <cellStyles count="1">
    <cellStyle name="Normal" xfId="0" builtinId="0"/>
  </cellStyles>
  <dxfs count="20">
    <dxf>
      <numFmt numFmtId="0" formatCode="General"/>
    </dxf>
    <dxf>
      <numFmt numFmtId="0" formatCode="General"/>
    </dxf>
    <dxf>
      <numFmt numFmtId="0" formatCode="General"/>
    </dxf>
    <dxf>
      <numFmt numFmtId="2" formatCode="0.00"/>
    </dxf>
    <dxf>
      <numFmt numFmtId="0" formatCode="General"/>
    </dxf>
    <dxf>
      <numFmt numFmtId="2" formatCode="0.00"/>
    </dxf>
    <dxf>
      <numFmt numFmtId="0" formatCode="General"/>
    </dxf>
    <dxf>
      <numFmt numFmtId="0" formatCode="General"/>
    </dxf>
    <dxf>
      <numFmt numFmtId="19" formatCode="dd/mm/yyyy"/>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font>
        <b/>
        <i val="0"/>
        <sz val="16"/>
        <color rgb="FFECE3C3"/>
        <name val="Agency FB"/>
        <family val="2"/>
        <scheme val="none"/>
      </font>
      <fill>
        <patternFill patternType="solid">
          <fgColor auto="1"/>
          <bgColor rgb="FF002060"/>
        </patternFill>
      </fill>
      <border diagonalUp="0" diagonalDown="0">
        <left/>
        <right/>
        <top/>
        <bottom/>
        <vertical/>
        <horizontal/>
      </border>
    </dxf>
  </dxfs>
  <tableStyles count="1" defaultTableStyle="TableStyleMedium2" defaultPivotStyle="PivotStyleLight16">
    <tableStyle name="Slicer Style 1" pivot="0" table="0" count="9" xr9:uid="{FDBE9FCA-A47F-4E48-A8C8-728242EFE4B0}">
      <tableStyleElement type="wholeTable" dxfId="19"/>
    </tableStyle>
  </tableStyles>
  <colors>
    <mruColors>
      <color rgb="FFECE3C3"/>
      <color rgb="FF3E3955"/>
      <color rgb="FF2E2E2E"/>
      <color rgb="FF000000"/>
      <color rgb="FF003200"/>
      <color rgb="FF006600"/>
      <color rgb="FF133E4D"/>
      <color rgb="FF26283D"/>
      <color rgb="FF0E1190"/>
      <color rgb="FF1F1C30"/>
    </mruColors>
  </colors>
  <extLst>
    <ext xmlns:x14="http://schemas.microsoft.com/office/spreadsheetml/2009/9/main" uri="{46F421CA-312F-682f-3DD2-61675219B42D}">
      <x14:dxfs count="8">
        <dxf>
          <font>
            <b val="0"/>
            <i val="0"/>
            <sz val="22"/>
            <color rgb="FFECE3C3"/>
            <name val="Agency FB"/>
            <family val="2"/>
            <scheme val="none"/>
          </font>
          <fill>
            <patternFill>
              <bgColor rgb="FF3E3955"/>
            </patternFill>
          </fill>
        </dxf>
        <dxf>
          <font>
            <b val="0"/>
            <i val="0"/>
            <sz val="22"/>
            <color theme="1"/>
            <name val="Agency FB"/>
            <family val="2"/>
            <scheme val="none"/>
          </font>
          <fill>
            <patternFill>
              <bgColor theme="0" tint="-0.14996795556505021"/>
            </patternFill>
          </fill>
        </dxf>
        <dxf>
          <font>
            <b val="0"/>
            <i val="0"/>
            <sz val="24"/>
            <color rgb="FFECE3C3"/>
            <name val="Agency FB"/>
            <family val="2"/>
            <scheme val="none"/>
          </font>
          <fill>
            <patternFill>
              <bgColor rgb="FF3E3955"/>
            </patternFill>
          </fill>
        </dxf>
        <dxf>
          <font>
            <b/>
            <i val="0"/>
            <sz val="24"/>
            <color theme="1"/>
            <name val="Agency FB"/>
            <family val="2"/>
            <scheme val="none"/>
          </font>
          <fill>
            <patternFill>
              <bgColor theme="0" tint="-0.14996795556505021"/>
            </patternFill>
          </fill>
        </dxf>
        <dxf>
          <font>
            <b/>
            <i val="0"/>
            <sz val="24"/>
            <name val="Agency FB"/>
            <family val="2"/>
            <scheme val="none"/>
          </font>
          <fill>
            <patternFill>
              <bgColor theme="1"/>
            </patternFill>
          </fill>
        </dxf>
        <dxf>
          <font>
            <b/>
            <i val="0"/>
            <sz val="24"/>
            <name val="Agency FB"/>
            <family val="2"/>
            <scheme val="none"/>
          </font>
          <fill>
            <patternFill>
              <bgColor theme="1"/>
            </patternFill>
          </fill>
        </dxf>
        <dxf>
          <font>
            <b val="0"/>
            <i val="0"/>
            <sz val="22"/>
            <color rgb="FFECE3C3"/>
            <name val="Agency FB"/>
            <family val="2"/>
            <scheme val="none"/>
          </font>
          <fill>
            <patternFill>
              <bgColor rgb="FF3E3955"/>
            </patternFill>
          </fill>
        </dxf>
        <dxf>
          <font>
            <b val="0"/>
            <i val="0"/>
            <sz val="22"/>
            <color rgb="FFECE3C3"/>
            <name val="Agency FB"/>
            <family val="2"/>
            <scheme val="none"/>
          </font>
          <fill>
            <patternFill>
              <bgColor rgb="FF3E395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8.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9.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0.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1.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2.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3.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4.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Ex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[Telanagana_Tourism_Dashboard.xlsm]com_piv!PivotTable1</c:name>
    <c:fmtId val="0"/>
  </c:pivotSource>
  <c:chart>
    <c:autoTitleDeleted val="1"/>
    <c:pivotFmts>
      <c:pivotFmt>
        <c:idx val="0"/>
        <c:spPr>
          <a:gradFill>
            <a:gsLst>
              <a:gs pos="100000">
                <a:srgbClr val="ECE3C3"/>
              </a:gs>
              <a:gs pos="54000">
                <a:srgbClr val="3E3955"/>
              </a:gs>
              <a:gs pos="30000">
                <a:srgbClr val="3E3955"/>
              </a:gs>
              <a:gs pos="0">
                <a:srgbClr val="3E3955"/>
              </a:gs>
            </a:gsLst>
            <a:lin ang="10800000" scaled="0"/>
          </a:gradFill>
          <a:ln>
            <a:noFill/>
          </a:ln>
          <a:effectLst/>
        </c:spPr>
        <c:marker>
          <c:symbol val="none"/>
        </c:marker>
        <c:dLbl>
          <c:idx val="0"/>
          <c:numFmt formatCode="#,##0" sourceLinked="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164640324214792"/>
          <c:y val="4.8145850565205407E-2"/>
          <c:w val="0.70362478892266123"/>
          <c:h val="0.85031775572098156"/>
        </c:manualLayout>
      </c:layout>
      <c:barChart>
        <c:barDir val="bar"/>
        <c:grouping val="clustered"/>
        <c:varyColors val="0"/>
        <c:ser>
          <c:idx val="0"/>
          <c:order val="0"/>
          <c:tx>
            <c:strRef>
              <c:f>com_piv!$B$3</c:f>
              <c:strCache>
                <c:ptCount val="1"/>
                <c:pt idx="0">
                  <c:v>Total</c:v>
                </c:pt>
              </c:strCache>
            </c:strRef>
          </c:tx>
          <c:spPr>
            <a:gradFill>
              <a:gsLst>
                <a:gs pos="100000">
                  <a:srgbClr val="ECE3C3"/>
                </a:gs>
                <a:gs pos="54000">
                  <a:srgbClr val="3E3955"/>
                </a:gs>
                <a:gs pos="30000">
                  <a:srgbClr val="3E3955"/>
                </a:gs>
                <a:gs pos="0">
                  <a:srgbClr val="3E3955"/>
                </a:gs>
              </a:gsLst>
              <a:lin ang="10800000" scaled="0"/>
            </a:gradFill>
            <a:ln>
              <a:noFill/>
            </a:ln>
            <a:effectLst/>
          </c:spPr>
          <c:invertIfNegative val="0"/>
          <c:dLbls>
            <c:numFmt formatCode="#,##0" sourceLinked="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com_piv!$A$4:$A$13</c:f>
              <c:strCache>
                <c:ptCount val="10"/>
                <c:pt idx="0">
                  <c:v>Hyderabad</c:v>
                </c:pt>
                <c:pt idx="1">
                  <c:v>Rajanna Sircilla </c:v>
                </c:pt>
                <c:pt idx="2">
                  <c:v>Warangal (Urban)</c:v>
                </c:pt>
                <c:pt idx="3">
                  <c:v>Yadadri Bhongir</c:v>
                </c:pt>
                <c:pt idx="4">
                  <c:v>Bhadradri Kothagudem </c:v>
                </c:pt>
                <c:pt idx="5">
                  <c:v>Medak </c:v>
                </c:pt>
                <c:pt idx="6">
                  <c:v>Jayashankar Bhoopalpally</c:v>
                </c:pt>
                <c:pt idx="7">
                  <c:v>Mahbubnagar</c:v>
                </c:pt>
                <c:pt idx="8">
                  <c:v>Nirmal</c:v>
                </c:pt>
                <c:pt idx="9">
                  <c:v>Jagtial </c:v>
                </c:pt>
              </c:strCache>
            </c:strRef>
          </c:cat>
          <c:val>
            <c:numRef>
              <c:f>com_piv!$B$4:$B$13</c:f>
              <c:numCache>
                <c:formatCode>General</c:formatCode>
                <c:ptCount val="10"/>
                <c:pt idx="0">
                  <c:v>84945858</c:v>
                </c:pt>
                <c:pt idx="1">
                  <c:v>41763276</c:v>
                </c:pt>
                <c:pt idx="2">
                  <c:v>30735424</c:v>
                </c:pt>
                <c:pt idx="3">
                  <c:v>26893080</c:v>
                </c:pt>
                <c:pt idx="4">
                  <c:v>21600962</c:v>
                </c:pt>
                <c:pt idx="5">
                  <c:v>20542639</c:v>
                </c:pt>
                <c:pt idx="6">
                  <c:v>19634117</c:v>
                </c:pt>
                <c:pt idx="7">
                  <c:v>17182400</c:v>
                </c:pt>
                <c:pt idx="8">
                  <c:v>13315798</c:v>
                </c:pt>
                <c:pt idx="9">
                  <c:v>11303514</c:v>
                </c:pt>
              </c:numCache>
            </c:numRef>
          </c:val>
          <c:extLst>
            <c:ext xmlns:c16="http://schemas.microsoft.com/office/drawing/2014/chart" uri="{C3380CC4-5D6E-409C-BE32-E72D297353CC}">
              <c16:uniqueId val="{00000000-C47B-4638-A5F9-F2A5E398F1B2}"/>
            </c:ext>
          </c:extLst>
        </c:ser>
        <c:dLbls>
          <c:showLegendKey val="0"/>
          <c:showVal val="0"/>
          <c:showCatName val="0"/>
          <c:showSerName val="0"/>
          <c:showPercent val="0"/>
          <c:showBubbleSize val="0"/>
        </c:dLbls>
        <c:gapWidth val="75"/>
        <c:axId val="287291696"/>
        <c:axId val="287294096"/>
      </c:barChart>
      <c:catAx>
        <c:axId val="28729169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1" i="0" u="none" strike="noStrike" kern="1200" baseline="0">
                <a:solidFill>
                  <a:schemeClr val="tx1"/>
                </a:solidFill>
                <a:latin typeface="+mn-lt"/>
                <a:ea typeface="+mn-ea"/>
                <a:cs typeface="+mn-cs"/>
              </a:defRPr>
            </a:pPr>
            <a:endParaRPr lang="en-US"/>
          </a:p>
        </c:txPr>
        <c:crossAx val="287294096"/>
        <c:crosses val="autoZero"/>
        <c:auto val="1"/>
        <c:lblAlgn val="ctr"/>
        <c:lblOffset val="100"/>
        <c:noMultiLvlLbl val="0"/>
      </c:catAx>
      <c:valAx>
        <c:axId val="287294096"/>
        <c:scaling>
          <c:orientation val="minMax"/>
        </c:scaling>
        <c:delete val="0"/>
        <c:axPos val="t"/>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lang="en-US" sz="900" b="1" i="0" u="none" strike="noStrike" kern="1200" baseline="0">
                <a:solidFill>
                  <a:schemeClr val="tx1"/>
                </a:solidFill>
                <a:latin typeface="+mn-lt"/>
                <a:ea typeface="+mn-ea"/>
                <a:cs typeface="+mn-cs"/>
              </a:defRPr>
            </a:pPr>
            <a:endParaRPr lang="en-US"/>
          </a:p>
        </c:txPr>
        <c:crossAx val="287291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[Telanagana_Tourism_Dashboard.xlsm]com_piv!PivotTable2</c:name>
    <c:fmtId val="4"/>
  </c:pivotSource>
  <c:chart>
    <c:autoTitleDeleted val="1"/>
    <c:pivotFmts>
      <c:pivotFmt>
        <c:idx val="0"/>
        <c:spPr>
          <a:gradFill>
            <a:gsLst>
              <a:gs pos="100000">
                <a:srgbClr val="ECE3C3"/>
              </a:gs>
              <a:gs pos="54000">
                <a:srgbClr val="3E3955"/>
              </a:gs>
              <a:gs pos="30000">
                <a:srgbClr val="3E3955"/>
              </a:gs>
              <a:gs pos="0">
                <a:srgbClr val="3E3955"/>
              </a:gs>
            </a:gsLst>
            <a:lin ang="10800000" scaled="0"/>
          </a:gradFill>
          <a:ln>
            <a:noFill/>
          </a:ln>
          <a:effectLst/>
        </c:spPr>
        <c:marker>
          <c:symbol val="none"/>
        </c:marker>
        <c:dLbl>
          <c:idx val="0"/>
          <c:numFmt formatCode="#,##0" sourceLinked="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com_piv!$O$2</c:f>
              <c:strCache>
                <c:ptCount val="1"/>
                <c:pt idx="0">
                  <c:v>Total</c:v>
                </c:pt>
              </c:strCache>
            </c:strRef>
          </c:tx>
          <c:spPr>
            <a:gradFill>
              <a:gsLst>
                <a:gs pos="100000">
                  <a:srgbClr val="ECE3C3"/>
                </a:gs>
                <a:gs pos="54000">
                  <a:srgbClr val="3E3955"/>
                </a:gs>
                <a:gs pos="30000">
                  <a:srgbClr val="3E3955"/>
                </a:gs>
                <a:gs pos="0">
                  <a:srgbClr val="3E3955"/>
                </a:gs>
              </a:gsLst>
              <a:lin ang="10800000" scaled="0"/>
            </a:gradFill>
            <a:ln>
              <a:noFill/>
            </a:ln>
            <a:effectLst/>
          </c:spPr>
          <c:invertIfNegative val="0"/>
          <c:dLbls>
            <c:numFmt formatCode="#,##0" sourceLinked="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com_piv!$N$3:$N$12</c:f>
              <c:strCache>
                <c:ptCount val="10"/>
                <c:pt idx="0">
                  <c:v>Medchal </c:v>
                </c:pt>
                <c:pt idx="1">
                  <c:v>Vikarabad</c:v>
                </c:pt>
                <c:pt idx="2">
                  <c:v>Suryapet</c:v>
                </c:pt>
                <c:pt idx="3">
                  <c:v>Ranga Reddy</c:v>
                </c:pt>
                <c:pt idx="4">
                  <c:v>Kamareddy </c:v>
                </c:pt>
                <c:pt idx="5">
                  <c:v>Peddapalli</c:v>
                </c:pt>
                <c:pt idx="6">
                  <c:v>Komaram Bheem Asifabad</c:v>
                </c:pt>
                <c:pt idx="7">
                  <c:v>Nizamabad</c:v>
                </c:pt>
                <c:pt idx="8">
                  <c:v>Narayanapet</c:v>
                </c:pt>
                <c:pt idx="9">
                  <c:v>Mahabubabad </c:v>
                </c:pt>
              </c:strCache>
            </c:strRef>
          </c:cat>
          <c:val>
            <c:numRef>
              <c:f>com_piv!$O$3:$O$12</c:f>
              <c:numCache>
                <c:formatCode>General</c:formatCode>
                <c:ptCount val="10"/>
                <c:pt idx="0">
                  <c:v>0</c:v>
                </c:pt>
                <c:pt idx="1">
                  <c:v>0</c:v>
                </c:pt>
                <c:pt idx="2">
                  <c:v>0</c:v>
                </c:pt>
                <c:pt idx="3">
                  <c:v>0</c:v>
                </c:pt>
                <c:pt idx="4">
                  <c:v>1773</c:v>
                </c:pt>
                <c:pt idx="5">
                  <c:v>56977</c:v>
                </c:pt>
                <c:pt idx="6">
                  <c:v>92734</c:v>
                </c:pt>
                <c:pt idx="7">
                  <c:v>116152</c:v>
                </c:pt>
                <c:pt idx="8">
                  <c:v>389255</c:v>
                </c:pt>
                <c:pt idx="9">
                  <c:v>600697</c:v>
                </c:pt>
              </c:numCache>
            </c:numRef>
          </c:val>
          <c:extLst>
            <c:ext xmlns:c16="http://schemas.microsoft.com/office/drawing/2014/chart" uri="{C3380CC4-5D6E-409C-BE32-E72D297353CC}">
              <c16:uniqueId val="{00000000-6B86-449E-B97F-BB3BBB430467}"/>
            </c:ext>
          </c:extLst>
        </c:ser>
        <c:dLbls>
          <c:dLblPos val="outEnd"/>
          <c:showLegendKey val="0"/>
          <c:showVal val="1"/>
          <c:showCatName val="0"/>
          <c:showSerName val="0"/>
          <c:showPercent val="0"/>
          <c:showBubbleSize val="0"/>
        </c:dLbls>
        <c:gapWidth val="75"/>
        <c:axId val="1300124447"/>
        <c:axId val="1300125407"/>
      </c:barChart>
      <c:catAx>
        <c:axId val="1300124447"/>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1" i="0" u="none" strike="noStrike" kern="1200" baseline="0">
                <a:solidFill>
                  <a:schemeClr val="tx1"/>
                </a:solidFill>
                <a:latin typeface="+mn-lt"/>
                <a:ea typeface="+mn-ea"/>
                <a:cs typeface="+mn-cs"/>
              </a:defRPr>
            </a:pPr>
            <a:endParaRPr lang="en-US"/>
          </a:p>
        </c:txPr>
        <c:crossAx val="1300125407"/>
        <c:crosses val="autoZero"/>
        <c:auto val="1"/>
        <c:lblAlgn val="ctr"/>
        <c:lblOffset val="100"/>
        <c:noMultiLvlLbl val="0"/>
      </c:catAx>
      <c:valAx>
        <c:axId val="1300125407"/>
        <c:scaling>
          <c:orientation val="minMax"/>
        </c:scaling>
        <c:delete val="0"/>
        <c:axPos val="t"/>
        <c:numFmt formatCode="General" sourceLinked="1"/>
        <c:majorTickMark val="out"/>
        <c:minorTickMark val="none"/>
        <c:tickLblPos val="high"/>
        <c:spPr>
          <a:noFill/>
          <a:ln>
            <a:noFill/>
          </a:ln>
          <a:effectLst/>
        </c:spPr>
        <c:txPr>
          <a:bodyPr rot="-60000000" spcFirstLastPara="1" vertOverflow="ellipsis" vert="horz" wrap="square" anchor="ctr" anchorCtr="1"/>
          <a:lstStyle/>
          <a:p>
            <a:pPr>
              <a:defRPr lang="en-US" sz="900" b="1" i="0" u="none" strike="noStrike" kern="1200" baseline="0">
                <a:solidFill>
                  <a:schemeClr val="tx1"/>
                </a:solidFill>
                <a:latin typeface="+mn-lt"/>
                <a:ea typeface="+mn-ea"/>
                <a:cs typeface="+mn-cs"/>
              </a:defRPr>
            </a:pPr>
            <a:endParaRPr lang="en-US"/>
          </a:p>
        </c:txPr>
        <c:crossAx val="13001244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[Telanagana_Tourism_Dashboard.xlsm]dom_piv!PivotTable21</c:name>
    <c:fmtId val="1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dom_piv!$G$70</c:f>
              <c:strCache>
                <c:ptCount val="1"/>
                <c:pt idx="0">
                  <c:v>Total</c:v>
                </c:pt>
              </c:strCache>
            </c:strRef>
          </c:tx>
          <c:spPr>
            <a:ln w="28575" cap="rnd">
              <a:solidFill>
                <a:schemeClr val="accent1"/>
              </a:solidFill>
              <a:round/>
            </a:ln>
            <a:effectLst/>
          </c:spPr>
          <c:marker>
            <c:symbol val="none"/>
          </c:marker>
          <c:cat>
            <c:strRef>
              <c:f>dom_piv!$F$71:$F$82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dom_piv!$G$71:$G$82</c:f>
              <c:numCache>
                <c:formatCode>General</c:formatCode>
                <c:ptCount val="12"/>
                <c:pt idx="0">
                  <c:v>41382607</c:v>
                </c:pt>
                <c:pt idx="1">
                  <c:v>58075723</c:v>
                </c:pt>
                <c:pt idx="2">
                  <c:v>28740205</c:v>
                </c:pt>
                <c:pt idx="3">
                  <c:v>23955353</c:v>
                </c:pt>
                <c:pt idx="4">
                  <c:v>22880929</c:v>
                </c:pt>
                <c:pt idx="5">
                  <c:v>43137559</c:v>
                </c:pt>
                <c:pt idx="6">
                  <c:v>19172962</c:v>
                </c:pt>
                <c:pt idx="7">
                  <c:v>22312789</c:v>
                </c:pt>
                <c:pt idx="8">
                  <c:v>20810933</c:v>
                </c:pt>
                <c:pt idx="9">
                  <c:v>22493925</c:v>
                </c:pt>
                <c:pt idx="10">
                  <c:v>23548441</c:v>
                </c:pt>
                <c:pt idx="11">
                  <c:v>29830223</c:v>
                </c:pt>
              </c:numCache>
            </c:numRef>
          </c:val>
          <c:smooth val="0"/>
          <c:extLst>
            <c:ext xmlns:c16="http://schemas.microsoft.com/office/drawing/2014/chart" uri="{C3380CC4-5D6E-409C-BE32-E72D297353CC}">
              <c16:uniqueId val="{00000000-33D7-4F5C-BF83-680B21CB9F48}"/>
            </c:ext>
          </c:extLst>
        </c:ser>
        <c:dLbls>
          <c:showLegendKey val="0"/>
          <c:showVal val="0"/>
          <c:showCatName val="0"/>
          <c:showSerName val="0"/>
          <c:showPercent val="0"/>
          <c:showBubbleSize val="0"/>
        </c:dLbls>
        <c:smooth val="0"/>
        <c:axId val="573732656"/>
        <c:axId val="573733136"/>
      </c:lineChart>
      <c:catAx>
        <c:axId val="573732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733136"/>
        <c:crosses val="autoZero"/>
        <c:auto val="1"/>
        <c:lblAlgn val="ctr"/>
        <c:lblOffset val="100"/>
        <c:noMultiLvlLbl val="0"/>
      </c:catAx>
      <c:valAx>
        <c:axId val="573733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7326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0"/>
          <c:order val="0"/>
          <c:spPr>
            <a:gradFill>
              <a:gsLst>
                <a:gs pos="0">
                  <a:srgbClr val="26283D"/>
                </a:gs>
                <a:gs pos="33000">
                  <a:srgbClr val="3E3955"/>
                </a:gs>
                <a:gs pos="59000">
                  <a:srgbClr val="1F1C30"/>
                </a:gs>
                <a:gs pos="100000">
                  <a:srgbClr val="ECE3C3"/>
                </a:gs>
              </a:gsLst>
              <a:lin ang="5400000" scaled="0"/>
            </a:gradFill>
            <a:ln>
              <a:noFill/>
            </a:ln>
            <a:effectLst/>
          </c:spPr>
          <c:cat>
            <c:numRef>
              <c:f>Projections!$H$5:$Q$5</c:f>
              <c:numCache>
                <c:formatCode>General</c:formatCode>
                <c:ptCount val="10"/>
                <c:pt idx="0">
                  <c:v>2016</c:v>
                </c:pt>
                <c:pt idx="1">
                  <c:v>2017</c:v>
                </c:pt>
                <c:pt idx="2">
                  <c:v>2018</c:v>
                </c:pt>
                <c:pt idx="3">
                  <c:v>2019</c:v>
                </c:pt>
                <c:pt idx="4">
                  <c:v>2020</c:v>
                </c:pt>
                <c:pt idx="5">
                  <c:v>2021</c:v>
                </c:pt>
                <c:pt idx="6">
                  <c:v>2022</c:v>
                </c:pt>
                <c:pt idx="7">
                  <c:v>2023</c:v>
                </c:pt>
                <c:pt idx="8">
                  <c:v>2024</c:v>
                </c:pt>
                <c:pt idx="9">
                  <c:v>2025</c:v>
                </c:pt>
              </c:numCache>
            </c:numRef>
          </c:cat>
          <c:val>
            <c:numRef>
              <c:f>Projections!$H$7:$Q$7</c:f>
              <c:numCache>
                <c:formatCode>#,##0</c:formatCode>
                <c:ptCount val="10"/>
                <c:pt idx="0">
                  <c:v>23394705</c:v>
                </c:pt>
                <c:pt idx="1">
                  <c:v>27160242</c:v>
                </c:pt>
                <c:pt idx="2">
                  <c:v>19543651</c:v>
                </c:pt>
                <c:pt idx="3">
                  <c:v>13802362</c:v>
                </c:pt>
                <c:pt idx="4">
                  <c:v>11593984</c:v>
                </c:pt>
                <c:pt idx="5">
                  <c:v>9738946</c:v>
                </c:pt>
                <c:pt idx="6">
                  <c:v>8180714</c:v>
                </c:pt>
                <c:pt idx="7">
                  <c:v>6871799</c:v>
                </c:pt>
                <c:pt idx="8">
                  <c:v>5772311</c:v>
                </c:pt>
                <c:pt idx="9">
                  <c:v>4848741</c:v>
                </c:pt>
              </c:numCache>
            </c:numRef>
          </c:val>
          <c:extLst>
            <c:ext xmlns:c16="http://schemas.microsoft.com/office/drawing/2014/chart" uri="{C3380CC4-5D6E-409C-BE32-E72D297353CC}">
              <c16:uniqueId val="{00000000-ABFD-4847-8378-0986D5AA1C6E}"/>
            </c:ext>
          </c:extLst>
        </c:ser>
        <c:dLbls>
          <c:showLegendKey val="0"/>
          <c:showVal val="0"/>
          <c:showCatName val="0"/>
          <c:showSerName val="0"/>
          <c:showPercent val="0"/>
          <c:showBubbleSize val="0"/>
        </c:dLbls>
        <c:axId val="837317136"/>
        <c:axId val="837321456"/>
      </c:areaChart>
      <c:catAx>
        <c:axId val="8373171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321456"/>
        <c:crosses val="autoZero"/>
        <c:auto val="1"/>
        <c:lblAlgn val="ctr"/>
        <c:lblOffset val="100"/>
        <c:noMultiLvlLbl val="0"/>
      </c:catAx>
      <c:valAx>
        <c:axId val="83732145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317136"/>
        <c:crosses val="autoZero"/>
        <c:crossBetween val="midCat"/>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spPr>
            <a:gradFill>
              <a:gsLst>
                <a:gs pos="0">
                  <a:srgbClr val="26283D"/>
                </a:gs>
                <a:gs pos="33000">
                  <a:srgbClr val="3E3955"/>
                </a:gs>
                <a:gs pos="59000">
                  <a:srgbClr val="1F1C30"/>
                </a:gs>
                <a:gs pos="100000">
                  <a:srgbClr val="ECE3C3"/>
                </a:gs>
              </a:gsLst>
              <a:lin ang="5400000" scaled="0"/>
            </a:gradFill>
            <a:ln>
              <a:noFill/>
            </a:ln>
            <a:effectLst/>
          </c:spPr>
          <c:cat>
            <c:numRef>
              <c:f>Projections!$AC$5:$AI$5</c:f>
              <c:numCache>
                <c:formatCode>General</c:formatCode>
                <c:ptCount val="7"/>
                <c:pt idx="0">
                  <c:v>2019</c:v>
                </c:pt>
                <c:pt idx="1">
                  <c:v>2020</c:v>
                </c:pt>
                <c:pt idx="2">
                  <c:v>2021</c:v>
                </c:pt>
                <c:pt idx="3">
                  <c:v>2022</c:v>
                </c:pt>
                <c:pt idx="4">
                  <c:v>2023</c:v>
                </c:pt>
                <c:pt idx="5">
                  <c:v>2024</c:v>
                </c:pt>
                <c:pt idx="6">
                  <c:v>2025</c:v>
                </c:pt>
              </c:numCache>
            </c:numRef>
          </c:cat>
          <c:val>
            <c:numRef>
              <c:f>Projections!$AC$7:$AI$7</c:f>
              <c:numCache>
                <c:formatCode>#,##0</c:formatCode>
                <c:ptCount val="7"/>
                <c:pt idx="0">
                  <c:v>319300</c:v>
                </c:pt>
                <c:pt idx="1">
                  <c:v>399125</c:v>
                </c:pt>
                <c:pt idx="2">
                  <c:v>498907</c:v>
                </c:pt>
                <c:pt idx="3">
                  <c:v>623634</c:v>
                </c:pt>
                <c:pt idx="4">
                  <c:v>779543</c:v>
                </c:pt>
                <c:pt idx="5">
                  <c:v>974429</c:v>
                </c:pt>
                <c:pt idx="6">
                  <c:v>1218037</c:v>
                </c:pt>
              </c:numCache>
            </c:numRef>
          </c:val>
          <c:extLst>
            <c:ext xmlns:c16="http://schemas.microsoft.com/office/drawing/2014/chart" uri="{C3380CC4-5D6E-409C-BE32-E72D297353CC}">
              <c16:uniqueId val="{00000000-EC75-417A-8BB9-48BF68E3CE07}"/>
            </c:ext>
          </c:extLst>
        </c:ser>
        <c:dLbls>
          <c:showLegendKey val="0"/>
          <c:showVal val="0"/>
          <c:showCatName val="0"/>
          <c:showSerName val="0"/>
          <c:showPercent val="0"/>
          <c:showBubbleSize val="0"/>
        </c:dLbls>
        <c:axId val="2047629647"/>
        <c:axId val="1432286543"/>
      </c:areaChart>
      <c:catAx>
        <c:axId val="204762964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286543"/>
        <c:crosses val="autoZero"/>
        <c:auto val="1"/>
        <c:lblAlgn val="ctr"/>
        <c:lblOffset val="100"/>
        <c:noMultiLvlLbl val="0"/>
      </c:catAx>
      <c:valAx>
        <c:axId val="143228654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7629647"/>
        <c:crosses val="autoZero"/>
        <c:crossBetween val="midCat"/>
      </c:val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lumMod val="60000"/>
                  <a:lumOff val="40000"/>
                </a:schemeClr>
              </a:solidFill>
              <a:round/>
            </a:ln>
            <a:effectLst/>
          </c:spPr>
          <c:marker>
            <c:symbol val="circle"/>
            <c:size val="5"/>
            <c:spPr>
              <a:solidFill>
                <a:schemeClr val="accent1">
                  <a:lumMod val="75000"/>
                </a:schemeClr>
              </a:solidFill>
              <a:ln w="9525">
                <a:noFill/>
              </a:ln>
              <a:effectLst/>
            </c:spPr>
          </c:marker>
          <c:trendline>
            <c:spPr>
              <a:ln w="19050" cap="rnd">
                <a:solidFill>
                  <a:schemeClr val="accent1">
                    <a:lumMod val="75000"/>
                  </a:schemeClr>
                </a:solidFill>
                <a:prstDash val="sysDot"/>
              </a:ln>
              <a:effectLst/>
            </c:spPr>
            <c:trendlineType val="linear"/>
            <c:dispRSqr val="0"/>
            <c:dispEq val="0"/>
          </c:trendline>
          <c:cat>
            <c:numRef>
              <c:f>Projections!$K$15:$Q$15</c:f>
              <c:numCache>
                <c:formatCode>General</c:formatCode>
                <c:ptCount val="7"/>
                <c:pt idx="0">
                  <c:v>2019</c:v>
                </c:pt>
                <c:pt idx="1">
                  <c:v>2020</c:v>
                </c:pt>
                <c:pt idx="2">
                  <c:v>2021</c:v>
                </c:pt>
                <c:pt idx="3">
                  <c:v>2022</c:v>
                </c:pt>
                <c:pt idx="4">
                  <c:v>2023</c:v>
                </c:pt>
                <c:pt idx="5">
                  <c:v>2024</c:v>
                </c:pt>
                <c:pt idx="6">
                  <c:v>2025</c:v>
                </c:pt>
              </c:numCache>
            </c:numRef>
          </c:cat>
          <c:val>
            <c:numRef>
              <c:f>Projections!$K$18:$Q$18</c:f>
              <c:numCache>
                <c:formatCode>"₹"\ #,##0</c:formatCode>
                <c:ptCount val="7"/>
                <c:pt idx="0">
                  <c:v>16562834400</c:v>
                </c:pt>
                <c:pt idx="1">
                  <c:v>13912780800</c:v>
                </c:pt>
                <c:pt idx="2">
                  <c:v>11686735200</c:v>
                </c:pt>
                <c:pt idx="3">
                  <c:v>9816856800</c:v>
                </c:pt>
                <c:pt idx="4">
                  <c:v>8246158800</c:v>
                </c:pt>
                <c:pt idx="5">
                  <c:v>6926773200</c:v>
                </c:pt>
                <c:pt idx="6">
                  <c:v>5818489200</c:v>
                </c:pt>
              </c:numCache>
            </c:numRef>
          </c:val>
          <c:smooth val="0"/>
          <c:extLst>
            <c:ext xmlns:c16="http://schemas.microsoft.com/office/drawing/2014/chart" uri="{C3380CC4-5D6E-409C-BE32-E72D297353CC}">
              <c16:uniqueId val="{00000000-9D2F-4714-85CD-CE52DB192383}"/>
            </c:ext>
          </c:extLst>
        </c:ser>
        <c:dLbls>
          <c:showLegendKey val="0"/>
          <c:showVal val="0"/>
          <c:showCatName val="0"/>
          <c:showSerName val="0"/>
          <c:showPercent val="0"/>
          <c:showBubbleSize val="0"/>
        </c:dLbls>
        <c:marker val="1"/>
        <c:smooth val="0"/>
        <c:axId val="1105582399"/>
        <c:axId val="1105582879"/>
      </c:lineChart>
      <c:catAx>
        <c:axId val="1105582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5582879"/>
        <c:crosses val="autoZero"/>
        <c:auto val="1"/>
        <c:lblAlgn val="ctr"/>
        <c:lblOffset val="100"/>
        <c:noMultiLvlLbl val="0"/>
      </c:catAx>
      <c:valAx>
        <c:axId val="1105582879"/>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558239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38449256342957"/>
          <c:y val="5.0925925925925923E-2"/>
          <c:w val="0.5862795275590551"/>
          <c:h val="0.8416746864975212"/>
        </c:manualLayout>
      </c:layout>
      <c:lineChart>
        <c:grouping val="standard"/>
        <c:varyColors val="0"/>
        <c:ser>
          <c:idx val="0"/>
          <c:order val="0"/>
          <c:tx>
            <c:strRef>
              <c:f>Projections!$I$27</c:f>
              <c:strCache>
                <c:ptCount val="1"/>
                <c:pt idx="0">
                  <c:v>Domestic</c:v>
                </c:pt>
              </c:strCache>
            </c:strRef>
          </c:tx>
          <c:spPr>
            <a:ln w="28575" cap="rnd">
              <a:solidFill>
                <a:schemeClr val="accent1">
                  <a:lumMod val="60000"/>
                  <a:lumOff val="40000"/>
                </a:schemeClr>
              </a:solidFill>
              <a:round/>
            </a:ln>
            <a:effectLst/>
          </c:spPr>
          <c:marker>
            <c:symbol val="circle"/>
            <c:size val="5"/>
            <c:spPr>
              <a:solidFill>
                <a:schemeClr val="accent1">
                  <a:lumMod val="75000"/>
                </a:schemeClr>
              </a:solidFill>
              <a:ln w="9525">
                <a:noFill/>
              </a:ln>
              <a:effectLst/>
            </c:spPr>
          </c:marker>
          <c:cat>
            <c:numRef>
              <c:f>Projections!$H$28:$H$37</c:f>
              <c:numCache>
                <c:formatCode>General</c:formatCode>
                <c:ptCount val="10"/>
                <c:pt idx="0">
                  <c:v>2016</c:v>
                </c:pt>
                <c:pt idx="1">
                  <c:v>2017</c:v>
                </c:pt>
                <c:pt idx="2">
                  <c:v>2018</c:v>
                </c:pt>
                <c:pt idx="3">
                  <c:v>2019</c:v>
                </c:pt>
                <c:pt idx="4">
                  <c:v>2020</c:v>
                </c:pt>
                <c:pt idx="5">
                  <c:v>2021</c:v>
                </c:pt>
                <c:pt idx="6">
                  <c:v>2022</c:v>
                </c:pt>
                <c:pt idx="7">
                  <c:v>2023</c:v>
                </c:pt>
                <c:pt idx="8">
                  <c:v>2024</c:v>
                </c:pt>
                <c:pt idx="9">
                  <c:v>2025</c:v>
                </c:pt>
              </c:numCache>
            </c:numRef>
          </c:cat>
          <c:val>
            <c:numRef>
              <c:f>Projections!$I$28:$I$37</c:f>
              <c:numCache>
                <c:formatCode>"₹"\ #,##0</c:formatCode>
                <c:ptCount val="10"/>
                <c:pt idx="0">
                  <c:v>28073646000</c:v>
                </c:pt>
                <c:pt idx="1">
                  <c:v>32592290400</c:v>
                </c:pt>
                <c:pt idx="2">
                  <c:v>23452381200</c:v>
                </c:pt>
                <c:pt idx="3">
                  <c:v>16562834400</c:v>
                </c:pt>
                <c:pt idx="4">
                  <c:v>13912780800</c:v>
                </c:pt>
                <c:pt idx="5">
                  <c:v>11686735200</c:v>
                </c:pt>
                <c:pt idx="6">
                  <c:v>9816856800</c:v>
                </c:pt>
                <c:pt idx="7">
                  <c:v>8246158800</c:v>
                </c:pt>
                <c:pt idx="8">
                  <c:v>6926773200</c:v>
                </c:pt>
                <c:pt idx="9">
                  <c:v>5818489200</c:v>
                </c:pt>
              </c:numCache>
            </c:numRef>
          </c:val>
          <c:smooth val="0"/>
          <c:extLst>
            <c:ext xmlns:c16="http://schemas.microsoft.com/office/drawing/2014/chart" uri="{C3380CC4-5D6E-409C-BE32-E72D297353CC}">
              <c16:uniqueId val="{00000000-DD22-4D5D-A46B-AE43671554EE}"/>
            </c:ext>
          </c:extLst>
        </c:ser>
        <c:ser>
          <c:idx val="1"/>
          <c:order val="1"/>
          <c:tx>
            <c:strRef>
              <c:f>Projections!$J$27</c:f>
              <c:strCache>
                <c:ptCount val="1"/>
                <c:pt idx="0">
                  <c:v>Foreign</c:v>
                </c:pt>
              </c:strCache>
            </c:strRef>
          </c:tx>
          <c:spPr>
            <a:ln w="28575" cap="rnd">
              <a:solidFill>
                <a:schemeClr val="accent1">
                  <a:lumMod val="75000"/>
                </a:schemeClr>
              </a:solidFill>
              <a:round/>
            </a:ln>
            <a:effectLst/>
          </c:spPr>
          <c:marker>
            <c:symbol val="circle"/>
            <c:size val="5"/>
            <c:spPr>
              <a:solidFill>
                <a:schemeClr val="accent1">
                  <a:lumMod val="60000"/>
                  <a:lumOff val="40000"/>
                </a:schemeClr>
              </a:solidFill>
              <a:ln w="9525">
                <a:noFill/>
              </a:ln>
              <a:effectLst/>
            </c:spPr>
          </c:marker>
          <c:cat>
            <c:numRef>
              <c:f>Projections!$H$28:$H$37</c:f>
              <c:numCache>
                <c:formatCode>General</c:formatCode>
                <c:ptCount val="10"/>
                <c:pt idx="0">
                  <c:v>2016</c:v>
                </c:pt>
                <c:pt idx="1">
                  <c:v>2017</c:v>
                </c:pt>
                <c:pt idx="2">
                  <c:v>2018</c:v>
                </c:pt>
                <c:pt idx="3">
                  <c:v>2019</c:v>
                </c:pt>
                <c:pt idx="4">
                  <c:v>2020</c:v>
                </c:pt>
                <c:pt idx="5">
                  <c:v>2021</c:v>
                </c:pt>
                <c:pt idx="6">
                  <c:v>2022</c:v>
                </c:pt>
                <c:pt idx="7">
                  <c:v>2023</c:v>
                </c:pt>
                <c:pt idx="8">
                  <c:v>2024</c:v>
                </c:pt>
                <c:pt idx="9">
                  <c:v>2025</c:v>
                </c:pt>
              </c:numCache>
            </c:numRef>
          </c:cat>
          <c:val>
            <c:numRef>
              <c:f>Projections!$J$28:$J$37</c:f>
              <c:numCache>
                <c:formatCode>"₹"\ #,##0</c:formatCode>
                <c:ptCount val="10"/>
                <c:pt idx="0">
                  <c:v>916333600</c:v>
                </c:pt>
                <c:pt idx="1">
                  <c:v>1384202400</c:v>
                </c:pt>
                <c:pt idx="2">
                  <c:v>1762812800</c:v>
                </c:pt>
                <c:pt idx="3">
                  <c:v>1788080000</c:v>
                </c:pt>
                <c:pt idx="4">
                  <c:v>2235100000</c:v>
                </c:pt>
                <c:pt idx="5">
                  <c:v>2793879200</c:v>
                </c:pt>
                <c:pt idx="6">
                  <c:v>3492350400</c:v>
                </c:pt>
                <c:pt idx="7">
                  <c:v>4365440800</c:v>
                </c:pt>
                <c:pt idx="8">
                  <c:v>5456802400</c:v>
                </c:pt>
                <c:pt idx="9">
                  <c:v>6821007200</c:v>
                </c:pt>
              </c:numCache>
            </c:numRef>
          </c:val>
          <c:smooth val="0"/>
          <c:extLst>
            <c:ext xmlns:c16="http://schemas.microsoft.com/office/drawing/2014/chart" uri="{C3380CC4-5D6E-409C-BE32-E72D297353CC}">
              <c16:uniqueId val="{00000001-DD22-4D5D-A46B-AE43671554EE}"/>
            </c:ext>
          </c:extLst>
        </c:ser>
        <c:dLbls>
          <c:showLegendKey val="0"/>
          <c:showVal val="0"/>
          <c:showCatName val="0"/>
          <c:showSerName val="0"/>
          <c:showPercent val="0"/>
          <c:showBubbleSize val="0"/>
        </c:dLbls>
        <c:marker val="1"/>
        <c:smooth val="0"/>
        <c:axId val="1432289423"/>
        <c:axId val="1432286063"/>
      </c:lineChart>
      <c:catAx>
        <c:axId val="1432289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286063"/>
        <c:crosses val="autoZero"/>
        <c:auto val="1"/>
        <c:lblAlgn val="ctr"/>
        <c:lblOffset val="100"/>
        <c:noMultiLvlLbl val="0"/>
      </c:catAx>
      <c:valAx>
        <c:axId val="1432286063"/>
        <c:scaling>
          <c:orientation val="minMax"/>
        </c:scaling>
        <c:delete val="0"/>
        <c:axPos val="l"/>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289423"/>
        <c:crosses val="autoZero"/>
        <c:crossBetween val="between"/>
      </c:valAx>
      <c:spPr>
        <a:noFill/>
        <a:ln>
          <a:noFill/>
        </a:ln>
        <a:effectLst/>
      </c:spPr>
    </c:plotArea>
    <c:legend>
      <c:legendPos val="r"/>
      <c:layout>
        <c:manualLayout>
          <c:xMode val="edge"/>
          <c:yMode val="edge"/>
          <c:x val="0.8101244531933508"/>
          <c:y val="0.42187445319335082"/>
          <c:w val="0.17320888013998251"/>
          <c:h val="0.156251093613298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128958880139982"/>
          <c:y val="5.0925925925925923E-2"/>
          <c:w val="0.659945975503062"/>
          <c:h val="0.8416746864975212"/>
        </c:manualLayout>
      </c:layout>
      <c:lineChart>
        <c:grouping val="standard"/>
        <c:varyColors val="0"/>
        <c:ser>
          <c:idx val="0"/>
          <c:order val="0"/>
          <c:tx>
            <c:strRef>
              <c:f>Projections!$M$27</c:f>
              <c:strCache>
                <c:ptCount val="1"/>
                <c:pt idx="0">
                  <c:v>Domestic</c:v>
                </c:pt>
              </c:strCache>
            </c:strRef>
          </c:tx>
          <c:spPr>
            <a:ln w="28575" cap="rnd">
              <a:solidFill>
                <a:schemeClr val="accent1">
                  <a:lumMod val="60000"/>
                  <a:lumOff val="40000"/>
                </a:schemeClr>
              </a:solidFill>
              <a:round/>
            </a:ln>
            <a:effectLst/>
          </c:spPr>
          <c:marker>
            <c:symbol val="circle"/>
            <c:size val="5"/>
            <c:spPr>
              <a:solidFill>
                <a:schemeClr val="accent1">
                  <a:lumMod val="75000"/>
                </a:schemeClr>
              </a:solidFill>
              <a:ln w="9525">
                <a:noFill/>
              </a:ln>
              <a:effectLst/>
            </c:spPr>
          </c:marker>
          <c:cat>
            <c:numRef>
              <c:f>Projections!$L$28:$L$37</c:f>
              <c:numCache>
                <c:formatCode>General</c:formatCode>
                <c:ptCount val="10"/>
                <c:pt idx="0">
                  <c:v>2016</c:v>
                </c:pt>
                <c:pt idx="1">
                  <c:v>2017</c:v>
                </c:pt>
                <c:pt idx="2">
                  <c:v>2018</c:v>
                </c:pt>
                <c:pt idx="3">
                  <c:v>2019</c:v>
                </c:pt>
                <c:pt idx="4">
                  <c:v>2020</c:v>
                </c:pt>
                <c:pt idx="5">
                  <c:v>2021</c:v>
                </c:pt>
                <c:pt idx="6">
                  <c:v>2022</c:v>
                </c:pt>
                <c:pt idx="7">
                  <c:v>2023</c:v>
                </c:pt>
                <c:pt idx="8">
                  <c:v>2024</c:v>
                </c:pt>
                <c:pt idx="9">
                  <c:v>2025</c:v>
                </c:pt>
              </c:numCache>
            </c:numRef>
          </c:cat>
          <c:val>
            <c:numRef>
              <c:f>Projections!$M$28:$M$37</c:f>
              <c:numCache>
                <c:formatCode>#,##0</c:formatCode>
                <c:ptCount val="10"/>
                <c:pt idx="0">
                  <c:v>23394705</c:v>
                </c:pt>
                <c:pt idx="1">
                  <c:v>27160242</c:v>
                </c:pt>
                <c:pt idx="2">
                  <c:v>19543651</c:v>
                </c:pt>
                <c:pt idx="3">
                  <c:v>13802362</c:v>
                </c:pt>
                <c:pt idx="4">
                  <c:v>11593984</c:v>
                </c:pt>
                <c:pt idx="5">
                  <c:v>9738946</c:v>
                </c:pt>
                <c:pt idx="6">
                  <c:v>8180714</c:v>
                </c:pt>
                <c:pt idx="7">
                  <c:v>6871799</c:v>
                </c:pt>
                <c:pt idx="8">
                  <c:v>5772311</c:v>
                </c:pt>
                <c:pt idx="9">
                  <c:v>4848741</c:v>
                </c:pt>
              </c:numCache>
            </c:numRef>
          </c:val>
          <c:smooth val="0"/>
          <c:extLst>
            <c:ext xmlns:c16="http://schemas.microsoft.com/office/drawing/2014/chart" uri="{C3380CC4-5D6E-409C-BE32-E72D297353CC}">
              <c16:uniqueId val="{00000000-7029-4CD6-BB01-AE4CA7B24901}"/>
            </c:ext>
          </c:extLst>
        </c:ser>
        <c:ser>
          <c:idx val="1"/>
          <c:order val="1"/>
          <c:tx>
            <c:strRef>
              <c:f>Projections!$N$27</c:f>
              <c:strCache>
                <c:ptCount val="1"/>
                <c:pt idx="0">
                  <c:v>Foreign</c:v>
                </c:pt>
              </c:strCache>
            </c:strRef>
          </c:tx>
          <c:spPr>
            <a:ln w="28575" cap="rnd">
              <a:solidFill>
                <a:schemeClr val="accent1">
                  <a:lumMod val="75000"/>
                </a:schemeClr>
              </a:solidFill>
              <a:round/>
            </a:ln>
            <a:effectLst/>
          </c:spPr>
          <c:marker>
            <c:symbol val="circle"/>
            <c:size val="5"/>
            <c:spPr>
              <a:solidFill>
                <a:schemeClr val="accent1">
                  <a:lumMod val="40000"/>
                  <a:lumOff val="60000"/>
                </a:schemeClr>
              </a:solidFill>
              <a:ln w="9525">
                <a:noFill/>
              </a:ln>
              <a:effectLst/>
            </c:spPr>
          </c:marker>
          <c:cat>
            <c:numRef>
              <c:f>Projections!$L$28:$L$37</c:f>
              <c:numCache>
                <c:formatCode>General</c:formatCode>
                <c:ptCount val="10"/>
                <c:pt idx="0">
                  <c:v>2016</c:v>
                </c:pt>
                <c:pt idx="1">
                  <c:v>2017</c:v>
                </c:pt>
                <c:pt idx="2">
                  <c:v>2018</c:v>
                </c:pt>
                <c:pt idx="3">
                  <c:v>2019</c:v>
                </c:pt>
                <c:pt idx="4">
                  <c:v>2020</c:v>
                </c:pt>
                <c:pt idx="5">
                  <c:v>2021</c:v>
                </c:pt>
                <c:pt idx="6">
                  <c:v>2022</c:v>
                </c:pt>
                <c:pt idx="7">
                  <c:v>2023</c:v>
                </c:pt>
                <c:pt idx="8">
                  <c:v>2024</c:v>
                </c:pt>
                <c:pt idx="9">
                  <c:v>2025</c:v>
                </c:pt>
              </c:numCache>
            </c:numRef>
          </c:cat>
          <c:val>
            <c:numRef>
              <c:f>Projections!$N$28:$N$37</c:f>
              <c:numCache>
                <c:formatCode>#,##0</c:formatCode>
                <c:ptCount val="10"/>
                <c:pt idx="0">
                  <c:v>163631</c:v>
                </c:pt>
                <c:pt idx="1">
                  <c:v>247179</c:v>
                </c:pt>
                <c:pt idx="2">
                  <c:v>314788</c:v>
                </c:pt>
                <c:pt idx="3">
                  <c:v>319300</c:v>
                </c:pt>
                <c:pt idx="4">
                  <c:v>399125</c:v>
                </c:pt>
                <c:pt idx="5">
                  <c:v>498907</c:v>
                </c:pt>
                <c:pt idx="6">
                  <c:v>623634</c:v>
                </c:pt>
                <c:pt idx="7">
                  <c:v>779543</c:v>
                </c:pt>
                <c:pt idx="8">
                  <c:v>974429</c:v>
                </c:pt>
                <c:pt idx="9">
                  <c:v>1218037</c:v>
                </c:pt>
              </c:numCache>
            </c:numRef>
          </c:val>
          <c:smooth val="0"/>
          <c:extLst>
            <c:ext xmlns:c16="http://schemas.microsoft.com/office/drawing/2014/chart" uri="{C3380CC4-5D6E-409C-BE32-E72D297353CC}">
              <c16:uniqueId val="{00000001-7029-4CD6-BB01-AE4CA7B24901}"/>
            </c:ext>
          </c:extLst>
        </c:ser>
        <c:dLbls>
          <c:showLegendKey val="0"/>
          <c:showVal val="0"/>
          <c:showCatName val="0"/>
          <c:showSerName val="0"/>
          <c:showPercent val="0"/>
          <c:showBubbleSize val="0"/>
        </c:dLbls>
        <c:marker val="1"/>
        <c:smooth val="0"/>
        <c:axId val="1528495359"/>
        <c:axId val="1528492479"/>
      </c:lineChart>
      <c:catAx>
        <c:axId val="1528495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8492479"/>
        <c:crosses val="autoZero"/>
        <c:auto val="1"/>
        <c:lblAlgn val="ctr"/>
        <c:lblOffset val="100"/>
        <c:noMultiLvlLbl val="0"/>
      </c:catAx>
      <c:valAx>
        <c:axId val="1528492479"/>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8495359"/>
        <c:crosses val="autoZero"/>
        <c:crossBetween val="between"/>
      </c:valAx>
      <c:spPr>
        <a:noFill/>
        <a:ln>
          <a:noFill/>
        </a:ln>
        <a:effectLst/>
      </c:spPr>
    </c:plotArea>
    <c:legend>
      <c:legendPos val="r"/>
      <c:layout>
        <c:manualLayout>
          <c:xMode val="edge"/>
          <c:yMode val="edge"/>
          <c:x val="0.82956889763779529"/>
          <c:y val="0.42187445319335082"/>
          <c:w val="0.17043110236220471"/>
          <c:h val="0.1516214639836686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lumMod val="75000"/>
                </a:schemeClr>
              </a:solidFill>
              <a:round/>
            </a:ln>
            <a:effectLst/>
          </c:spPr>
          <c:marker>
            <c:symbol val="circle"/>
            <c:size val="5"/>
            <c:spPr>
              <a:solidFill>
                <a:schemeClr val="accent1">
                  <a:lumMod val="40000"/>
                  <a:lumOff val="60000"/>
                </a:schemeClr>
              </a:solidFill>
              <a:ln w="9525">
                <a:solidFill>
                  <a:schemeClr val="accent1"/>
                </a:solidFill>
              </a:ln>
              <a:effectLst/>
            </c:spPr>
          </c:marker>
          <c:trendline>
            <c:spPr>
              <a:ln w="19050" cap="rnd">
                <a:solidFill>
                  <a:schemeClr val="accent1">
                    <a:lumMod val="50000"/>
                  </a:schemeClr>
                </a:solidFill>
                <a:prstDash val="sysDot"/>
              </a:ln>
              <a:effectLst/>
            </c:spPr>
            <c:trendlineType val="linear"/>
            <c:dispRSqr val="0"/>
            <c:dispEq val="0"/>
          </c:trendline>
          <c:cat>
            <c:numRef>
              <c:f>Projections!$H$28:$H$37</c:f>
              <c:numCache>
                <c:formatCode>General</c:formatCode>
                <c:ptCount val="10"/>
                <c:pt idx="0">
                  <c:v>2016</c:v>
                </c:pt>
                <c:pt idx="1">
                  <c:v>2017</c:v>
                </c:pt>
                <c:pt idx="2">
                  <c:v>2018</c:v>
                </c:pt>
                <c:pt idx="3">
                  <c:v>2019</c:v>
                </c:pt>
                <c:pt idx="4">
                  <c:v>2020</c:v>
                </c:pt>
                <c:pt idx="5">
                  <c:v>2021</c:v>
                </c:pt>
                <c:pt idx="6">
                  <c:v>2022</c:v>
                </c:pt>
                <c:pt idx="7">
                  <c:v>2023</c:v>
                </c:pt>
                <c:pt idx="8">
                  <c:v>2024</c:v>
                </c:pt>
                <c:pt idx="9">
                  <c:v>2025</c:v>
                </c:pt>
              </c:numCache>
            </c:numRef>
          </c:cat>
          <c:val>
            <c:numRef>
              <c:f>Projections!$J$28:$J$37</c:f>
              <c:numCache>
                <c:formatCode>"₹"\ #,##0</c:formatCode>
                <c:ptCount val="10"/>
                <c:pt idx="0">
                  <c:v>916333600</c:v>
                </c:pt>
                <c:pt idx="1">
                  <c:v>1384202400</c:v>
                </c:pt>
                <c:pt idx="2">
                  <c:v>1762812800</c:v>
                </c:pt>
                <c:pt idx="3">
                  <c:v>1788080000</c:v>
                </c:pt>
                <c:pt idx="4">
                  <c:v>2235100000</c:v>
                </c:pt>
                <c:pt idx="5">
                  <c:v>2793879200</c:v>
                </c:pt>
                <c:pt idx="6">
                  <c:v>3492350400</c:v>
                </c:pt>
                <c:pt idx="7">
                  <c:v>4365440800</c:v>
                </c:pt>
                <c:pt idx="8">
                  <c:v>5456802400</c:v>
                </c:pt>
                <c:pt idx="9">
                  <c:v>6821007200</c:v>
                </c:pt>
              </c:numCache>
            </c:numRef>
          </c:val>
          <c:smooth val="0"/>
          <c:extLst>
            <c:ext xmlns:c16="http://schemas.microsoft.com/office/drawing/2014/chart" uri="{C3380CC4-5D6E-409C-BE32-E72D297353CC}">
              <c16:uniqueId val="{00000000-A641-4028-B2CA-6AA9242D9143}"/>
            </c:ext>
          </c:extLst>
        </c:ser>
        <c:dLbls>
          <c:showLegendKey val="0"/>
          <c:showVal val="0"/>
          <c:showCatName val="0"/>
          <c:showSerName val="0"/>
          <c:showPercent val="0"/>
          <c:showBubbleSize val="0"/>
        </c:dLbls>
        <c:marker val="1"/>
        <c:smooth val="0"/>
        <c:axId val="837300336"/>
        <c:axId val="837315216"/>
      </c:lineChart>
      <c:catAx>
        <c:axId val="8373003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315216"/>
        <c:crosses val="autoZero"/>
        <c:auto val="1"/>
        <c:lblAlgn val="ctr"/>
        <c:lblOffset val="100"/>
        <c:noMultiLvlLbl val="0"/>
      </c:catAx>
      <c:valAx>
        <c:axId val="8373152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300336"/>
        <c:crosses val="autoZero"/>
        <c:crossBetween val="between"/>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Visitors by Month</c:v>
          </c:tx>
          <c:spPr>
            <a:ln w="28575" cap="rnd">
              <a:solidFill>
                <a:schemeClr val="accent1"/>
              </a:solidFill>
              <a:round/>
            </a:ln>
            <a:effectLst/>
          </c:spPr>
          <c:marker>
            <c:symbol val="circle"/>
            <c:size val="6"/>
            <c:spPr>
              <a:solidFill>
                <a:schemeClr val="accent5">
                  <a:lumMod val="75000"/>
                </a:schemeClr>
              </a:solidFill>
              <a:ln w="9525">
                <a:noFill/>
              </a:ln>
              <a:effectLst/>
            </c:spPr>
          </c:marker>
          <c:cat>
            <c:strRef>
              <c:f>dom_piv!$T$25:$T$36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[0]!RANGE</c:f>
              <c:numCache>
                <c:formatCode>General</c:formatCode>
                <c:ptCount val="12"/>
                <c:pt idx="0">
                  <c:v>6452101</c:v>
                </c:pt>
                <c:pt idx="1">
                  <c:v>5014430</c:v>
                </c:pt>
                <c:pt idx="2">
                  <c:v>5227626</c:v>
                </c:pt>
                <c:pt idx="3">
                  <c:v>6126839</c:v>
                </c:pt>
                <c:pt idx="4">
                  <c:v>6049214</c:v>
                </c:pt>
                <c:pt idx="5">
                  <c:v>16897783</c:v>
                </c:pt>
                <c:pt idx="6">
                  <c:v>5552527</c:v>
                </c:pt>
                <c:pt idx="7">
                  <c:v>5750967</c:v>
                </c:pt>
                <c:pt idx="8">
                  <c:v>5312283</c:v>
                </c:pt>
                <c:pt idx="9">
                  <c:v>6552397</c:v>
                </c:pt>
                <c:pt idx="10">
                  <c:v>5626156</c:v>
                </c:pt>
                <c:pt idx="11">
                  <c:v>9338637</c:v>
                </c:pt>
              </c:numCache>
            </c:numRef>
          </c:val>
          <c:smooth val="0"/>
          <c:extLst>
            <c:ext xmlns:c16="http://schemas.microsoft.com/office/drawing/2014/chart" uri="{C3380CC4-5D6E-409C-BE32-E72D297353CC}">
              <c16:uniqueId val="{00000000-402F-4A93-BD1A-F8FBA24E2A77}"/>
            </c:ext>
          </c:extLst>
        </c:ser>
        <c:dLbls>
          <c:showLegendKey val="0"/>
          <c:showVal val="0"/>
          <c:showCatName val="0"/>
          <c:showSerName val="0"/>
          <c:showPercent val="0"/>
          <c:showBubbleSize val="0"/>
        </c:dLbls>
        <c:marker val="1"/>
        <c:smooth val="0"/>
        <c:axId val="185208336"/>
        <c:axId val="584723552"/>
      </c:lineChart>
      <c:catAx>
        <c:axId val="1852083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Barlow Condensed" panose="00000506000000000000" pitchFamily="2" charset="0"/>
                <a:ea typeface="+mn-ea"/>
                <a:cs typeface="+mn-cs"/>
              </a:defRPr>
            </a:pPr>
            <a:endParaRPr lang="en-US"/>
          </a:p>
        </c:txPr>
        <c:crossAx val="584723552"/>
        <c:crosses val="autoZero"/>
        <c:auto val="1"/>
        <c:lblAlgn val="ctr"/>
        <c:lblOffset val="100"/>
        <c:noMultiLvlLbl val="0"/>
      </c:catAx>
      <c:valAx>
        <c:axId val="584723552"/>
        <c:scaling>
          <c:orientation val="minMax"/>
        </c:scaling>
        <c:delete val="0"/>
        <c:axPos val="l"/>
        <c:majorGridlines>
          <c:spPr>
            <a:ln w="9525" cap="flat" cmpd="sng" algn="ctr">
              <a:solidFill>
                <a:schemeClr val="tx1">
                  <a:alpha val="20000"/>
                </a:schemeClr>
              </a:solidFill>
              <a:round/>
            </a:ln>
            <a:effectLst/>
          </c:spPr>
        </c:majorGridlines>
        <c:numFmt formatCode="#,##0" sourceLinked="0"/>
        <c:majorTickMark val="out"/>
        <c:minorTickMark val="out"/>
        <c:tickLblPos val="nextTo"/>
        <c:spPr>
          <a:noFill/>
          <a:ln>
            <a:solidFill>
              <a:schemeClr val="tx1"/>
            </a:solid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Barlow Condensed" panose="00000506000000000000" pitchFamily="2" charset="0"/>
                <a:ea typeface="+mn-ea"/>
                <a:cs typeface="+mn-cs"/>
              </a:defRPr>
            </a:pPr>
            <a:endParaRPr lang="en-US"/>
          </a:p>
        </c:txPr>
        <c:crossAx val="1852083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Visitors</c:v>
          </c:tx>
          <c:spPr>
            <a:ln w="28575" cap="rnd">
              <a:solidFill>
                <a:schemeClr val="accent1"/>
              </a:solidFill>
              <a:round/>
            </a:ln>
            <a:effectLst/>
          </c:spPr>
          <c:marker>
            <c:symbol val="circle"/>
            <c:size val="6"/>
            <c:spPr>
              <a:solidFill>
                <a:schemeClr val="accent5">
                  <a:lumMod val="75000"/>
                </a:schemeClr>
              </a:solidFill>
              <a:ln w="9525">
                <a:solidFill>
                  <a:schemeClr val="accent1"/>
                </a:solidFill>
              </a:ln>
              <a:effectLst/>
            </c:spPr>
          </c:marker>
          <c:cat>
            <c:strRef>
              <c:f>for_piv!$F$29:$F$40</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[0]!rangee</c:f>
              <c:numCache>
                <c:formatCode>General</c:formatCode>
                <c:ptCount val="12"/>
                <c:pt idx="0">
                  <c:v>106450</c:v>
                </c:pt>
                <c:pt idx="1">
                  <c:v>103778</c:v>
                </c:pt>
                <c:pt idx="2">
                  <c:v>76358</c:v>
                </c:pt>
                <c:pt idx="3">
                  <c:v>60495</c:v>
                </c:pt>
                <c:pt idx="4">
                  <c:v>60376</c:v>
                </c:pt>
                <c:pt idx="5">
                  <c:v>67524</c:v>
                </c:pt>
                <c:pt idx="6">
                  <c:v>80616</c:v>
                </c:pt>
                <c:pt idx="7">
                  <c:v>83769</c:v>
                </c:pt>
                <c:pt idx="8">
                  <c:v>94080</c:v>
                </c:pt>
                <c:pt idx="9">
                  <c:v>97954</c:v>
                </c:pt>
                <c:pt idx="10">
                  <c:v>93503</c:v>
                </c:pt>
                <c:pt idx="11">
                  <c:v>119995</c:v>
                </c:pt>
              </c:numCache>
            </c:numRef>
          </c:val>
          <c:smooth val="0"/>
          <c:extLst>
            <c:ext xmlns:c16="http://schemas.microsoft.com/office/drawing/2014/chart" uri="{C3380CC4-5D6E-409C-BE32-E72D297353CC}">
              <c16:uniqueId val="{00000000-B297-472E-BFF9-D7F2E5EC6070}"/>
            </c:ext>
          </c:extLst>
        </c:ser>
        <c:dLbls>
          <c:showLegendKey val="0"/>
          <c:showVal val="0"/>
          <c:showCatName val="0"/>
          <c:showSerName val="0"/>
          <c:showPercent val="0"/>
          <c:showBubbleSize val="0"/>
        </c:dLbls>
        <c:marker val="1"/>
        <c:smooth val="0"/>
        <c:axId val="573652016"/>
        <c:axId val="573644816"/>
      </c:lineChart>
      <c:catAx>
        <c:axId val="573652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100" b="1" i="0" u="none" strike="noStrike" kern="1200" baseline="0">
                <a:solidFill>
                  <a:schemeClr val="tx1">
                    <a:lumMod val="65000"/>
                    <a:lumOff val="35000"/>
                  </a:schemeClr>
                </a:solidFill>
                <a:latin typeface="Barlow Condensed" panose="00000506000000000000" pitchFamily="2" charset="0"/>
                <a:ea typeface="+mn-ea"/>
                <a:cs typeface="+mn-cs"/>
              </a:defRPr>
            </a:pPr>
            <a:endParaRPr lang="en-US"/>
          </a:p>
        </c:txPr>
        <c:crossAx val="573644816"/>
        <c:crosses val="autoZero"/>
        <c:auto val="1"/>
        <c:lblAlgn val="ctr"/>
        <c:lblOffset val="100"/>
        <c:noMultiLvlLbl val="0"/>
      </c:catAx>
      <c:valAx>
        <c:axId val="573644816"/>
        <c:scaling>
          <c:orientation val="minMax"/>
        </c:scaling>
        <c:delete val="0"/>
        <c:axPos val="l"/>
        <c:majorGridlines>
          <c:spPr>
            <a:ln w="9525" cap="flat" cmpd="sng" algn="ctr">
              <a:solidFill>
                <a:schemeClr val="tx1">
                  <a:alpha val="20000"/>
                </a:schemeClr>
              </a:solidFill>
              <a:round/>
            </a:ln>
            <a:effectLst/>
          </c:spPr>
        </c:majorGridlines>
        <c:numFmt formatCode="#,##0" sourceLinked="0"/>
        <c:majorTickMark val="out"/>
        <c:minorTickMark val="out"/>
        <c:tickLblPos val="nextTo"/>
        <c:spPr>
          <a:noFill/>
          <a:ln>
            <a:solidFill>
              <a:schemeClr val="tx1"/>
            </a:solidFill>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Barlow Condensed" panose="00000506000000000000" pitchFamily="2" charset="0"/>
                <a:ea typeface="+mn-ea"/>
                <a:cs typeface="+mn-cs"/>
              </a:defRPr>
            </a:pPr>
            <a:endParaRPr lang="en-US"/>
          </a:p>
        </c:txPr>
        <c:crossAx val="57365201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a:gsLst>
                <a:gs pos="0">
                  <a:srgbClr val="26283D"/>
                </a:gs>
                <a:gs pos="33000">
                  <a:srgbClr val="3E3955"/>
                </a:gs>
                <a:gs pos="59000">
                  <a:srgbClr val="1F1C30"/>
                </a:gs>
                <a:gs pos="100000">
                  <a:srgbClr val="ECE3C3"/>
                </a:gs>
              </a:gsLst>
              <a:lin ang="5400000" scaled="1"/>
            </a:gra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df_ratio!$G$2:$G$4</c:f>
              <c:strCache>
                <c:ptCount val="3"/>
                <c:pt idx="0">
                  <c:v>Hyderabad</c:v>
                </c:pt>
                <c:pt idx="1">
                  <c:v>Warangal (Rural)</c:v>
                </c:pt>
                <c:pt idx="2">
                  <c:v>Mulugu</c:v>
                </c:pt>
              </c:strCache>
            </c:strRef>
          </c:cat>
          <c:val>
            <c:numRef>
              <c:f>df_ratio!$H$2:$H$4</c:f>
              <c:numCache>
                <c:formatCode>General</c:formatCode>
                <c:ptCount val="3"/>
                <c:pt idx="0">
                  <c:v>80.295837488443851</c:v>
                </c:pt>
                <c:pt idx="1">
                  <c:v>2677</c:v>
                </c:pt>
                <c:pt idx="2">
                  <c:v>3164.8695652173915</c:v>
                </c:pt>
              </c:numCache>
            </c:numRef>
          </c:val>
          <c:extLst>
            <c:ext xmlns:c16="http://schemas.microsoft.com/office/drawing/2014/chart" uri="{C3380CC4-5D6E-409C-BE32-E72D297353CC}">
              <c16:uniqueId val="{00000000-8DB5-43E9-9697-8C5F31D71DAC}"/>
            </c:ext>
          </c:extLst>
        </c:ser>
        <c:dLbls>
          <c:dLblPos val="outEnd"/>
          <c:showLegendKey val="0"/>
          <c:showVal val="1"/>
          <c:showCatName val="0"/>
          <c:showSerName val="0"/>
          <c:showPercent val="0"/>
          <c:showBubbleSize val="0"/>
        </c:dLbls>
        <c:gapWidth val="75"/>
        <c:overlap val="-27"/>
        <c:axId val="837324336"/>
        <c:axId val="837336336"/>
      </c:barChart>
      <c:catAx>
        <c:axId val="837324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rgbClr val="3E3955"/>
                </a:solidFill>
                <a:latin typeface="+mn-lt"/>
                <a:ea typeface="+mn-ea"/>
                <a:cs typeface="+mn-cs"/>
              </a:defRPr>
            </a:pPr>
            <a:endParaRPr lang="en-US"/>
          </a:p>
        </c:txPr>
        <c:crossAx val="837336336"/>
        <c:crosses val="autoZero"/>
        <c:auto val="1"/>
        <c:lblAlgn val="ctr"/>
        <c:lblOffset val="100"/>
        <c:noMultiLvlLbl val="0"/>
      </c:catAx>
      <c:valAx>
        <c:axId val="8373363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rgbClr val="3E3955"/>
                </a:solidFill>
                <a:latin typeface="+mn-lt"/>
                <a:ea typeface="+mn-ea"/>
                <a:cs typeface="+mn-cs"/>
              </a:defRPr>
            </a:pPr>
            <a:endParaRPr lang="en-US"/>
          </a:p>
        </c:txPr>
        <c:crossAx val="8373243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df_ratio!$G$7:$G$9</c:f>
              <c:strCache>
                <c:ptCount val="3"/>
                <c:pt idx="0">
                  <c:v>Mahbubnagar</c:v>
                </c:pt>
                <c:pt idx="1">
                  <c:v>Nagarkurnool </c:v>
                </c:pt>
                <c:pt idx="2">
                  <c:v>Jayashankar Bhoopalpally</c:v>
                </c:pt>
              </c:strCache>
            </c:strRef>
          </c:tx>
          <c:spPr>
            <a:gradFill>
              <a:gsLst>
                <a:gs pos="0">
                  <a:srgbClr val="26283D"/>
                </a:gs>
                <a:gs pos="33000">
                  <a:srgbClr val="3E3955"/>
                </a:gs>
                <a:gs pos="59000">
                  <a:srgbClr val="1F1C30"/>
                </a:gs>
                <a:gs pos="100000">
                  <a:srgbClr val="ECE3C3"/>
                </a:gs>
              </a:gsLst>
              <a:lin ang="5400000" scaled="1"/>
            </a:gra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df_ratio!$G$7:$G$9</c:f>
              <c:strCache>
                <c:ptCount val="3"/>
                <c:pt idx="0">
                  <c:v>Mahbubnagar</c:v>
                </c:pt>
                <c:pt idx="1">
                  <c:v>Nagarkurnool </c:v>
                </c:pt>
                <c:pt idx="2">
                  <c:v>Jayashankar Bhoopalpally</c:v>
                </c:pt>
              </c:strCache>
            </c:strRef>
          </c:cat>
          <c:val>
            <c:numRef>
              <c:f>df_ratio!$H$7:$H$9</c:f>
              <c:numCache>
                <c:formatCode>General</c:formatCode>
                <c:ptCount val="3"/>
                <c:pt idx="0">
                  <c:v>7528.5354951796671</c:v>
                </c:pt>
                <c:pt idx="1">
                  <c:v>9756.0512483574239</c:v>
                </c:pt>
                <c:pt idx="2">
                  <c:v>15681.202076677317</c:v>
                </c:pt>
              </c:numCache>
            </c:numRef>
          </c:val>
          <c:extLst>
            <c:ext xmlns:c16="http://schemas.microsoft.com/office/drawing/2014/chart" uri="{C3380CC4-5D6E-409C-BE32-E72D297353CC}">
              <c16:uniqueId val="{00000000-0C91-488B-915C-A1AAF4D85809}"/>
            </c:ext>
          </c:extLst>
        </c:ser>
        <c:dLbls>
          <c:dLblPos val="outEnd"/>
          <c:showLegendKey val="0"/>
          <c:showVal val="1"/>
          <c:showCatName val="0"/>
          <c:showSerName val="0"/>
          <c:showPercent val="0"/>
          <c:showBubbleSize val="0"/>
        </c:dLbls>
        <c:gapWidth val="75"/>
        <c:overlap val="-27"/>
        <c:axId val="2046138815"/>
        <c:axId val="2046119135"/>
      </c:barChart>
      <c:catAx>
        <c:axId val="2046138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rgbClr val="3E3955"/>
                </a:solidFill>
                <a:latin typeface="+mn-lt"/>
                <a:ea typeface="+mn-ea"/>
                <a:cs typeface="+mn-cs"/>
              </a:defRPr>
            </a:pPr>
            <a:endParaRPr lang="en-US"/>
          </a:p>
        </c:txPr>
        <c:crossAx val="2046119135"/>
        <c:crosses val="autoZero"/>
        <c:auto val="1"/>
        <c:lblAlgn val="ctr"/>
        <c:lblOffset val="100"/>
        <c:noMultiLvlLbl val="0"/>
      </c:catAx>
      <c:valAx>
        <c:axId val="204611913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rgbClr val="3E3955"/>
                </a:solidFill>
                <a:latin typeface="+mn-lt"/>
                <a:ea typeface="+mn-ea"/>
                <a:cs typeface="+mn-cs"/>
              </a:defRPr>
            </a:pPr>
            <a:endParaRPr lang="en-US"/>
          </a:p>
        </c:txPr>
        <c:crossAx val="204613881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gradFill>
              <a:gsLst>
                <a:gs pos="0">
                  <a:srgbClr val="26283D"/>
                </a:gs>
                <a:gs pos="33000">
                  <a:srgbClr val="3E3955"/>
                </a:gs>
                <a:gs pos="59000">
                  <a:srgbClr val="1F1C30"/>
                </a:gs>
                <a:gs pos="100000">
                  <a:srgbClr val="ECE3C3"/>
                </a:gs>
              </a:gsLst>
              <a:lin ang="108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VP_Ratio!$B$2:$B$6</c:f>
              <c:strCache>
                <c:ptCount val="5"/>
                <c:pt idx="0">
                  <c:v>Rajanna Sircilla</c:v>
                </c:pt>
                <c:pt idx="1">
                  <c:v>Bhadradri Kothagudem</c:v>
                </c:pt>
                <c:pt idx="2">
                  <c:v>Medak</c:v>
                </c:pt>
                <c:pt idx="3">
                  <c:v>Mulugu</c:v>
                </c:pt>
                <c:pt idx="4">
                  <c:v>Yadadri Bhuvanagiri</c:v>
                </c:pt>
              </c:strCache>
            </c:strRef>
          </c:cat>
          <c:val>
            <c:numRef>
              <c:f>VP_Ratio!$I$2:$I$6</c:f>
              <c:numCache>
                <c:formatCode>General</c:formatCode>
                <c:ptCount val="5"/>
                <c:pt idx="0">
                  <c:v>28.87</c:v>
                </c:pt>
                <c:pt idx="1">
                  <c:v>11.35</c:v>
                </c:pt>
                <c:pt idx="2">
                  <c:v>6.73</c:v>
                </c:pt>
                <c:pt idx="3">
                  <c:v>6.69</c:v>
                </c:pt>
                <c:pt idx="4">
                  <c:v>5.75</c:v>
                </c:pt>
              </c:numCache>
            </c:numRef>
          </c:val>
          <c:extLst>
            <c:ext xmlns:c16="http://schemas.microsoft.com/office/drawing/2014/chart" uri="{C3380CC4-5D6E-409C-BE32-E72D297353CC}">
              <c16:uniqueId val="{00000000-C143-428D-B5F2-0A576E8079AD}"/>
            </c:ext>
          </c:extLst>
        </c:ser>
        <c:dLbls>
          <c:showLegendKey val="0"/>
          <c:showVal val="1"/>
          <c:showCatName val="0"/>
          <c:showSerName val="0"/>
          <c:showPercent val="0"/>
          <c:showBubbleSize val="0"/>
        </c:dLbls>
        <c:gapWidth val="75"/>
        <c:axId val="1002269536"/>
        <c:axId val="1002267136"/>
      </c:barChart>
      <c:catAx>
        <c:axId val="100226953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baseline="0">
                <a:solidFill>
                  <a:schemeClr val="tx1">
                    <a:lumMod val="65000"/>
                    <a:lumOff val="35000"/>
                  </a:schemeClr>
                </a:solidFill>
                <a:latin typeface="+mn-lt"/>
                <a:ea typeface="+mn-ea"/>
                <a:cs typeface="+mn-cs"/>
              </a:defRPr>
            </a:pPr>
            <a:endParaRPr lang="en-US"/>
          </a:p>
        </c:txPr>
        <c:crossAx val="1002267136"/>
        <c:crosses val="autoZero"/>
        <c:auto val="1"/>
        <c:lblAlgn val="ctr"/>
        <c:lblOffset val="100"/>
        <c:noMultiLvlLbl val="0"/>
      </c:catAx>
      <c:valAx>
        <c:axId val="1002267136"/>
        <c:scaling>
          <c:orientation val="minMax"/>
        </c:scaling>
        <c:delete val="1"/>
        <c:axPos val="t"/>
        <c:numFmt formatCode="General" sourceLinked="1"/>
        <c:majorTickMark val="none"/>
        <c:minorTickMark val="none"/>
        <c:tickLblPos val="nextTo"/>
        <c:crossAx val="1002269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0"/>
          <c:order val="0"/>
          <c:spPr>
            <a:gradFill>
              <a:gsLst>
                <a:gs pos="0">
                  <a:srgbClr val="3E3955"/>
                </a:gs>
                <a:gs pos="66000">
                  <a:srgbClr val="3E3955"/>
                </a:gs>
                <a:gs pos="100000">
                  <a:srgbClr val="ECE3C3"/>
                </a:gs>
                <a:gs pos="100000">
                  <a:srgbClr val="ECE3C3"/>
                </a:gs>
              </a:gsLst>
              <a:lin ang="6000000" scaled="0"/>
            </a:gradFill>
            <a:ln>
              <a:noFill/>
            </a:ln>
            <a:effectLst/>
          </c:spPr>
          <c:cat>
            <c:numRef>
              <c:f>Projections!$H$5:$Q$5</c:f>
              <c:numCache>
                <c:formatCode>General</c:formatCode>
                <c:ptCount val="10"/>
                <c:pt idx="0">
                  <c:v>2016</c:v>
                </c:pt>
                <c:pt idx="1">
                  <c:v>2017</c:v>
                </c:pt>
                <c:pt idx="2">
                  <c:v>2018</c:v>
                </c:pt>
                <c:pt idx="3">
                  <c:v>2019</c:v>
                </c:pt>
                <c:pt idx="4">
                  <c:v>2020</c:v>
                </c:pt>
                <c:pt idx="5">
                  <c:v>2021</c:v>
                </c:pt>
                <c:pt idx="6">
                  <c:v>2022</c:v>
                </c:pt>
                <c:pt idx="7">
                  <c:v>2023</c:v>
                </c:pt>
                <c:pt idx="8">
                  <c:v>2024</c:v>
                </c:pt>
                <c:pt idx="9">
                  <c:v>2025</c:v>
                </c:pt>
              </c:numCache>
            </c:numRef>
          </c:cat>
          <c:val>
            <c:numRef>
              <c:f>Projections!$H$7:$Q$7</c:f>
              <c:numCache>
                <c:formatCode>#,##0</c:formatCode>
                <c:ptCount val="10"/>
                <c:pt idx="0">
                  <c:v>23394705</c:v>
                </c:pt>
                <c:pt idx="1">
                  <c:v>27160242</c:v>
                </c:pt>
                <c:pt idx="2">
                  <c:v>19543651</c:v>
                </c:pt>
                <c:pt idx="3">
                  <c:v>13802362</c:v>
                </c:pt>
                <c:pt idx="4">
                  <c:v>11593984</c:v>
                </c:pt>
                <c:pt idx="5">
                  <c:v>9738946</c:v>
                </c:pt>
                <c:pt idx="6">
                  <c:v>8180714</c:v>
                </c:pt>
                <c:pt idx="7">
                  <c:v>6871799</c:v>
                </c:pt>
                <c:pt idx="8">
                  <c:v>5772311</c:v>
                </c:pt>
                <c:pt idx="9">
                  <c:v>4848741</c:v>
                </c:pt>
              </c:numCache>
            </c:numRef>
          </c:val>
          <c:extLst>
            <c:ext xmlns:c16="http://schemas.microsoft.com/office/drawing/2014/chart" uri="{C3380CC4-5D6E-409C-BE32-E72D297353CC}">
              <c16:uniqueId val="{00000000-B869-465A-B983-03F2CED85D41}"/>
            </c:ext>
          </c:extLst>
        </c:ser>
        <c:dLbls>
          <c:showLegendKey val="0"/>
          <c:showVal val="0"/>
          <c:showCatName val="0"/>
          <c:showSerName val="0"/>
          <c:showPercent val="0"/>
          <c:showBubbleSize val="0"/>
        </c:dLbls>
        <c:axId val="837317136"/>
        <c:axId val="837321456"/>
      </c:areaChart>
      <c:catAx>
        <c:axId val="8373171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37321456"/>
        <c:crosses val="autoZero"/>
        <c:auto val="1"/>
        <c:lblAlgn val="ctr"/>
        <c:lblOffset val="100"/>
        <c:noMultiLvlLbl val="0"/>
      </c:catAx>
      <c:valAx>
        <c:axId val="83732145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37317136"/>
        <c:crosses val="autoZero"/>
        <c:crossBetween val="midCat"/>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0"/>
          <c:order val="0"/>
          <c:spPr>
            <a:gradFill>
              <a:gsLst>
                <a:gs pos="0">
                  <a:srgbClr val="3E3955"/>
                </a:gs>
                <a:gs pos="66000">
                  <a:srgbClr val="3E3955"/>
                </a:gs>
                <a:gs pos="100000">
                  <a:srgbClr val="ECE3C3"/>
                </a:gs>
                <a:gs pos="100000">
                  <a:srgbClr val="ECE3C3"/>
                </a:gs>
              </a:gsLst>
              <a:lin ang="4800000" scaled="0"/>
            </a:gradFill>
            <a:ln>
              <a:noFill/>
            </a:ln>
            <a:effectLst/>
          </c:spPr>
          <c:cat>
            <c:numRef>
              <c:f>Projections!$Z$5:$AI$5</c:f>
              <c:numCache>
                <c:formatCode>General</c:formatCode>
                <c:ptCount val="10"/>
                <c:pt idx="0">
                  <c:v>2016</c:v>
                </c:pt>
                <c:pt idx="1">
                  <c:v>2017</c:v>
                </c:pt>
                <c:pt idx="2">
                  <c:v>2018</c:v>
                </c:pt>
                <c:pt idx="3">
                  <c:v>2019</c:v>
                </c:pt>
                <c:pt idx="4">
                  <c:v>2020</c:v>
                </c:pt>
                <c:pt idx="5">
                  <c:v>2021</c:v>
                </c:pt>
                <c:pt idx="6">
                  <c:v>2022</c:v>
                </c:pt>
                <c:pt idx="7">
                  <c:v>2023</c:v>
                </c:pt>
                <c:pt idx="8">
                  <c:v>2024</c:v>
                </c:pt>
                <c:pt idx="9">
                  <c:v>2025</c:v>
                </c:pt>
              </c:numCache>
            </c:numRef>
          </c:cat>
          <c:val>
            <c:numRef>
              <c:f>Projections!$Z$7:$AI$7</c:f>
              <c:numCache>
                <c:formatCode>#,##0</c:formatCode>
                <c:ptCount val="10"/>
                <c:pt idx="0">
                  <c:v>163631</c:v>
                </c:pt>
                <c:pt idx="1">
                  <c:v>247179</c:v>
                </c:pt>
                <c:pt idx="2">
                  <c:v>314788</c:v>
                </c:pt>
                <c:pt idx="3">
                  <c:v>319300</c:v>
                </c:pt>
                <c:pt idx="4">
                  <c:v>399125</c:v>
                </c:pt>
                <c:pt idx="5">
                  <c:v>498907</c:v>
                </c:pt>
                <c:pt idx="6">
                  <c:v>623634</c:v>
                </c:pt>
                <c:pt idx="7">
                  <c:v>779543</c:v>
                </c:pt>
                <c:pt idx="8">
                  <c:v>974429</c:v>
                </c:pt>
                <c:pt idx="9">
                  <c:v>1218037</c:v>
                </c:pt>
              </c:numCache>
            </c:numRef>
          </c:val>
          <c:extLst>
            <c:ext xmlns:c16="http://schemas.microsoft.com/office/drawing/2014/chart" uri="{C3380CC4-5D6E-409C-BE32-E72D297353CC}">
              <c16:uniqueId val="{00000000-B7CC-4A3C-9CF5-9B3B721E98AC}"/>
            </c:ext>
          </c:extLst>
        </c:ser>
        <c:dLbls>
          <c:showLegendKey val="0"/>
          <c:showVal val="0"/>
          <c:showCatName val="0"/>
          <c:showSerName val="0"/>
          <c:showPercent val="0"/>
          <c:showBubbleSize val="0"/>
        </c:dLbls>
        <c:axId val="2047629647"/>
        <c:axId val="1432286543"/>
      </c:areaChart>
      <c:catAx>
        <c:axId val="204762964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3E3955"/>
                </a:solidFill>
                <a:latin typeface="+mn-lt"/>
                <a:ea typeface="+mn-ea"/>
                <a:cs typeface="+mn-cs"/>
              </a:defRPr>
            </a:pPr>
            <a:endParaRPr lang="en-US"/>
          </a:p>
        </c:txPr>
        <c:crossAx val="1432286543"/>
        <c:crosses val="autoZero"/>
        <c:auto val="1"/>
        <c:lblAlgn val="ctr"/>
        <c:lblOffset val="100"/>
        <c:noMultiLvlLbl val="0"/>
      </c:catAx>
      <c:valAx>
        <c:axId val="1432286543"/>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3E3955"/>
                </a:solidFill>
                <a:latin typeface="+mn-lt"/>
                <a:ea typeface="+mn-ea"/>
                <a:cs typeface="+mn-cs"/>
              </a:defRPr>
            </a:pPr>
            <a:endParaRPr lang="en-US"/>
          </a:p>
        </c:txPr>
        <c:crossAx val="2047629647"/>
        <c:crosses val="autoZero"/>
        <c:crossBetween val="midCat"/>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128958880139982"/>
          <c:y val="5.0925925925925923E-2"/>
          <c:w val="0.77884075678219"/>
          <c:h val="0.8416746864975212"/>
        </c:manualLayout>
      </c:layout>
      <c:lineChart>
        <c:grouping val="standard"/>
        <c:varyColors val="0"/>
        <c:ser>
          <c:idx val="0"/>
          <c:order val="0"/>
          <c:tx>
            <c:strRef>
              <c:f>Projections!$M$27</c:f>
              <c:strCache>
                <c:ptCount val="1"/>
                <c:pt idx="0">
                  <c:v>Domestic</c:v>
                </c:pt>
              </c:strCache>
            </c:strRef>
          </c:tx>
          <c:spPr>
            <a:ln w="38100" cap="rnd">
              <a:solidFill>
                <a:schemeClr val="accent1">
                  <a:lumMod val="60000"/>
                  <a:lumOff val="40000"/>
                </a:schemeClr>
              </a:solidFill>
              <a:round/>
            </a:ln>
            <a:effectLst/>
          </c:spPr>
          <c:marker>
            <c:symbol val="circle"/>
            <c:size val="6"/>
            <c:spPr>
              <a:solidFill>
                <a:schemeClr val="accent1">
                  <a:lumMod val="75000"/>
                </a:schemeClr>
              </a:solidFill>
              <a:ln w="9525">
                <a:noFill/>
              </a:ln>
              <a:effectLst/>
            </c:spPr>
          </c:marker>
          <c:cat>
            <c:numRef>
              <c:f>Projections!$L$28:$L$37</c:f>
              <c:numCache>
                <c:formatCode>General</c:formatCode>
                <c:ptCount val="10"/>
                <c:pt idx="0">
                  <c:v>2016</c:v>
                </c:pt>
                <c:pt idx="1">
                  <c:v>2017</c:v>
                </c:pt>
                <c:pt idx="2">
                  <c:v>2018</c:v>
                </c:pt>
                <c:pt idx="3">
                  <c:v>2019</c:v>
                </c:pt>
                <c:pt idx="4">
                  <c:v>2020</c:v>
                </c:pt>
                <c:pt idx="5">
                  <c:v>2021</c:v>
                </c:pt>
                <c:pt idx="6">
                  <c:v>2022</c:v>
                </c:pt>
                <c:pt idx="7">
                  <c:v>2023</c:v>
                </c:pt>
                <c:pt idx="8">
                  <c:v>2024</c:v>
                </c:pt>
                <c:pt idx="9">
                  <c:v>2025</c:v>
                </c:pt>
              </c:numCache>
            </c:numRef>
          </c:cat>
          <c:val>
            <c:numRef>
              <c:f>Projections!$M$28:$M$37</c:f>
              <c:numCache>
                <c:formatCode>#,##0</c:formatCode>
                <c:ptCount val="10"/>
                <c:pt idx="0">
                  <c:v>23394705</c:v>
                </c:pt>
                <c:pt idx="1">
                  <c:v>27160242</c:v>
                </c:pt>
                <c:pt idx="2">
                  <c:v>19543651</c:v>
                </c:pt>
                <c:pt idx="3">
                  <c:v>13802362</c:v>
                </c:pt>
                <c:pt idx="4">
                  <c:v>11593984</c:v>
                </c:pt>
                <c:pt idx="5">
                  <c:v>9738946</c:v>
                </c:pt>
                <c:pt idx="6">
                  <c:v>8180714</c:v>
                </c:pt>
                <c:pt idx="7">
                  <c:v>6871799</c:v>
                </c:pt>
                <c:pt idx="8">
                  <c:v>5772311</c:v>
                </c:pt>
                <c:pt idx="9">
                  <c:v>4848741</c:v>
                </c:pt>
              </c:numCache>
            </c:numRef>
          </c:val>
          <c:smooth val="0"/>
          <c:extLst>
            <c:ext xmlns:c16="http://schemas.microsoft.com/office/drawing/2014/chart" uri="{C3380CC4-5D6E-409C-BE32-E72D297353CC}">
              <c16:uniqueId val="{00000000-F1BD-4A35-BDA0-77693CACBAC4}"/>
            </c:ext>
          </c:extLst>
        </c:ser>
        <c:ser>
          <c:idx val="1"/>
          <c:order val="1"/>
          <c:tx>
            <c:strRef>
              <c:f>Projections!$N$27</c:f>
              <c:strCache>
                <c:ptCount val="1"/>
                <c:pt idx="0">
                  <c:v>Foreign</c:v>
                </c:pt>
              </c:strCache>
            </c:strRef>
          </c:tx>
          <c:spPr>
            <a:ln w="38100" cap="rnd">
              <a:solidFill>
                <a:schemeClr val="accent1">
                  <a:lumMod val="75000"/>
                </a:schemeClr>
              </a:solidFill>
              <a:round/>
            </a:ln>
            <a:effectLst/>
          </c:spPr>
          <c:marker>
            <c:symbol val="circle"/>
            <c:size val="6"/>
            <c:spPr>
              <a:solidFill>
                <a:schemeClr val="accent1">
                  <a:lumMod val="40000"/>
                  <a:lumOff val="60000"/>
                </a:schemeClr>
              </a:solidFill>
              <a:ln w="9525">
                <a:solidFill>
                  <a:schemeClr val="accent1">
                    <a:lumMod val="75000"/>
                  </a:schemeClr>
                </a:solidFill>
              </a:ln>
              <a:effectLst/>
            </c:spPr>
          </c:marker>
          <c:cat>
            <c:numRef>
              <c:f>Projections!$L$28:$L$37</c:f>
              <c:numCache>
                <c:formatCode>General</c:formatCode>
                <c:ptCount val="10"/>
                <c:pt idx="0">
                  <c:v>2016</c:v>
                </c:pt>
                <c:pt idx="1">
                  <c:v>2017</c:v>
                </c:pt>
                <c:pt idx="2">
                  <c:v>2018</c:v>
                </c:pt>
                <c:pt idx="3">
                  <c:v>2019</c:v>
                </c:pt>
                <c:pt idx="4">
                  <c:v>2020</c:v>
                </c:pt>
                <c:pt idx="5">
                  <c:v>2021</c:v>
                </c:pt>
                <c:pt idx="6">
                  <c:v>2022</c:v>
                </c:pt>
                <c:pt idx="7">
                  <c:v>2023</c:v>
                </c:pt>
                <c:pt idx="8">
                  <c:v>2024</c:v>
                </c:pt>
                <c:pt idx="9">
                  <c:v>2025</c:v>
                </c:pt>
              </c:numCache>
            </c:numRef>
          </c:cat>
          <c:val>
            <c:numRef>
              <c:f>Projections!$N$28:$N$37</c:f>
              <c:numCache>
                <c:formatCode>#,##0</c:formatCode>
                <c:ptCount val="10"/>
                <c:pt idx="0">
                  <c:v>163631</c:v>
                </c:pt>
                <c:pt idx="1">
                  <c:v>247179</c:v>
                </c:pt>
                <c:pt idx="2">
                  <c:v>314788</c:v>
                </c:pt>
                <c:pt idx="3">
                  <c:v>319300</c:v>
                </c:pt>
                <c:pt idx="4">
                  <c:v>399125</c:v>
                </c:pt>
                <c:pt idx="5">
                  <c:v>498907</c:v>
                </c:pt>
                <c:pt idx="6">
                  <c:v>623634</c:v>
                </c:pt>
                <c:pt idx="7">
                  <c:v>779543</c:v>
                </c:pt>
                <c:pt idx="8">
                  <c:v>974429</c:v>
                </c:pt>
                <c:pt idx="9">
                  <c:v>1218037</c:v>
                </c:pt>
              </c:numCache>
            </c:numRef>
          </c:val>
          <c:smooth val="0"/>
          <c:extLst>
            <c:ext xmlns:c16="http://schemas.microsoft.com/office/drawing/2014/chart" uri="{C3380CC4-5D6E-409C-BE32-E72D297353CC}">
              <c16:uniqueId val="{00000001-F1BD-4A35-BDA0-77693CACBAC4}"/>
            </c:ext>
          </c:extLst>
        </c:ser>
        <c:dLbls>
          <c:showLegendKey val="0"/>
          <c:showVal val="0"/>
          <c:showCatName val="0"/>
          <c:showSerName val="0"/>
          <c:showPercent val="0"/>
          <c:showBubbleSize val="0"/>
        </c:dLbls>
        <c:marker val="1"/>
        <c:smooth val="0"/>
        <c:axId val="1528495359"/>
        <c:axId val="1528492479"/>
      </c:lineChart>
      <c:catAx>
        <c:axId val="1528495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3E3955"/>
                </a:solidFill>
                <a:latin typeface="+mn-lt"/>
                <a:ea typeface="+mn-ea"/>
                <a:cs typeface="+mn-cs"/>
              </a:defRPr>
            </a:pPr>
            <a:endParaRPr lang="en-US"/>
          </a:p>
        </c:txPr>
        <c:crossAx val="1528492479"/>
        <c:crosses val="autoZero"/>
        <c:auto val="1"/>
        <c:lblAlgn val="ctr"/>
        <c:lblOffset val="100"/>
        <c:noMultiLvlLbl val="0"/>
      </c:catAx>
      <c:valAx>
        <c:axId val="1528492479"/>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3E3955"/>
                </a:solidFill>
                <a:latin typeface="+mn-lt"/>
                <a:ea typeface="+mn-ea"/>
                <a:cs typeface="+mn-cs"/>
              </a:defRPr>
            </a:pPr>
            <a:endParaRPr lang="en-US"/>
          </a:p>
        </c:txPr>
        <c:crossAx val="1528495359"/>
        <c:crosses val="autoZero"/>
        <c:crossBetween val="between"/>
      </c:valAx>
      <c:spPr>
        <a:noFill/>
        <a:ln>
          <a:noFill/>
        </a:ln>
        <a:effectLst/>
      </c:spPr>
    </c:plotArea>
    <c:legend>
      <c:legendPos val="tr"/>
      <c:overlay val="1"/>
      <c:spPr>
        <a:noFill/>
        <a:ln>
          <a:noFill/>
        </a:ln>
        <a:effectLst/>
      </c:spPr>
      <c:txPr>
        <a:bodyPr rot="0" spcFirstLastPara="1" vertOverflow="ellipsis" vert="horz" wrap="square" anchor="ctr" anchorCtr="1"/>
        <a:lstStyle/>
        <a:p>
          <a:pPr>
            <a:defRPr sz="900" b="1" i="0" u="none" strike="noStrike" kern="1200" baseline="0">
              <a:solidFill>
                <a:srgbClr val="3E3955"/>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8100" cap="rnd">
              <a:solidFill>
                <a:schemeClr val="accent1">
                  <a:lumMod val="60000"/>
                  <a:lumOff val="40000"/>
                </a:schemeClr>
              </a:solidFill>
              <a:round/>
            </a:ln>
            <a:effectLst/>
          </c:spPr>
          <c:marker>
            <c:symbol val="circle"/>
            <c:size val="6"/>
            <c:spPr>
              <a:solidFill>
                <a:schemeClr val="accent1">
                  <a:lumMod val="75000"/>
                </a:schemeClr>
              </a:solidFill>
              <a:ln w="9525">
                <a:noFill/>
              </a:ln>
              <a:effectLst/>
            </c:spPr>
          </c:marker>
          <c:trendline>
            <c:spPr>
              <a:ln w="19050" cap="rnd">
                <a:solidFill>
                  <a:schemeClr val="accent1">
                    <a:lumMod val="75000"/>
                  </a:schemeClr>
                </a:solidFill>
                <a:prstDash val="sysDot"/>
              </a:ln>
              <a:effectLst/>
            </c:spPr>
            <c:trendlineType val="linear"/>
            <c:dispRSqr val="0"/>
            <c:dispEq val="0"/>
          </c:trendline>
          <c:cat>
            <c:numRef>
              <c:f>Projections!$H$15:$Q$15</c:f>
              <c:numCache>
                <c:formatCode>General</c:formatCode>
                <c:ptCount val="10"/>
                <c:pt idx="0">
                  <c:v>2016</c:v>
                </c:pt>
                <c:pt idx="1">
                  <c:v>2017</c:v>
                </c:pt>
                <c:pt idx="2">
                  <c:v>2018</c:v>
                </c:pt>
                <c:pt idx="3">
                  <c:v>2019</c:v>
                </c:pt>
                <c:pt idx="4">
                  <c:v>2020</c:v>
                </c:pt>
                <c:pt idx="5">
                  <c:v>2021</c:v>
                </c:pt>
                <c:pt idx="6">
                  <c:v>2022</c:v>
                </c:pt>
                <c:pt idx="7">
                  <c:v>2023</c:v>
                </c:pt>
                <c:pt idx="8">
                  <c:v>2024</c:v>
                </c:pt>
                <c:pt idx="9">
                  <c:v>2025</c:v>
                </c:pt>
              </c:numCache>
            </c:numRef>
          </c:cat>
          <c:val>
            <c:numRef>
              <c:f>Projections!$H$18:$Q$18</c:f>
              <c:numCache>
                <c:formatCode>"₹"\ #,##0</c:formatCode>
                <c:ptCount val="10"/>
                <c:pt idx="0">
                  <c:v>28073646000</c:v>
                </c:pt>
                <c:pt idx="1">
                  <c:v>32592290400</c:v>
                </c:pt>
                <c:pt idx="2">
                  <c:v>23452381200</c:v>
                </c:pt>
                <c:pt idx="3">
                  <c:v>16562834400</c:v>
                </c:pt>
                <c:pt idx="4">
                  <c:v>13912780800</c:v>
                </c:pt>
                <c:pt idx="5">
                  <c:v>11686735200</c:v>
                </c:pt>
                <c:pt idx="6">
                  <c:v>9816856800</c:v>
                </c:pt>
                <c:pt idx="7">
                  <c:v>8246158800</c:v>
                </c:pt>
                <c:pt idx="8">
                  <c:v>6926773200</c:v>
                </c:pt>
                <c:pt idx="9">
                  <c:v>5818489200</c:v>
                </c:pt>
              </c:numCache>
            </c:numRef>
          </c:val>
          <c:smooth val="0"/>
          <c:extLst>
            <c:ext xmlns:c16="http://schemas.microsoft.com/office/drawing/2014/chart" uri="{C3380CC4-5D6E-409C-BE32-E72D297353CC}">
              <c16:uniqueId val="{00000001-E0E3-440C-8D6D-D2DE7A8ADFC6}"/>
            </c:ext>
          </c:extLst>
        </c:ser>
        <c:dLbls>
          <c:showLegendKey val="0"/>
          <c:showVal val="0"/>
          <c:showCatName val="0"/>
          <c:showSerName val="0"/>
          <c:showPercent val="0"/>
          <c:showBubbleSize val="0"/>
        </c:dLbls>
        <c:marker val="1"/>
        <c:smooth val="0"/>
        <c:axId val="1105582399"/>
        <c:axId val="1105582879"/>
      </c:lineChart>
      <c:catAx>
        <c:axId val="1105582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133E4D"/>
                </a:solidFill>
                <a:latin typeface="+mn-lt"/>
                <a:ea typeface="+mn-ea"/>
                <a:cs typeface="+mn-cs"/>
              </a:defRPr>
            </a:pPr>
            <a:endParaRPr lang="en-US"/>
          </a:p>
        </c:txPr>
        <c:crossAx val="1105582879"/>
        <c:crosses val="autoZero"/>
        <c:auto val="1"/>
        <c:lblAlgn val="ctr"/>
        <c:lblOffset val="100"/>
        <c:noMultiLvlLbl val="0"/>
      </c:catAx>
      <c:valAx>
        <c:axId val="1105582879"/>
        <c:scaling>
          <c:orientation val="minMax"/>
        </c:scaling>
        <c:delete val="0"/>
        <c:axPos val="l"/>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133E4D"/>
                </a:solidFill>
                <a:latin typeface="+mn-lt"/>
                <a:ea typeface="+mn-ea"/>
                <a:cs typeface="+mn-cs"/>
              </a:defRPr>
            </a:pPr>
            <a:endParaRPr lang="en-US"/>
          </a:p>
        </c:txPr>
        <c:crossAx val="110558239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8100" cap="rnd">
              <a:solidFill>
                <a:schemeClr val="accent1">
                  <a:lumMod val="75000"/>
                </a:schemeClr>
              </a:solidFill>
              <a:round/>
            </a:ln>
            <a:effectLst/>
          </c:spPr>
          <c:marker>
            <c:symbol val="circle"/>
            <c:size val="6"/>
            <c:spPr>
              <a:solidFill>
                <a:schemeClr val="accent1">
                  <a:lumMod val="40000"/>
                  <a:lumOff val="60000"/>
                </a:schemeClr>
              </a:solidFill>
              <a:ln w="9525">
                <a:solidFill>
                  <a:schemeClr val="accent1"/>
                </a:solidFill>
              </a:ln>
              <a:effectLst/>
            </c:spPr>
          </c:marker>
          <c:trendline>
            <c:spPr>
              <a:ln w="19050" cap="rnd">
                <a:solidFill>
                  <a:schemeClr val="accent1">
                    <a:lumMod val="50000"/>
                  </a:schemeClr>
                </a:solidFill>
                <a:prstDash val="sysDot"/>
              </a:ln>
              <a:effectLst/>
            </c:spPr>
            <c:trendlineType val="linear"/>
            <c:dispRSqr val="0"/>
            <c:dispEq val="0"/>
          </c:trendline>
          <c:cat>
            <c:numRef>
              <c:f>Projections!$H$28:$H$37</c:f>
              <c:numCache>
                <c:formatCode>General</c:formatCode>
                <c:ptCount val="10"/>
                <c:pt idx="0">
                  <c:v>2016</c:v>
                </c:pt>
                <c:pt idx="1">
                  <c:v>2017</c:v>
                </c:pt>
                <c:pt idx="2">
                  <c:v>2018</c:v>
                </c:pt>
                <c:pt idx="3">
                  <c:v>2019</c:v>
                </c:pt>
                <c:pt idx="4">
                  <c:v>2020</c:v>
                </c:pt>
                <c:pt idx="5">
                  <c:v>2021</c:v>
                </c:pt>
                <c:pt idx="6">
                  <c:v>2022</c:v>
                </c:pt>
                <c:pt idx="7">
                  <c:v>2023</c:v>
                </c:pt>
                <c:pt idx="8">
                  <c:v>2024</c:v>
                </c:pt>
                <c:pt idx="9">
                  <c:v>2025</c:v>
                </c:pt>
              </c:numCache>
            </c:numRef>
          </c:cat>
          <c:val>
            <c:numRef>
              <c:f>Projections!$J$28:$J$37</c:f>
              <c:numCache>
                <c:formatCode>"₹"\ #,##0</c:formatCode>
                <c:ptCount val="10"/>
                <c:pt idx="0">
                  <c:v>916333600</c:v>
                </c:pt>
                <c:pt idx="1">
                  <c:v>1384202400</c:v>
                </c:pt>
                <c:pt idx="2">
                  <c:v>1762812800</c:v>
                </c:pt>
                <c:pt idx="3">
                  <c:v>1788080000</c:v>
                </c:pt>
                <c:pt idx="4">
                  <c:v>2235100000</c:v>
                </c:pt>
                <c:pt idx="5">
                  <c:v>2793879200</c:v>
                </c:pt>
                <c:pt idx="6">
                  <c:v>3492350400</c:v>
                </c:pt>
                <c:pt idx="7">
                  <c:v>4365440800</c:v>
                </c:pt>
                <c:pt idx="8">
                  <c:v>5456802400</c:v>
                </c:pt>
                <c:pt idx="9">
                  <c:v>6821007200</c:v>
                </c:pt>
              </c:numCache>
            </c:numRef>
          </c:val>
          <c:smooth val="0"/>
          <c:extLst>
            <c:ext xmlns:c16="http://schemas.microsoft.com/office/drawing/2014/chart" uri="{C3380CC4-5D6E-409C-BE32-E72D297353CC}">
              <c16:uniqueId val="{00000001-FCCA-409C-A32D-BD381AD598C0}"/>
            </c:ext>
          </c:extLst>
        </c:ser>
        <c:dLbls>
          <c:showLegendKey val="0"/>
          <c:showVal val="0"/>
          <c:showCatName val="0"/>
          <c:showSerName val="0"/>
          <c:showPercent val="0"/>
          <c:showBubbleSize val="0"/>
        </c:dLbls>
        <c:marker val="1"/>
        <c:smooth val="0"/>
        <c:axId val="837300336"/>
        <c:axId val="837315216"/>
      </c:lineChart>
      <c:catAx>
        <c:axId val="8373003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133E4D"/>
                </a:solidFill>
                <a:latin typeface="+mn-lt"/>
                <a:ea typeface="+mn-ea"/>
                <a:cs typeface="+mn-cs"/>
              </a:defRPr>
            </a:pPr>
            <a:endParaRPr lang="en-US"/>
          </a:p>
        </c:txPr>
        <c:crossAx val="837315216"/>
        <c:crosses val="autoZero"/>
        <c:auto val="1"/>
        <c:lblAlgn val="ctr"/>
        <c:lblOffset val="100"/>
        <c:noMultiLvlLbl val="0"/>
      </c:catAx>
      <c:valAx>
        <c:axId val="837315216"/>
        <c:scaling>
          <c:orientation val="minMax"/>
        </c:scaling>
        <c:delete val="0"/>
        <c:axPos val="l"/>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133E4D"/>
                </a:solidFill>
                <a:latin typeface="+mn-lt"/>
                <a:ea typeface="+mn-ea"/>
                <a:cs typeface="+mn-cs"/>
              </a:defRPr>
            </a:pPr>
            <a:endParaRPr lang="en-US"/>
          </a:p>
        </c:txPr>
        <c:crossAx val="837300336"/>
        <c:crosses val="autoZero"/>
        <c:crossBetween val="between"/>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38449256342957"/>
          <c:y val="5.0925925925925923E-2"/>
          <c:w val="0.71385695187165787"/>
          <c:h val="0.8416746864975212"/>
        </c:manualLayout>
      </c:layout>
      <c:lineChart>
        <c:grouping val="standard"/>
        <c:varyColors val="0"/>
        <c:ser>
          <c:idx val="0"/>
          <c:order val="0"/>
          <c:tx>
            <c:strRef>
              <c:f>Projections!$I$27</c:f>
              <c:strCache>
                <c:ptCount val="1"/>
                <c:pt idx="0">
                  <c:v>Domestic</c:v>
                </c:pt>
              </c:strCache>
            </c:strRef>
          </c:tx>
          <c:spPr>
            <a:ln w="28575" cap="rnd">
              <a:solidFill>
                <a:schemeClr val="accent1">
                  <a:lumMod val="60000"/>
                  <a:lumOff val="40000"/>
                </a:schemeClr>
              </a:solidFill>
              <a:round/>
            </a:ln>
            <a:effectLst/>
          </c:spPr>
          <c:marker>
            <c:symbol val="circle"/>
            <c:size val="5"/>
            <c:spPr>
              <a:solidFill>
                <a:schemeClr val="accent1">
                  <a:lumMod val="75000"/>
                </a:schemeClr>
              </a:solidFill>
              <a:ln w="9525">
                <a:noFill/>
              </a:ln>
              <a:effectLst/>
            </c:spPr>
          </c:marker>
          <c:cat>
            <c:numRef>
              <c:f>Projections!$H$28:$H$37</c:f>
              <c:numCache>
                <c:formatCode>General</c:formatCode>
                <c:ptCount val="10"/>
                <c:pt idx="0">
                  <c:v>2016</c:v>
                </c:pt>
                <c:pt idx="1">
                  <c:v>2017</c:v>
                </c:pt>
                <c:pt idx="2">
                  <c:v>2018</c:v>
                </c:pt>
                <c:pt idx="3">
                  <c:v>2019</c:v>
                </c:pt>
                <c:pt idx="4">
                  <c:v>2020</c:v>
                </c:pt>
                <c:pt idx="5">
                  <c:v>2021</c:v>
                </c:pt>
                <c:pt idx="6">
                  <c:v>2022</c:v>
                </c:pt>
                <c:pt idx="7">
                  <c:v>2023</c:v>
                </c:pt>
                <c:pt idx="8">
                  <c:v>2024</c:v>
                </c:pt>
                <c:pt idx="9">
                  <c:v>2025</c:v>
                </c:pt>
              </c:numCache>
            </c:numRef>
          </c:cat>
          <c:val>
            <c:numRef>
              <c:f>Projections!$I$28:$I$37</c:f>
              <c:numCache>
                <c:formatCode>"₹"\ #,##0</c:formatCode>
                <c:ptCount val="10"/>
                <c:pt idx="0">
                  <c:v>28073646000</c:v>
                </c:pt>
                <c:pt idx="1">
                  <c:v>32592290400</c:v>
                </c:pt>
                <c:pt idx="2">
                  <c:v>23452381200</c:v>
                </c:pt>
                <c:pt idx="3">
                  <c:v>16562834400</c:v>
                </c:pt>
                <c:pt idx="4">
                  <c:v>13912780800</c:v>
                </c:pt>
                <c:pt idx="5">
                  <c:v>11686735200</c:v>
                </c:pt>
                <c:pt idx="6">
                  <c:v>9816856800</c:v>
                </c:pt>
                <c:pt idx="7">
                  <c:v>8246158800</c:v>
                </c:pt>
                <c:pt idx="8">
                  <c:v>6926773200</c:v>
                </c:pt>
                <c:pt idx="9">
                  <c:v>5818489200</c:v>
                </c:pt>
              </c:numCache>
            </c:numRef>
          </c:val>
          <c:smooth val="0"/>
          <c:extLst>
            <c:ext xmlns:c16="http://schemas.microsoft.com/office/drawing/2014/chart" uri="{C3380CC4-5D6E-409C-BE32-E72D297353CC}">
              <c16:uniqueId val="{00000000-A5D8-4894-B1E4-1BB184BD3B43}"/>
            </c:ext>
          </c:extLst>
        </c:ser>
        <c:ser>
          <c:idx val="1"/>
          <c:order val="1"/>
          <c:tx>
            <c:strRef>
              <c:f>Projections!$J$27</c:f>
              <c:strCache>
                <c:ptCount val="1"/>
                <c:pt idx="0">
                  <c:v>Foreign</c:v>
                </c:pt>
              </c:strCache>
            </c:strRef>
          </c:tx>
          <c:spPr>
            <a:ln w="28575" cap="rnd">
              <a:solidFill>
                <a:schemeClr val="accent1">
                  <a:lumMod val="75000"/>
                </a:schemeClr>
              </a:solidFill>
              <a:round/>
            </a:ln>
            <a:effectLst/>
          </c:spPr>
          <c:marker>
            <c:symbol val="circle"/>
            <c:size val="5"/>
            <c:spPr>
              <a:solidFill>
                <a:schemeClr val="accent1">
                  <a:lumMod val="60000"/>
                  <a:lumOff val="40000"/>
                </a:schemeClr>
              </a:solidFill>
              <a:ln w="9525">
                <a:noFill/>
              </a:ln>
              <a:effectLst/>
            </c:spPr>
          </c:marker>
          <c:cat>
            <c:numRef>
              <c:f>Projections!$H$28:$H$37</c:f>
              <c:numCache>
                <c:formatCode>General</c:formatCode>
                <c:ptCount val="10"/>
                <c:pt idx="0">
                  <c:v>2016</c:v>
                </c:pt>
                <c:pt idx="1">
                  <c:v>2017</c:v>
                </c:pt>
                <c:pt idx="2">
                  <c:v>2018</c:v>
                </c:pt>
                <c:pt idx="3">
                  <c:v>2019</c:v>
                </c:pt>
                <c:pt idx="4">
                  <c:v>2020</c:v>
                </c:pt>
                <c:pt idx="5">
                  <c:v>2021</c:v>
                </c:pt>
                <c:pt idx="6">
                  <c:v>2022</c:v>
                </c:pt>
                <c:pt idx="7">
                  <c:v>2023</c:v>
                </c:pt>
                <c:pt idx="8">
                  <c:v>2024</c:v>
                </c:pt>
                <c:pt idx="9">
                  <c:v>2025</c:v>
                </c:pt>
              </c:numCache>
            </c:numRef>
          </c:cat>
          <c:val>
            <c:numRef>
              <c:f>Projections!$J$28:$J$37</c:f>
              <c:numCache>
                <c:formatCode>"₹"\ #,##0</c:formatCode>
                <c:ptCount val="10"/>
                <c:pt idx="0">
                  <c:v>916333600</c:v>
                </c:pt>
                <c:pt idx="1">
                  <c:v>1384202400</c:v>
                </c:pt>
                <c:pt idx="2">
                  <c:v>1762812800</c:v>
                </c:pt>
                <c:pt idx="3">
                  <c:v>1788080000</c:v>
                </c:pt>
                <c:pt idx="4">
                  <c:v>2235100000</c:v>
                </c:pt>
                <c:pt idx="5">
                  <c:v>2793879200</c:v>
                </c:pt>
                <c:pt idx="6">
                  <c:v>3492350400</c:v>
                </c:pt>
                <c:pt idx="7">
                  <c:v>4365440800</c:v>
                </c:pt>
                <c:pt idx="8">
                  <c:v>5456802400</c:v>
                </c:pt>
                <c:pt idx="9">
                  <c:v>6821007200</c:v>
                </c:pt>
              </c:numCache>
            </c:numRef>
          </c:val>
          <c:smooth val="0"/>
          <c:extLst>
            <c:ext xmlns:c16="http://schemas.microsoft.com/office/drawing/2014/chart" uri="{C3380CC4-5D6E-409C-BE32-E72D297353CC}">
              <c16:uniqueId val="{00000001-A5D8-4894-B1E4-1BB184BD3B43}"/>
            </c:ext>
          </c:extLst>
        </c:ser>
        <c:dLbls>
          <c:showLegendKey val="0"/>
          <c:showVal val="0"/>
          <c:showCatName val="0"/>
          <c:showSerName val="0"/>
          <c:showPercent val="0"/>
          <c:showBubbleSize val="0"/>
        </c:dLbls>
        <c:marker val="1"/>
        <c:smooth val="0"/>
        <c:axId val="1432289423"/>
        <c:axId val="1432286063"/>
      </c:lineChart>
      <c:catAx>
        <c:axId val="1432289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133E4D"/>
                </a:solidFill>
                <a:latin typeface="+mn-lt"/>
                <a:ea typeface="+mn-ea"/>
                <a:cs typeface="+mn-cs"/>
              </a:defRPr>
            </a:pPr>
            <a:endParaRPr lang="en-US"/>
          </a:p>
        </c:txPr>
        <c:crossAx val="1432286063"/>
        <c:crosses val="autoZero"/>
        <c:auto val="1"/>
        <c:lblAlgn val="ctr"/>
        <c:lblOffset val="100"/>
        <c:noMultiLvlLbl val="0"/>
      </c:catAx>
      <c:valAx>
        <c:axId val="1432286063"/>
        <c:scaling>
          <c:orientation val="minMax"/>
        </c:scaling>
        <c:delete val="0"/>
        <c:axPos val="l"/>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133E4D"/>
                </a:solidFill>
                <a:latin typeface="+mn-lt"/>
                <a:ea typeface="+mn-ea"/>
                <a:cs typeface="+mn-cs"/>
              </a:defRPr>
            </a:pPr>
            <a:endParaRPr lang="en-US"/>
          </a:p>
        </c:txPr>
        <c:crossAx val="1432289423"/>
        <c:crosses val="autoZero"/>
        <c:crossBetween val="between"/>
      </c:valAx>
      <c:spPr>
        <a:noFill/>
        <a:ln>
          <a:noFill/>
        </a:ln>
        <a:effectLst/>
      </c:spPr>
    </c:plotArea>
    <c:legend>
      <c:legendPos val="tr"/>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a:gsLst>
                <a:gs pos="0">
                  <a:srgbClr val="26283D"/>
                </a:gs>
                <a:gs pos="33000">
                  <a:srgbClr val="3E3955"/>
                </a:gs>
                <a:gs pos="59000">
                  <a:srgbClr val="1F1C30"/>
                </a:gs>
                <a:gs pos="100000">
                  <a:srgbClr val="ECE3C3"/>
                </a:gs>
              </a:gsLst>
              <a:lin ang="5400000" scaled="1"/>
            </a:gra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'cagr'!$H$12:$H$14</c:f>
              <c:strCache>
                <c:ptCount val="3"/>
                <c:pt idx="0">
                  <c:v>Mancherial</c:v>
                </c:pt>
                <c:pt idx="1">
                  <c:v>Warangal (Rural)</c:v>
                </c:pt>
                <c:pt idx="2">
                  <c:v>Bhadradri Kothagudem </c:v>
                </c:pt>
              </c:strCache>
            </c:strRef>
          </c:cat>
          <c:val>
            <c:numRef>
              <c:f>'cagr'!$I$12:$I$14</c:f>
              <c:numCache>
                <c:formatCode>General</c:formatCode>
                <c:ptCount val="3"/>
                <c:pt idx="0">
                  <c:v>2.2599999999999998</c:v>
                </c:pt>
                <c:pt idx="1">
                  <c:v>1.64</c:v>
                </c:pt>
                <c:pt idx="2">
                  <c:v>1.44</c:v>
                </c:pt>
              </c:numCache>
            </c:numRef>
          </c:val>
          <c:extLst>
            <c:ext xmlns:c16="http://schemas.microsoft.com/office/drawing/2014/chart" uri="{C3380CC4-5D6E-409C-BE32-E72D297353CC}">
              <c16:uniqueId val="{00000000-E301-4968-8BAA-642DE097CC4F}"/>
            </c:ext>
          </c:extLst>
        </c:ser>
        <c:dLbls>
          <c:showLegendKey val="0"/>
          <c:showVal val="0"/>
          <c:showCatName val="0"/>
          <c:showSerName val="0"/>
          <c:showPercent val="0"/>
          <c:showBubbleSize val="0"/>
        </c:dLbls>
        <c:gapWidth val="75"/>
        <c:overlap val="-27"/>
        <c:axId val="88459680"/>
        <c:axId val="88462080"/>
      </c:barChart>
      <c:catAx>
        <c:axId val="8845968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rgbClr val="26283D"/>
                </a:solidFill>
                <a:latin typeface="+mn-lt"/>
                <a:ea typeface="+mn-ea"/>
                <a:cs typeface="+mn-cs"/>
              </a:defRPr>
            </a:pPr>
            <a:endParaRPr lang="en-US"/>
          </a:p>
        </c:txPr>
        <c:crossAx val="88462080"/>
        <c:crosses val="autoZero"/>
        <c:auto val="1"/>
        <c:lblAlgn val="ctr"/>
        <c:lblOffset val="100"/>
        <c:noMultiLvlLbl val="0"/>
      </c:catAx>
      <c:valAx>
        <c:axId val="8846208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rgbClr val="3E3955"/>
                </a:solidFill>
                <a:latin typeface="+mn-lt"/>
                <a:ea typeface="+mn-ea"/>
                <a:cs typeface="+mn-cs"/>
              </a:defRPr>
            </a:pPr>
            <a:endParaRPr lang="en-US"/>
          </a:p>
        </c:txPr>
        <c:crossAx val="8845968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a:gsLst>
                <a:gs pos="0">
                  <a:srgbClr val="26283D"/>
                </a:gs>
                <a:gs pos="33000">
                  <a:srgbClr val="3E3955"/>
                </a:gs>
                <a:gs pos="59000">
                  <a:srgbClr val="1F1C30"/>
                </a:gs>
                <a:gs pos="100000">
                  <a:srgbClr val="ECE3C3"/>
                </a:gs>
              </a:gsLst>
              <a:lin ang="5400000" scaled="1"/>
            </a:gra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3E3955"/>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foreign_cagr!$F$7:$F$9</c:f>
              <c:strCache>
                <c:ptCount val="3"/>
                <c:pt idx="0">
                  <c:v>Nagarkurnool </c:v>
                </c:pt>
                <c:pt idx="1">
                  <c:v>Jogulamba Gadwal </c:v>
                </c:pt>
                <c:pt idx="2">
                  <c:v>Hyderabad</c:v>
                </c:pt>
              </c:strCache>
            </c:strRef>
          </c:cat>
          <c:val>
            <c:numRef>
              <c:f>foreign_cagr!$G$7:$G$9</c:f>
              <c:numCache>
                <c:formatCode>General</c:formatCode>
                <c:ptCount val="3"/>
                <c:pt idx="0">
                  <c:v>0.91</c:v>
                </c:pt>
                <c:pt idx="1">
                  <c:v>0.88</c:v>
                </c:pt>
                <c:pt idx="2">
                  <c:v>0.25</c:v>
                </c:pt>
              </c:numCache>
            </c:numRef>
          </c:val>
          <c:extLst>
            <c:ext xmlns:c16="http://schemas.microsoft.com/office/drawing/2014/chart" uri="{C3380CC4-5D6E-409C-BE32-E72D297353CC}">
              <c16:uniqueId val="{00000000-CC8C-420C-879F-1FDCF5853A25}"/>
            </c:ext>
          </c:extLst>
        </c:ser>
        <c:dLbls>
          <c:dLblPos val="outEnd"/>
          <c:showLegendKey val="0"/>
          <c:showVal val="1"/>
          <c:showCatName val="0"/>
          <c:showSerName val="0"/>
          <c:showPercent val="0"/>
          <c:showBubbleSize val="0"/>
        </c:dLbls>
        <c:gapWidth val="75"/>
        <c:overlap val="-27"/>
        <c:axId val="573614576"/>
        <c:axId val="573631376"/>
      </c:barChart>
      <c:catAx>
        <c:axId val="57361457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rgbClr val="3E3955"/>
                </a:solidFill>
                <a:latin typeface="+mn-lt"/>
                <a:ea typeface="+mn-ea"/>
                <a:cs typeface="+mn-cs"/>
              </a:defRPr>
            </a:pPr>
            <a:endParaRPr lang="en-US"/>
          </a:p>
        </c:txPr>
        <c:crossAx val="573631376"/>
        <c:crosses val="autoZero"/>
        <c:auto val="1"/>
        <c:lblAlgn val="ctr"/>
        <c:lblOffset val="100"/>
        <c:noMultiLvlLbl val="0"/>
      </c:catAx>
      <c:valAx>
        <c:axId val="5736313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57361457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[Telanagana_Tourism_Dashboard.xlsm]com_piv!PivotTable1</c:name>
    <c:fmtId val="3"/>
  </c:pivotSource>
  <c:chart>
    <c:autoTitleDeleted val="1"/>
    <c:pivotFmts>
      <c:pivotFmt>
        <c:idx val="0"/>
        <c:spPr>
          <a:gradFill>
            <a:gsLst>
              <a:gs pos="100000">
                <a:srgbClr val="ECE3C3"/>
              </a:gs>
              <a:gs pos="54000">
                <a:srgbClr val="3E3955"/>
              </a:gs>
              <a:gs pos="30000">
                <a:srgbClr val="3E3955"/>
              </a:gs>
              <a:gs pos="0">
                <a:srgbClr val="3E3955"/>
              </a:gs>
            </a:gsLst>
            <a:lin ang="10800000" scaled="0"/>
          </a:gradFill>
          <a:ln>
            <a:noFill/>
          </a:ln>
          <a:effectLst/>
        </c:spPr>
        <c:marker>
          <c:symbol val="none"/>
        </c:marker>
        <c:dLbl>
          <c:idx val="0"/>
          <c:numFmt formatCode="#,##0" sourceLinked="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100000">
                <a:srgbClr val="ECE3C3"/>
              </a:gs>
              <a:gs pos="54000">
                <a:srgbClr val="3E3955"/>
              </a:gs>
              <a:gs pos="30000">
                <a:srgbClr val="3E3955"/>
              </a:gs>
              <a:gs pos="0">
                <a:srgbClr val="3E3955"/>
              </a:gs>
            </a:gsLst>
            <a:lin ang="10800000" scaled="0"/>
          </a:gradFill>
          <a:ln>
            <a:noFill/>
          </a:ln>
          <a:effectLst/>
        </c:spPr>
        <c:marker>
          <c:symbol val="none"/>
        </c:marker>
        <c:dLbl>
          <c:idx val="0"/>
          <c:numFmt formatCode="#,##0" sourceLinked="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100000">
                <a:srgbClr val="ECE3C3"/>
              </a:gs>
              <a:gs pos="54000">
                <a:srgbClr val="3E3955"/>
              </a:gs>
              <a:gs pos="30000">
                <a:srgbClr val="3E3955"/>
              </a:gs>
              <a:gs pos="0">
                <a:srgbClr val="3E3955"/>
              </a:gs>
            </a:gsLst>
            <a:lin ang="10800000" scaled="0"/>
          </a:gradFill>
          <a:ln>
            <a:noFill/>
          </a:ln>
          <a:effectLst/>
        </c:spPr>
        <c:marker>
          <c:symbol val="none"/>
        </c:marker>
        <c:dLbl>
          <c:idx val="0"/>
          <c:numFmt formatCode="#,##0" sourceLinked="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950185748058089"/>
          <c:y val="4.8145850565205407E-2"/>
          <c:w val="0.69103314996584331"/>
          <c:h val="0.85031775572098156"/>
        </c:manualLayout>
      </c:layout>
      <c:barChart>
        <c:barDir val="bar"/>
        <c:grouping val="clustered"/>
        <c:varyColors val="0"/>
        <c:ser>
          <c:idx val="0"/>
          <c:order val="0"/>
          <c:tx>
            <c:strRef>
              <c:f>com_piv!$B$3</c:f>
              <c:strCache>
                <c:ptCount val="1"/>
                <c:pt idx="0">
                  <c:v>Total</c:v>
                </c:pt>
              </c:strCache>
            </c:strRef>
          </c:tx>
          <c:spPr>
            <a:gradFill>
              <a:gsLst>
                <a:gs pos="100000">
                  <a:srgbClr val="ECE3C3"/>
                </a:gs>
                <a:gs pos="54000">
                  <a:srgbClr val="3E3955"/>
                </a:gs>
                <a:gs pos="30000">
                  <a:srgbClr val="3E3955"/>
                </a:gs>
                <a:gs pos="0">
                  <a:srgbClr val="3E3955"/>
                </a:gs>
              </a:gsLst>
              <a:lin ang="10800000" scaled="0"/>
            </a:gradFill>
            <a:ln>
              <a:noFill/>
            </a:ln>
            <a:effectLst/>
          </c:spPr>
          <c:invertIfNegative val="0"/>
          <c:dLbls>
            <c:numFmt formatCode="#,##0" sourceLinked="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com_piv!$A$4:$A$13</c:f>
              <c:strCache>
                <c:ptCount val="10"/>
                <c:pt idx="0">
                  <c:v>Hyderabad</c:v>
                </c:pt>
                <c:pt idx="1">
                  <c:v>Rajanna Sircilla </c:v>
                </c:pt>
                <c:pt idx="2">
                  <c:v>Warangal (Urban)</c:v>
                </c:pt>
                <c:pt idx="3">
                  <c:v>Yadadri Bhongir</c:v>
                </c:pt>
                <c:pt idx="4">
                  <c:v>Bhadradri Kothagudem </c:v>
                </c:pt>
                <c:pt idx="5">
                  <c:v>Medak </c:v>
                </c:pt>
                <c:pt idx="6">
                  <c:v>Jayashankar Bhoopalpally</c:v>
                </c:pt>
                <c:pt idx="7">
                  <c:v>Mahbubnagar</c:v>
                </c:pt>
                <c:pt idx="8">
                  <c:v>Nirmal</c:v>
                </c:pt>
                <c:pt idx="9">
                  <c:v>Jagtial </c:v>
                </c:pt>
              </c:strCache>
            </c:strRef>
          </c:cat>
          <c:val>
            <c:numRef>
              <c:f>com_piv!$B$4:$B$13</c:f>
              <c:numCache>
                <c:formatCode>General</c:formatCode>
                <c:ptCount val="10"/>
                <c:pt idx="0">
                  <c:v>84945858</c:v>
                </c:pt>
                <c:pt idx="1">
                  <c:v>41763276</c:v>
                </c:pt>
                <c:pt idx="2">
                  <c:v>30735424</c:v>
                </c:pt>
                <c:pt idx="3">
                  <c:v>26893080</c:v>
                </c:pt>
                <c:pt idx="4">
                  <c:v>21600962</c:v>
                </c:pt>
                <c:pt idx="5">
                  <c:v>20542639</c:v>
                </c:pt>
                <c:pt idx="6">
                  <c:v>19634117</c:v>
                </c:pt>
                <c:pt idx="7">
                  <c:v>17182400</c:v>
                </c:pt>
                <c:pt idx="8">
                  <c:v>13315798</c:v>
                </c:pt>
                <c:pt idx="9">
                  <c:v>11303514</c:v>
                </c:pt>
              </c:numCache>
            </c:numRef>
          </c:val>
          <c:extLst>
            <c:ext xmlns:c16="http://schemas.microsoft.com/office/drawing/2014/chart" uri="{C3380CC4-5D6E-409C-BE32-E72D297353CC}">
              <c16:uniqueId val="{00000000-D68A-417D-99E0-60EDAE8F98AC}"/>
            </c:ext>
          </c:extLst>
        </c:ser>
        <c:dLbls>
          <c:showLegendKey val="0"/>
          <c:showVal val="0"/>
          <c:showCatName val="0"/>
          <c:showSerName val="0"/>
          <c:showPercent val="0"/>
          <c:showBubbleSize val="0"/>
        </c:dLbls>
        <c:gapWidth val="75"/>
        <c:axId val="287291696"/>
        <c:axId val="287294096"/>
      </c:barChart>
      <c:catAx>
        <c:axId val="28729169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1" i="0" u="none" strike="noStrike" kern="1200" baseline="0">
                <a:solidFill>
                  <a:schemeClr val="tx1"/>
                </a:solidFill>
                <a:latin typeface="+mn-lt"/>
                <a:ea typeface="+mn-ea"/>
                <a:cs typeface="+mn-cs"/>
              </a:defRPr>
            </a:pPr>
            <a:endParaRPr lang="en-US"/>
          </a:p>
        </c:txPr>
        <c:crossAx val="287294096"/>
        <c:crosses val="autoZero"/>
        <c:auto val="1"/>
        <c:lblAlgn val="ctr"/>
        <c:lblOffset val="100"/>
        <c:noMultiLvlLbl val="0"/>
      </c:catAx>
      <c:valAx>
        <c:axId val="287294096"/>
        <c:scaling>
          <c:orientation val="minMax"/>
        </c:scaling>
        <c:delete val="0"/>
        <c:axPos val="t"/>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lang="en-US" sz="900" b="1" i="0" u="none" strike="noStrike" kern="1200" baseline="0">
                <a:solidFill>
                  <a:schemeClr val="tx1"/>
                </a:solidFill>
                <a:latin typeface="+mn-lt"/>
                <a:ea typeface="+mn-ea"/>
                <a:cs typeface="+mn-cs"/>
              </a:defRPr>
            </a:pPr>
            <a:endParaRPr lang="en-US"/>
          </a:p>
        </c:txPr>
        <c:crossAx val="287291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[Telanagana_Tourism_Dashboard.xlsm]com_piv!PivotTable2</c:name>
    <c:fmtId val="7"/>
  </c:pivotSource>
  <c:chart>
    <c:autoTitleDeleted val="1"/>
    <c:pivotFmts>
      <c:pivotFmt>
        <c:idx val="0"/>
        <c:spPr>
          <a:gradFill>
            <a:gsLst>
              <a:gs pos="100000">
                <a:srgbClr val="ECE3C3"/>
              </a:gs>
              <a:gs pos="54000">
                <a:srgbClr val="3E3955"/>
              </a:gs>
              <a:gs pos="30000">
                <a:srgbClr val="3E3955"/>
              </a:gs>
              <a:gs pos="0">
                <a:srgbClr val="3E3955"/>
              </a:gs>
            </a:gsLst>
            <a:lin ang="10800000" scaled="0"/>
          </a:gradFill>
          <a:ln>
            <a:noFill/>
          </a:ln>
          <a:effectLst/>
        </c:spPr>
        <c:marker>
          <c:symbol val="none"/>
        </c:marker>
        <c:dLbl>
          <c:idx val="0"/>
          <c:numFmt formatCode="#,##0" sourceLinked="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100000">
                <a:srgbClr val="ECE3C3"/>
              </a:gs>
              <a:gs pos="54000">
                <a:srgbClr val="3E3955"/>
              </a:gs>
              <a:gs pos="30000">
                <a:srgbClr val="3E3955"/>
              </a:gs>
              <a:gs pos="0">
                <a:srgbClr val="3E3955"/>
              </a:gs>
            </a:gsLst>
            <a:lin ang="10800000" scaled="0"/>
          </a:gradFill>
          <a:ln>
            <a:noFill/>
          </a:ln>
          <a:effectLst/>
        </c:spPr>
        <c:marker>
          <c:symbol val="none"/>
        </c:marker>
        <c:dLbl>
          <c:idx val="0"/>
          <c:numFmt formatCode="#,##0" sourceLinked="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100000">
                <a:srgbClr val="ECE3C3"/>
              </a:gs>
              <a:gs pos="54000">
                <a:srgbClr val="3E3955"/>
              </a:gs>
              <a:gs pos="30000">
                <a:srgbClr val="3E3955"/>
              </a:gs>
              <a:gs pos="0">
                <a:srgbClr val="3E3955"/>
              </a:gs>
            </a:gsLst>
            <a:lin ang="10800000" scaled="0"/>
          </a:gradFill>
          <a:ln>
            <a:noFill/>
          </a:ln>
          <a:effectLst/>
        </c:spPr>
        <c:marker>
          <c:symbol val="none"/>
        </c:marker>
        <c:dLbl>
          <c:idx val="0"/>
          <c:numFmt formatCode="#,##0" sourceLinked="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24422523229944"/>
          <c:y val="4.826561636263129E-2"/>
          <c:w val="0.67326232150696541"/>
          <c:h val="0.84994541182974015"/>
        </c:manualLayout>
      </c:layout>
      <c:barChart>
        <c:barDir val="bar"/>
        <c:grouping val="clustered"/>
        <c:varyColors val="0"/>
        <c:ser>
          <c:idx val="0"/>
          <c:order val="0"/>
          <c:tx>
            <c:strRef>
              <c:f>com_piv!$O$2</c:f>
              <c:strCache>
                <c:ptCount val="1"/>
                <c:pt idx="0">
                  <c:v>Total</c:v>
                </c:pt>
              </c:strCache>
            </c:strRef>
          </c:tx>
          <c:spPr>
            <a:gradFill>
              <a:gsLst>
                <a:gs pos="100000">
                  <a:srgbClr val="ECE3C3"/>
                </a:gs>
                <a:gs pos="54000">
                  <a:srgbClr val="3E3955"/>
                </a:gs>
                <a:gs pos="30000">
                  <a:srgbClr val="3E3955"/>
                </a:gs>
                <a:gs pos="0">
                  <a:srgbClr val="3E3955"/>
                </a:gs>
              </a:gsLst>
              <a:lin ang="10800000" scaled="0"/>
            </a:gradFill>
            <a:ln>
              <a:noFill/>
            </a:ln>
            <a:effectLst/>
          </c:spPr>
          <c:invertIfNegative val="0"/>
          <c:dLbls>
            <c:numFmt formatCode="#,##0" sourceLinked="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com_piv!$N$3:$N$12</c:f>
              <c:strCache>
                <c:ptCount val="10"/>
                <c:pt idx="0">
                  <c:v>Medchal </c:v>
                </c:pt>
                <c:pt idx="1">
                  <c:v>Vikarabad</c:v>
                </c:pt>
                <c:pt idx="2">
                  <c:v>Suryapet</c:v>
                </c:pt>
                <c:pt idx="3">
                  <c:v>Ranga Reddy</c:v>
                </c:pt>
                <c:pt idx="4">
                  <c:v>Kamareddy </c:v>
                </c:pt>
                <c:pt idx="5">
                  <c:v>Peddapalli</c:v>
                </c:pt>
                <c:pt idx="6">
                  <c:v>Komaram Bheem Asifabad</c:v>
                </c:pt>
                <c:pt idx="7">
                  <c:v>Nizamabad</c:v>
                </c:pt>
                <c:pt idx="8">
                  <c:v>Narayanapet</c:v>
                </c:pt>
                <c:pt idx="9">
                  <c:v>Mahabubabad </c:v>
                </c:pt>
              </c:strCache>
            </c:strRef>
          </c:cat>
          <c:val>
            <c:numRef>
              <c:f>com_piv!$O$3:$O$12</c:f>
              <c:numCache>
                <c:formatCode>General</c:formatCode>
                <c:ptCount val="10"/>
                <c:pt idx="0">
                  <c:v>0</c:v>
                </c:pt>
                <c:pt idx="1">
                  <c:v>0</c:v>
                </c:pt>
                <c:pt idx="2">
                  <c:v>0</c:v>
                </c:pt>
                <c:pt idx="3">
                  <c:v>0</c:v>
                </c:pt>
                <c:pt idx="4">
                  <c:v>1773</c:v>
                </c:pt>
                <c:pt idx="5">
                  <c:v>56977</c:v>
                </c:pt>
                <c:pt idx="6">
                  <c:v>92734</c:v>
                </c:pt>
                <c:pt idx="7">
                  <c:v>116152</c:v>
                </c:pt>
                <c:pt idx="8">
                  <c:v>389255</c:v>
                </c:pt>
                <c:pt idx="9">
                  <c:v>600697</c:v>
                </c:pt>
              </c:numCache>
            </c:numRef>
          </c:val>
          <c:extLst>
            <c:ext xmlns:c16="http://schemas.microsoft.com/office/drawing/2014/chart" uri="{C3380CC4-5D6E-409C-BE32-E72D297353CC}">
              <c16:uniqueId val="{00000000-E575-45E8-BAA0-4D01C62497FD}"/>
            </c:ext>
          </c:extLst>
        </c:ser>
        <c:dLbls>
          <c:dLblPos val="outEnd"/>
          <c:showLegendKey val="0"/>
          <c:showVal val="1"/>
          <c:showCatName val="0"/>
          <c:showSerName val="0"/>
          <c:showPercent val="0"/>
          <c:showBubbleSize val="0"/>
        </c:dLbls>
        <c:gapWidth val="75"/>
        <c:axId val="1300124447"/>
        <c:axId val="1300125407"/>
      </c:barChart>
      <c:catAx>
        <c:axId val="1300124447"/>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1" i="0" u="none" strike="noStrike" kern="1200" baseline="0">
                <a:solidFill>
                  <a:schemeClr val="tx1"/>
                </a:solidFill>
                <a:latin typeface="+mn-lt"/>
                <a:ea typeface="+mn-ea"/>
                <a:cs typeface="+mn-cs"/>
              </a:defRPr>
            </a:pPr>
            <a:endParaRPr lang="en-US"/>
          </a:p>
        </c:txPr>
        <c:crossAx val="1300125407"/>
        <c:crosses val="autoZero"/>
        <c:auto val="1"/>
        <c:lblAlgn val="ctr"/>
        <c:lblOffset val="100"/>
        <c:noMultiLvlLbl val="0"/>
      </c:catAx>
      <c:valAx>
        <c:axId val="1300125407"/>
        <c:scaling>
          <c:orientation val="minMax"/>
        </c:scaling>
        <c:delete val="0"/>
        <c:axPos val="t"/>
        <c:numFmt formatCode="General" sourceLinked="1"/>
        <c:majorTickMark val="out"/>
        <c:minorTickMark val="none"/>
        <c:tickLblPos val="high"/>
        <c:spPr>
          <a:noFill/>
          <a:ln>
            <a:noFill/>
          </a:ln>
          <a:effectLst/>
        </c:spPr>
        <c:txPr>
          <a:bodyPr rot="-60000000" spcFirstLastPara="1" vertOverflow="ellipsis" vert="horz" wrap="square" anchor="ctr" anchorCtr="1"/>
          <a:lstStyle/>
          <a:p>
            <a:pPr>
              <a:defRPr lang="en-US" sz="900" b="1" i="0" u="none" strike="noStrike" kern="1200" baseline="0">
                <a:solidFill>
                  <a:schemeClr val="tx1"/>
                </a:solidFill>
                <a:latin typeface="+mn-lt"/>
                <a:ea typeface="+mn-ea"/>
                <a:cs typeface="+mn-cs"/>
              </a:defRPr>
            </a:pPr>
            <a:endParaRPr lang="en-US"/>
          </a:p>
        </c:txPr>
        <c:crossAx val="13001244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plotArea>
      <cx:plotAreaRegion>
        <cx:plotSurface>
          <cx:spPr>
            <a:noFill/>
            <a:ln>
              <a:noFill/>
            </a:ln>
          </cx:spPr>
        </cx:plotSurface>
        <cx:series layoutId="funnel" uniqueId="{2AE3A4F8-7D79-4DAE-B63A-43DC56EF8E03}">
          <cx:dataId val="0"/>
        </cx:series>
      </cx:plotAreaRegion>
      <cx:axis id="0">
        <cx:catScaling gapWidth="0.0599999987"/>
        <cx:tickLabels/>
        <cx:txPr>
          <a:bodyPr spcFirstLastPara="1" vertOverflow="ellipsis" horzOverflow="overflow" wrap="square" lIns="0" tIns="0" rIns="0" bIns="0" anchor="ctr" anchorCtr="1"/>
          <a:lstStyle/>
          <a:p>
            <a:pPr algn="ctr" rtl="0">
              <a:defRPr sz="1050" b="1">
                <a:solidFill>
                  <a:srgbClr val="3E3955"/>
                </a:solidFill>
              </a:defRPr>
            </a:pPr>
            <a:endParaRPr lang="en-US" sz="1050" b="1" i="0" u="none" strike="noStrike" baseline="0">
              <a:solidFill>
                <a:srgbClr val="3E3955"/>
              </a:solidFill>
              <a:latin typeface="Calibri" panose="020F0502020204030204"/>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6" fmlaRange="$J$4:$J$14" noThreeD="1" sel="6" val="3"/>
</file>

<file path=xl/ctrlProps/ctrlProp2.xml><?xml version="1.0" encoding="utf-8"?>
<formControlPr xmlns="http://schemas.microsoft.com/office/spreadsheetml/2009/9/main" objectType="Drop" dropStyle="combo" dx="26" fmlaLink="dom_piv!$U$40" fmlaRange="dom_piv!$Q$24:$Q$57" sel="3" val="0"/>
</file>

<file path=xl/ctrlProps/ctrlProp3.xml><?xml version="1.0" encoding="utf-8"?>
<formControlPr xmlns="http://schemas.microsoft.com/office/spreadsheetml/2009/9/main" objectType="Drop" dropStyle="combo" dx="26" fmlaLink="'cagr'!$L$2" fmlaRange="'cagr'!$P$3:$P$4" noThreeD="1" sel="1" val="0"/>
</file>

<file path=xl/ctrlProps/ctrlProp4.xml><?xml version="1.0" encoding="utf-8"?>
<formControlPr xmlns="http://schemas.microsoft.com/office/spreadsheetml/2009/9/main" objectType="Drop" dropStyle="combo" dx="26" fmlaLink="foreign_cagr!$L$7" fmlaRange="foreign_cagr!$M$7:$M$8" noThreeD="1" sel="2" val="0"/>
</file>

<file path=xl/ctrlProps/ctrlProp5.xml><?xml version="1.0" encoding="utf-8"?>
<formControlPr xmlns="http://schemas.microsoft.com/office/spreadsheetml/2009/9/main" objectType="Drop" dropStyle="combo" dx="26" fmlaLink="for_piv!$F$23" fmlaRange="for_piv!$C$21:$C$54" noThreeD="1" sel="3" val="0"/>
</file>

<file path=xl/drawings/_rels/drawing1.xml.rels><?xml version="1.0" encoding="UTF-8" standalone="yes"?>
<Relationships xmlns="http://schemas.openxmlformats.org/package/2006/relationships"><Relationship Id="rId1" Type="http://schemas.openxmlformats.org/officeDocument/2006/relationships/hyperlink" Target="#foreign_visitors!A1"/></Relationships>
</file>

<file path=xl/drawings/_rels/drawing2.xml.rels><?xml version="1.0" encoding="UTF-8" standalone="yes"?>
<Relationships xmlns="http://schemas.openxmlformats.org/package/2006/relationships"><Relationship Id="rId2" Type="http://schemas.openxmlformats.org/officeDocument/2006/relationships/hyperlink" Target="#domestic_visitors!A1"/><Relationship Id="rId1" Type="http://schemas.openxmlformats.org/officeDocument/2006/relationships/hyperlink" Target="#combined_visitors!A1"/></Relationships>
</file>

<file path=xl/drawings/_rels/drawing3.xml.rels><?xml version="1.0" encoding="UTF-8" standalone="yes"?>
<Relationships xmlns="http://schemas.openxmlformats.org/package/2006/relationships"><Relationship Id="rId2" Type="http://schemas.openxmlformats.org/officeDocument/2006/relationships/hyperlink" Target="#foreign_visitors!A1"/><Relationship Id="rId1" Type="http://schemas.openxmlformats.org/officeDocument/2006/relationships/hyperlink" Target="#com_piv!A1"/></Relationships>
</file>

<file path=xl/drawings/_rels/drawing4.xml.rels><?xml version="1.0" encoding="UTF-8" standalone="yes"?>
<Relationships xmlns="http://schemas.openxmlformats.org/package/2006/relationships"><Relationship Id="rId3" Type="http://schemas.openxmlformats.org/officeDocument/2006/relationships/hyperlink" Target="#'cagr'!A1"/><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hyperlink" Target="#combined_visitors!A1"/></Relationships>
</file>

<file path=xl/drawings/_rels/drawing5.xml.rels><?xml version="1.0" encoding="UTF-8" standalone="yes"?>
<Relationships xmlns="http://schemas.openxmlformats.org/package/2006/relationships"><Relationship Id="rId2" Type="http://schemas.openxmlformats.org/officeDocument/2006/relationships/hyperlink" Target="#com_piv!A1"/><Relationship Id="rId1" Type="http://schemas.openxmlformats.org/officeDocument/2006/relationships/hyperlink" Target="#foreign_cagr!A1"/></Relationships>
</file>

<file path=xl/drawings/_rels/drawing6.xml.rels><?xml version="1.0" encoding="UTF-8" standalone="yes"?>
<Relationships xmlns="http://schemas.openxmlformats.org/package/2006/relationships"><Relationship Id="rId2" Type="http://schemas.openxmlformats.org/officeDocument/2006/relationships/hyperlink" Target="#'cagr'!A1"/><Relationship Id="rId1" Type="http://schemas.openxmlformats.org/officeDocument/2006/relationships/hyperlink" Target="#dom_piv!A1"/></Relationships>
</file>

<file path=xl/drawings/_rels/drawing7.xml.rels><?xml version="1.0" encoding="UTF-8" standalone="yes"?>
<Relationships xmlns="http://schemas.openxmlformats.org/package/2006/relationships"><Relationship Id="rId3" Type="http://schemas.openxmlformats.org/officeDocument/2006/relationships/hyperlink" Target="#foreign_cagr!A1"/><Relationship Id="rId2" Type="http://schemas.openxmlformats.org/officeDocument/2006/relationships/hyperlink" Target="#for_piv!A1"/><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2" Type="http://schemas.openxmlformats.org/officeDocument/2006/relationships/hyperlink" Target="#dom_piv!A1"/><Relationship Id="rId1" Type="http://schemas.openxmlformats.org/officeDocument/2006/relationships/hyperlink" Target="#df_ratio!A1"/></Relationships>
</file>

<file path=xl/drawings/_rels/drawing9.xml.rels><?xml version="1.0" encoding="UTF-8" standalone="yes"?>
<Relationships xmlns="http://schemas.openxmlformats.org/package/2006/relationships"><Relationship Id="rId2" Type="http://schemas.openxmlformats.org/officeDocument/2006/relationships/hyperlink" Target="#for_piv!A1"/><Relationship Id="rId1" Type="http://schemas.openxmlformats.org/officeDocument/2006/relationships/hyperlink" Target="#VP_Ratio!A1"/></Relationships>
</file>

<file path=xl/drawings/_rels/drawing10.xml.rels><?xml version="1.0" encoding="UTF-8" standalone="yes"?>
<Relationships xmlns="http://schemas.openxmlformats.org/package/2006/relationships"><Relationship Id="rId2" Type="http://schemas.openxmlformats.org/officeDocument/2006/relationships/hyperlink" Target="#df_ratio!A1"/><Relationship Id="rId1" Type="http://schemas.openxmlformats.org/officeDocument/2006/relationships/hyperlink" Target="#Projections!A1"/></Relationships>
</file>

<file path=xl/drawings/_rels/drawing11.xml.rels><?xml version="1.0" encoding="UTF-8" standalone="yes"?>
<Relationships xmlns="http://schemas.openxmlformats.org/package/2006/relationships"><Relationship Id="rId8" Type="http://schemas.openxmlformats.org/officeDocument/2006/relationships/hyperlink" Target="#VP_Ratio!A1"/><Relationship Id="rId3" Type="http://schemas.openxmlformats.org/officeDocument/2006/relationships/chart" Target="../charts/chart6.xml"/><Relationship Id="rId7" Type="http://schemas.openxmlformats.org/officeDocument/2006/relationships/hyperlink" Target="#Dashboard!A1"/><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2.xml.rels><?xml version="1.0" encoding="UTF-8" standalone="yes"?>
<Relationships xmlns="http://schemas.openxmlformats.org/package/2006/relationships"><Relationship Id="rId26" Type="http://schemas.openxmlformats.org/officeDocument/2006/relationships/image" Target="../media/image20.png"/><Relationship Id="rId21" Type="http://schemas.openxmlformats.org/officeDocument/2006/relationships/hyperlink" Target="#domestic_visitors!A1"/><Relationship Id="rId42" Type="http://schemas.openxmlformats.org/officeDocument/2006/relationships/chart" Target="../charts/chart12.xml"/><Relationship Id="rId47" Type="http://schemas.openxmlformats.org/officeDocument/2006/relationships/image" Target="../media/image35.webp"/><Relationship Id="rId63" Type="http://schemas.openxmlformats.org/officeDocument/2006/relationships/image" Target="../media/image46.png"/><Relationship Id="rId68" Type="http://schemas.openxmlformats.org/officeDocument/2006/relationships/chart" Target="../charts/chart19.xml"/><Relationship Id="rId16" Type="http://schemas.openxmlformats.org/officeDocument/2006/relationships/image" Target="../media/image11.png"/><Relationship Id="rId11" Type="http://schemas.openxmlformats.org/officeDocument/2006/relationships/hyperlink" Target="https://github.com/Muni-Revanth" TargetMode="External"/><Relationship Id="rId24" Type="http://schemas.openxmlformats.org/officeDocument/2006/relationships/image" Target="../media/image18.png"/><Relationship Id="rId32" Type="http://schemas.openxmlformats.org/officeDocument/2006/relationships/image" Target="../media/image26.png"/><Relationship Id="rId37" Type="http://schemas.openxmlformats.org/officeDocument/2006/relationships/image" Target="../media/image31.svg"/><Relationship Id="rId40" Type="http://schemas.openxmlformats.org/officeDocument/2006/relationships/chart" Target="../charts/chart10.xml"/><Relationship Id="rId45" Type="http://schemas.microsoft.com/office/2014/relationships/chartEx" Target="../charts/chartEx1.xml"/><Relationship Id="rId53" Type="http://schemas.openxmlformats.org/officeDocument/2006/relationships/image" Target="../media/image39.png"/><Relationship Id="rId58" Type="http://schemas.openxmlformats.org/officeDocument/2006/relationships/image" Target="../media/image44.png"/><Relationship Id="rId66" Type="http://schemas.openxmlformats.org/officeDocument/2006/relationships/image" Target="../media/image49.svg"/><Relationship Id="rId74" Type="http://schemas.openxmlformats.org/officeDocument/2006/relationships/chart" Target="../charts/chart21.xml"/><Relationship Id="rId5" Type="http://schemas.openxmlformats.org/officeDocument/2006/relationships/image" Target="../media/image4.png"/><Relationship Id="rId61" Type="http://schemas.openxmlformats.org/officeDocument/2006/relationships/chart" Target="../charts/chart16.xml"/><Relationship Id="rId19" Type="http://schemas.openxmlformats.org/officeDocument/2006/relationships/image" Target="../media/image14.png"/><Relationship Id="rId14" Type="http://schemas.openxmlformats.org/officeDocument/2006/relationships/image" Target="../media/image9.jpg"/><Relationship Id="rId22" Type="http://schemas.openxmlformats.org/officeDocument/2006/relationships/image" Target="../media/image16.png"/><Relationship Id="rId27" Type="http://schemas.openxmlformats.org/officeDocument/2006/relationships/image" Target="../media/image21.svg"/><Relationship Id="rId30" Type="http://schemas.openxmlformats.org/officeDocument/2006/relationships/image" Target="../media/image24.png"/><Relationship Id="rId35" Type="http://schemas.openxmlformats.org/officeDocument/2006/relationships/image" Target="../media/image29.svg"/><Relationship Id="rId43" Type="http://schemas.openxmlformats.org/officeDocument/2006/relationships/chart" Target="../charts/chart13.xml"/><Relationship Id="rId48" Type="http://schemas.openxmlformats.org/officeDocument/2006/relationships/image" Target="../media/image36.jpeg"/><Relationship Id="rId56" Type="http://schemas.openxmlformats.org/officeDocument/2006/relationships/image" Target="../media/image42.png"/><Relationship Id="rId64" Type="http://schemas.openxmlformats.org/officeDocument/2006/relationships/image" Target="../media/image47.svg"/><Relationship Id="rId69" Type="http://schemas.openxmlformats.org/officeDocument/2006/relationships/chart" Target="../charts/chart20.xml"/><Relationship Id="rId77" Type="http://schemas.openxmlformats.org/officeDocument/2006/relationships/chart" Target="../charts/chart24.xml"/><Relationship Id="rId8" Type="http://schemas.openxmlformats.org/officeDocument/2006/relationships/image" Target="../media/image5.png"/><Relationship Id="rId51" Type="http://schemas.openxmlformats.org/officeDocument/2006/relationships/image" Target="../media/image38.png"/><Relationship Id="rId72" Type="http://schemas.openxmlformats.org/officeDocument/2006/relationships/image" Target="../media/image52.png"/><Relationship Id="rId3" Type="http://schemas.microsoft.com/office/2007/relationships/hdphoto" Target="../media/hdphoto1.wdp"/><Relationship Id="rId12" Type="http://schemas.openxmlformats.org/officeDocument/2006/relationships/image" Target="../media/image7.png"/><Relationship Id="rId17" Type="http://schemas.openxmlformats.org/officeDocument/2006/relationships/image" Target="../media/image12.png"/><Relationship Id="rId25" Type="http://schemas.openxmlformats.org/officeDocument/2006/relationships/image" Target="../media/image19.svg"/><Relationship Id="rId33" Type="http://schemas.openxmlformats.org/officeDocument/2006/relationships/image" Target="../media/image27.svg"/><Relationship Id="rId38" Type="http://schemas.openxmlformats.org/officeDocument/2006/relationships/image" Target="../media/image32.png"/><Relationship Id="rId46" Type="http://schemas.openxmlformats.org/officeDocument/2006/relationships/image" Target="../media/image34.jpg"/><Relationship Id="rId59" Type="http://schemas.openxmlformats.org/officeDocument/2006/relationships/image" Target="../media/image45.svg"/><Relationship Id="rId67" Type="http://schemas.openxmlformats.org/officeDocument/2006/relationships/chart" Target="../charts/chart18.xml"/><Relationship Id="rId20" Type="http://schemas.openxmlformats.org/officeDocument/2006/relationships/image" Target="../media/image15.svg"/><Relationship Id="rId41" Type="http://schemas.openxmlformats.org/officeDocument/2006/relationships/chart" Target="../charts/chart11.xml"/><Relationship Id="rId54" Type="http://schemas.openxmlformats.org/officeDocument/2006/relationships/image" Target="../media/image40.png"/><Relationship Id="rId62" Type="http://schemas.openxmlformats.org/officeDocument/2006/relationships/chart" Target="../charts/chart17.xml"/><Relationship Id="rId70" Type="http://schemas.openxmlformats.org/officeDocument/2006/relationships/image" Target="../media/image50.png"/><Relationship Id="rId75" Type="http://schemas.openxmlformats.org/officeDocument/2006/relationships/chart" Target="../charts/chart22.xml"/><Relationship Id="rId1" Type="http://schemas.openxmlformats.org/officeDocument/2006/relationships/image" Target="../media/image1.jpeg"/><Relationship Id="rId6" Type="http://schemas.microsoft.com/office/2007/relationships/hdphoto" Target="../media/hdphoto2.wdp"/><Relationship Id="rId15" Type="http://schemas.openxmlformats.org/officeDocument/2006/relationships/image" Target="../media/image10.jpg"/><Relationship Id="rId23" Type="http://schemas.openxmlformats.org/officeDocument/2006/relationships/image" Target="../media/image17.svg"/><Relationship Id="rId28" Type="http://schemas.openxmlformats.org/officeDocument/2006/relationships/image" Target="../media/image22.png"/><Relationship Id="rId36" Type="http://schemas.openxmlformats.org/officeDocument/2006/relationships/image" Target="../media/image30.png"/><Relationship Id="rId49" Type="http://schemas.openxmlformats.org/officeDocument/2006/relationships/image" Target="../media/image37.png"/><Relationship Id="rId57" Type="http://schemas.openxmlformats.org/officeDocument/2006/relationships/image" Target="../media/image43.JPG"/><Relationship Id="rId10" Type="http://schemas.openxmlformats.org/officeDocument/2006/relationships/image" Target="../media/image6.png"/><Relationship Id="rId31" Type="http://schemas.openxmlformats.org/officeDocument/2006/relationships/image" Target="../media/image25.svg"/><Relationship Id="rId44" Type="http://schemas.openxmlformats.org/officeDocument/2006/relationships/chart" Target="../charts/chart14.xml"/><Relationship Id="rId52" Type="http://schemas.microsoft.com/office/2007/relationships/hdphoto" Target="../media/hdphoto4.wdp"/><Relationship Id="rId60" Type="http://schemas.openxmlformats.org/officeDocument/2006/relationships/chart" Target="../charts/chart15.xml"/><Relationship Id="rId65" Type="http://schemas.openxmlformats.org/officeDocument/2006/relationships/image" Target="../media/image48.png"/><Relationship Id="rId73" Type="http://schemas.openxmlformats.org/officeDocument/2006/relationships/image" Target="../media/image53.svg"/><Relationship Id="rId4" Type="http://schemas.openxmlformats.org/officeDocument/2006/relationships/image" Target="../media/image3.jpeg"/><Relationship Id="rId9" Type="http://schemas.openxmlformats.org/officeDocument/2006/relationships/hyperlink" Target="https://www.linkedin.com/in/revanth17/" TargetMode="External"/><Relationship Id="rId13" Type="http://schemas.openxmlformats.org/officeDocument/2006/relationships/image" Target="../media/image8.jpeg"/><Relationship Id="rId18" Type="http://schemas.openxmlformats.org/officeDocument/2006/relationships/image" Target="../media/image13.svg"/><Relationship Id="rId39" Type="http://schemas.openxmlformats.org/officeDocument/2006/relationships/image" Target="../media/image33.svg"/><Relationship Id="rId34" Type="http://schemas.openxmlformats.org/officeDocument/2006/relationships/image" Target="../media/image28.png"/><Relationship Id="rId50" Type="http://schemas.microsoft.com/office/2007/relationships/hdphoto" Target="../media/hdphoto3.wdp"/><Relationship Id="rId55" Type="http://schemas.openxmlformats.org/officeDocument/2006/relationships/image" Target="../media/image41.png"/><Relationship Id="rId76" Type="http://schemas.openxmlformats.org/officeDocument/2006/relationships/chart" Target="../charts/chart23.xml"/><Relationship Id="rId7" Type="http://schemas.openxmlformats.org/officeDocument/2006/relationships/hyperlink" Target="https://codebasics.io/" TargetMode="External"/><Relationship Id="rId71" Type="http://schemas.openxmlformats.org/officeDocument/2006/relationships/image" Target="../media/image51.svg"/><Relationship Id="rId2" Type="http://schemas.openxmlformats.org/officeDocument/2006/relationships/image" Target="../media/image2.png"/><Relationship Id="rId29" Type="http://schemas.openxmlformats.org/officeDocument/2006/relationships/image" Target="../media/image23.svg"/></Relationships>
</file>

<file path=xl/drawings/drawing1.xml><?xml version="1.0" encoding="utf-8"?>
<xdr:wsDr xmlns:xdr="http://schemas.openxmlformats.org/drawingml/2006/spreadsheetDrawing" xmlns:a="http://schemas.openxmlformats.org/drawingml/2006/main">
  <xdr:twoCellAnchor>
    <xdr:from>
      <xdr:col>7</xdr:col>
      <xdr:colOff>76200</xdr:colOff>
      <xdr:row>14</xdr:row>
      <xdr:rowOff>106680</xdr:rowOff>
    </xdr:from>
    <xdr:to>
      <xdr:col>11</xdr:col>
      <xdr:colOff>0</xdr:colOff>
      <xdr:row>17</xdr:row>
      <xdr:rowOff>167640</xdr:rowOff>
    </xdr:to>
    <xdr:sp macro="" textlink="">
      <xdr:nvSpPr>
        <xdr:cNvPr id="2" name="Arrow: Pentagon 1">
          <a:hlinkClick xmlns:r="http://schemas.openxmlformats.org/officeDocument/2006/relationships" r:id="rId1"/>
          <a:extLst>
            <a:ext uri="{FF2B5EF4-FFF2-40B4-BE49-F238E27FC236}">
              <a16:creationId xmlns:a16="http://schemas.microsoft.com/office/drawing/2014/main" id="{00000000-0008-0000-0000-000002000000}"/>
            </a:ext>
          </a:extLst>
        </xdr:cNvPr>
        <xdr:cNvSpPr/>
      </xdr:nvSpPr>
      <xdr:spPr>
        <a:xfrm>
          <a:off x="5524500" y="266700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FOREIGN </a:t>
          </a:r>
        </a:p>
        <a:p>
          <a:pPr algn="ctr"/>
          <a:r>
            <a:rPr lang="en-IN" sz="1400">
              <a:latin typeface="Arial Black" panose="020B0A04020102020204" pitchFamily="34" charset="0"/>
            </a:rPr>
            <a:t>VISITORS DATASET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190500</xdr:colOff>
      <xdr:row>14</xdr:row>
      <xdr:rowOff>129540</xdr:rowOff>
    </xdr:from>
    <xdr:to>
      <xdr:col>10</xdr:col>
      <xdr:colOff>190500</xdr:colOff>
      <xdr:row>18</xdr:row>
      <xdr:rowOff>7620</xdr:rowOff>
    </xdr:to>
    <xdr:sp macro="" textlink="">
      <xdr:nvSpPr>
        <xdr:cNvPr id="2" name="Arrow: Pentagon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4968240" y="268986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COMBINED</a:t>
          </a:r>
          <a:r>
            <a:rPr lang="en-IN" sz="1400" baseline="0">
              <a:latin typeface="Arial Black" panose="020B0A04020102020204" pitchFamily="34" charset="0"/>
            </a:rPr>
            <a:t> </a:t>
          </a:r>
        </a:p>
        <a:p>
          <a:pPr algn="ctr"/>
          <a:r>
            <a:rPr lang="en-IN" sz="1400" baseline="0">
              <a:latin typeface="Arial Black" panose="020B0A04020102020204" pitchFamily="34" charset="0"/>
            </a:rPr>
            <a:t>VISITORS DATASET</a:t>
          </a:r>
        </a:p>
      </xdr:txBody>
    </xdr:sp>
    <xdr:clientData/>
  </xdr:twoCellAnchor>
  <xdr:twoCellAnchor>
    <xdr:from>
      <xdr:col>6</xdr:col>
      <xdr:colOff>198120</xdr:colOff>
      <xdr:row>18</xdr:row>
      <xdr:rowOff>152400</xdr:rowOff>
    </xdr:from>
    <xdr:to>
      <xdr:col>10</xdr:col>
      <xdr:colOff>198120</xdr:colOff>
      <xdr:row>22</xdr:row>
      <xdr:rowOff>30480</xdr:rowOff>
    </xdr:to>
    <xdr:sp macro="" textlink="">
      <xdr:nvSpPr>
        <xdr:cNvPr id="4" name="Arrow: Pentagon 3">
          <a:hlinkClick xmlns:r="http://schemas.openxmlformats.org/officeDocument/2006/relationships" r:id="rId2"/>
          <a:extLst>
            <a:ext uri="{FF2B5EF4-FFF2-40B4-BE49-F238E27FC236}">
              <a16:creationId xmlns:a16="http://schemas.microsoft.com/office/drawing/2014/main" id="{00000000-0008-0000-0100-000004000000}"/>
            </a:ext>
          </a:extLst>
        </xdr:cNvPr>
        <xdr:cNvSpPr/>
      </xdr:nvSpPr>
      <xdr:spPr>
        <a:xfrm flipH="1">
          <a:off x="4975860" y="344424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DOMESTIC </a:t>
          </a:r>
        </a:p>
        <a:p>
          <a:pPr algn="ctr"/>
          <a:r>
            <a:rPr lang="en-IN" sz="1400">
              <a:latin typeface="Arial Black" panose="020B0A04020102020204" pitchFamily="34" charset="0"/>
            </a:rPr>
            <a:t>VISITORS DATASET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129540</xdr:colOff>
      <xdr:row>14</xdr:row>
      <xdr:rowOff>38100</xdr:rowOff>
    </xdr:from>
    <xdr:to>
      <xdr:col>10</xdr:col>
      <xdr:colOff>129540</xdr:colOff>
      <xdr:row>17</xdr:row>
      <xdr:rowOff>99060</xdr:rowOff>
    </xdr:to>
    <xdr:sp macro="" textlink="">
      <xdr:nvSpPr>
        <xdr:cNvPr id="2" name="Arrow: Pentagon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4907280" y="259842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COMBINED </a:t>
          </a:r>
        </a:p>
        <a:p>
          <a:pPr algn="ctr"/>
          <a:r>
            <a:rPr lang="en-IN" sz="1400">
              <a:latin typeface="Arial Black" panose="020B0A04020102020204" pitchFamily="34" charset="0"/>
            </a:rPr>
            <a:t>PIVOT TABLE</a:t>
          </a:r>
          <a:endParaRPr lang="en-IN" sz="1400" baseline="0">
            <a:latin typeface="Arial Black" panose="020B0A04020102020204" pitchFamily="34" charset="0"/>
          </a:endParaRPr>
        </a:p>
      </xdr:txBody>
    </xdr:sp>
    <xdr:clientData/>
  </xdr:twoCellAnchor>
  <xdr:twoCellAnchor>
    <xdr:from>
      <xdr:col>6</xdr:col>
      <xdr:colOff>137160</xdr:colOff>
      <xdr:row>18</xdr:row>
      <xdr:rowOff>60960</xdr:rowOff>
    </xdr:from>
    <xdr:to>
      <xdr:col>10</xdr:col>
      <xdr:colOff>137160</xdr:colOff>
      <xdr:row>21</xdr:row>
      <xdr:rowOff>121920</xdr:rowOff>
    </xdr:to>
    <xdr:sp macro="" textlink="">
      <xdr:nvSpPr>
        <xdr:cNvPr id="3" name="Arrow: Pentagon 2">
          <a:hlinkClick xmlns:r="http://schemas.openxmlformats.org/officeDocument/2006/relationships" r:id="rId2"/>
          <a:extLst>
            <a:ext uri="{FF2B5EF4-FFF2-40B4-BE49-F238E27FC236}">
              <a16:creationId xmlns:a16="http://schemas.microsoft.com/office/drawing/2014/main" id="{00000000-0008-0000-0200-000003000000}"/>
            </a:ext>
          </a:extLst>
        </xdr:cNvPr>
        <xdr:cNvSpPr/>
      </xdr:nvSpPr>
      <xdr:spPr>
        <a:xfrm flipH="1">
          <a:off x="4914900" y="335280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FOREIGN</a:t>
          </a:r>
        </a:p>
        <a:p>
          <a:pPr algn="ctr"/>
          <a:r>
            <a:rPr lang="en-IN" sz="1400">
              <a:latin typeface="Arial Black" panose="020B0A04020102020204" pitchFamily="34" charset="0"/>
            </a:rPr>
            <a:t> VISITORS DATASET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15</xdr:row>
      <xdr:rowOff>53340</xdr:rowOff>
    </xdr:from>
    <xdr:to>
      <xdr:col>7</xdr:col>
      <xdr:colOff>565140</xdr:colOff>
      <xdr:row>31</xdr:row>
      <xdr:rowOff>28860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327660</xdr:colOff>
      <xdr:row>0</xdr:row>
      <xdr:rowOff>114300</xdr:rowOff>
    </xdr:from>
    <xdr:to>
      <xdr:col>18</xdr:col>
      <xdr:colOff>327660</xdr:colOff>
      <xdr:row>14</xdr:row>
      <xdr:rowOff>20955</xdr:rowOff>
    </xdr:to>
    <mc:AlternateContent xmlns:mc="http://schemas.openxmlformats.org/markup-compatibility/2006" xmlns:a14="http://schemas.microsoft.com/office/drawing/2010/main">
      <mc:Choice Requires="a14">
        <xdr:graphicFrame macro="">
          <xdr:nvGraphicFramePr>
            <xdr:cNvPr id="4" name="year">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1963400" y="1143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152400</xdr:colOff>
      <xdr:row>14</xdr:row>
      <xdr:rowOff>137160</xdr:rowOff>
    </xdr:from>
    <xdr:to>
      <xdr:col>15</xdr:col>
      <xdr:colOff>411480</xdr:colOff>
      <xdr:row>29</xdr:row>
      <xdr:rowOff>137160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441960</xdr:colOff>
      <xdr:row>5</xdr:row>
      <xdr:rowOff>160020</xdr:rowOff>
    </xdr:from>
    <xdr:to>
      <xdr:col>10</xdr:col>
      <xdr:colOff>441960</xdr:colOff>
      <xdr:row>9</xdr:row>
      <xdr:rowOff>38100</xdr:rowOff>
    </xdr:to>
    <xdr:sp macro="" textlink="">
      <xdr:nvSpPr>
        <xdr:cNvPr id="3" name="Arrow: Pentagon 2">
          <a:hlinkClick xmlns:r="http://schemas.openxmlformats.org/officeDocument/2006/relationships" r:id="rId3"/>
          <a:extLst>
            <a:ext uri="{FF2B5EF4-FFF2-40B4-BE49-F238E27FC236}">
              <a16:creationId xmlns:a16="http://schemas.microsoft.com/office/drawing/2014/main" id="{00000000-0008-0000-0300-000003000000}"/>
            </a:ext>
          </a:extLst>
        </xdr:cNvPr>
        <xdr:cNvSpPr/>
      </xdr:nvSpPr>
      <xdr:spPr>
        <a:xfrm>
          <a:off x="5326380" y="107442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CAGR ANALYSIS</a:t>
          </a:r>
        </a:p>
        <a:p>
          <a:pPr algn="ctr"/>
          <a:r>
            <a:rPr lang="en-IN" sz="1400" baseline="0">
              <a:latin typeface="Arial Black" panose="020B0A04020102020204" pitchFamily="34" charset="0"/>
            </a:rPr>
            <a:t>(DOMESTIC)</a:t>
          </a:r>
        </a:p>
      </xdr:txBody>
    </xdr:sp>
    <xdr:clientData/>
  </xdr:twoCellAnchor>
  <xdr:twoCellAnchor>
    <xdr:from>
      <xdr:col>6</xdr:col>
      <xdr:colOff>449580</xdr:colOff>
      <xdr:row>10</xdr:row>
      <xdr:rowOff>0</xdr:rowOff>
    </xdr:from>
    <xdr:to>
      <xdr:col>10</xdr:col>
      <xdr:colOff>449580</xdr:colOff>
      <xdr:row>13</xdr:row>
      <xdr:rowOff>60960</xdr:rowOff>
    </xdr:to>
    <xdr:sp macro="" textlink="">
      <xdr:nvSpPr>
        <xdr:cNvPr id="6" name="Arrow: Pentagon 5">
          <a:hlinkClick xmlns:r="http://schemas.openxmlformats.org/officeDocument/2006/relationships" r:id="rId4"/>
          <a:extLst>
            <a:ext uri="{FF2B5EF4-FFF2-40B4-BE49-F238E27FC236}">
              <a16:creationId xmlns:a16="http://schemas.microsoft.com/office/drawing/2014/main" id="{00000000-0008-0000-0300-000006000000}"/>
            </a:ext>
          </a:extLst>
        </xdr:cNvPr>
        <xdr:cNvSpPr/>
      </xdr:nvSpPr>
      <xdr:spPr>
        <a:xfrm flipH="1">
          <a:off x="5334000" y="182880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COMBINED </a:t>
          </a:r>
        </a:p>
        <a:p>
          <a:pPr algn="ctr"/>
          <a:r>
            <a:rPr lang="en-IN" sz="1400">
              <a:latin typeface="Arial Black" panose="020B0A04020102020204" pitchFamily="34" charset="0"/>
            </a:rPr>
            <a:t>VISITORS</a:t>
          </a:r>
          <a:r>
            <a:rPr lang="en-IN" sz="1400" baseline="0">
              <a:latin typeface="Arial Black" panose="020B0A04020102020204" pitchFamily="34" charset="0"/>
            </a:rPr>
            <a:t> DATASET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21</xdr:row>
      <xdr:rowOff>0</xdr:rowOff>
    </xdr:from>
    <xdr:to>
      <xdr:col>11</xdr:col>
      <xdr:colOff>0</xdr:colOff>
      <xdr:row>24</xdr:row>
      <xdr:rowOff>60960</xdr:rowOff>
    </xdr:to>
    <xdr:sp macro="" textlink="">
      <xdr:nvSpPr>
        <xdr:cNvPr id="2" name="Arrow: Pentagon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5257800" y="384048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CAGR ANALYSIS</a:t>
          </a:r>
        </a:p>
        <a:p>
          <a:pPr algn="ctr"/>
          <a:r>
            <a:rPr lang="en-IN" sz="1400" baseline="0">
              <a:latin typeface="Arial Black" panose="020B0A04020102020204" pitchFamily="34" charset="0"/>
            </a:rPr>
            <a:t>(FOREIGN)</a:t>
          </a:r>
        </a:p>
      </xdr:txBody>
    </xdr:sp>
    <xdr:clientData/>
  </xdr:twoCellAnchor>
  <xdr:twoCellAnchor>
    <xdr:from>
      <xdr:col>7</xdr:col>
      <xdr:colOff>7620</xdr:colOff>
      <xdr:row>25</xdr:row>
      <xdr:rowOff>22860</xdr:rowOff>
    </xdr:from>
    <xdr:to>
      <xdr:col>11</xdr:col>
      <xdr:colOff>7620</xdr:colOff>
      <xdr:row>28</xdr:row>
      <xdr:rowOff>83820</xdr:rowOff>
    </xdr:to>
    <xdr:sp macro="" textlink="">
      <xdr:nvSpPr>
        <xdr:cNvPr id="3" name="Arrow: Pentagon 2">
          <a:hlinkClick xmlns:r="http://schemas.openxmlformats.org/officeDocument/2006/relationships" r:id="rId2"/>
          <a:extLst>
            <a:ext uri="{FF2B5EF4-FFF2-40B4-BE49-F238E27FC236}">
              <a16:creationId xmlns:a16="http://schemas.microsoft.com/office/drawing/2014/main" id="{00000000-0008-0000-0400-000003000000}"/>
            </a:ext>
          </a:extLst>
        </xdr:cNvPr>
        <xdr:cNvSpPr/>
      </xdr:nvSpPr>
      <xdr:spPr>
        <a:xfrm flipH="1">
          <a:off x="5265420" y="459486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COMBINED </a:t>
          </a:r>
        </a:p>
        <a:p>
          <a:pPr algn="ctr"/>
          <a:r>
            <a:rPr lang="en-IN" sz="1400" baseline="0">
              <a:latin typeface="Arial Black" panose="020B0A04020102020204" pitchFamily="34" charset="0"/>
            </a:rPr>
            <a:t>PIVOT TABLE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0</xdr:colOff>
      <xdr:row>22</xdr:row>
      <xdr:rowOff>0</xdr:rowOff>
    </xdr:from>
    <xdr:to>
      <xdr:col>11</xdr:col>
      <xdr:colOff>0</xdr:colOff>
      <xdr:row>25</xdr:row>
      <xdr:rowOff>60960</xdr:rowOff>
    </xdr:to>
    <xdr:sp macro="" textlink="">
      <xdr:nvSpPr>
        <xdr:cNvPr id="2" name="Arrow: Pentagon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5288280" y="402336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DOMESTIC</a:t>
          </a:r>
        </a:p>
        <a:p>
          <a:pPr algn="ctr"/>
          <a:r>
            <a:rPr lang="en-IN" sz="1400" baseline="0">
              <a:latin typeface="Arial Black" panose="020B0A04020102020204" pitchFamily="34" charset="0"/>
            </a:rPr>
            <a:t>PIVOT TABLE</a:t>
          </a:r>
        </a:p>
      </xdr:txBody>
    </xdr:sp>
    <xdr:clientData/>
  </xdr:twoCellAnchor>
  <xdr:twoCellAnchor>
    <xdr:from>
      <xdr:col>7</xdr:col>
      <xdr:colOff>7620</xdr:colOff>
      <xdr:row>26</xdr:row>
      <xdr:rowOff>22860</xdr:rowOff>
    </xdr:from>
    <xdr:to>
      <xdr:col>11</xdr:col>
      <xdr:colOff>7620</xdr:colOff>
      <xdr:row>29</xdr:row>
      <xdr:rowOff>83820</xdr:rowOff>
    </xdr:to>
    <xdr:sp macro="" textlink="">
      <xdr:nvSpPr>
        <xdr:cNvPr id="3" name="Arrow: Pentagon 2">
          <a:hlinkClick xmlns:r="http://schemas.openxmlformats.org/officeDocument/2006/relationships" r:id="rId2"/>
          <a:extLst>
            <a:ext uri="{FF2B5EF4-FFF2-40B4-BE49-F238E27FC236}">
              <a16:creationId xmlns:a16="http://schemas.microsoft.com/office/drawing/2014/main" id="{00000000-0008-0000-0500-000003000000}"/>
            </a:ext>
          </a:extLst>
        </xdr:cNvPr>
        <xdr:cNvSpPr/>
      </xdr:nvSpPr>
      <xdr:spPr>
        <a:xfrm flipH="1">
          <a:off x="5295900" y="477774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CAGR ANALYSIS</a:t>
          </a:r>
        </a:p>
        <a:p>
          <a:pPr algn="ctr"/>
          <a:r>
            <a:rPr lang="en-IN" sz="1400" baseline="0">
              <a:latin typeface="Arial Black" panose="020B0A04020102020204" pitchFamily="34" charset="0"/>
            </a:rPr>
            <a:t>(DOMESTIC)</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15240</xdr:colOff>
          <xdr:row>13</xdr:row>
          <xdr:rowOff>160020</xdr:rowOff>
        </xdr:from>
        <xdr:to>
          <xdr:col>14</xdr:col>
          <xdr:colOff>0</xdr:colOff>
          <xdr:row>15</xdr:row>
          <xdr:rowOff>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487680</xdr:colOff>
      <xdr:row>69</xdr:row>
      <xdr:rowOff>76200</xdr:rowOff>
    </xdr:from>
    <xdr:to>
      <xdr:col>12</xdr:col>
      <xdr:colOff>434340</xdr:colOff>
      <xdr:row>84</xdr:row>
      <xdr:rowOff>76200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563880</xdr:colOff>
      <xdr:row>17</xdr:row>
      <xdr:rowOff>160020</xdr:rowOff>
    </xdr:from>
    <xdr:to>
      <xdr:col>8</xdr:col>
      <xdr:colOff>297180</xdr:colOff>
      <xdr:row>21</xdr:row>
      <xdr:rowOff>38100</xdr:rowOff>
    </xdr:to>
    <xdr:sp macro="" textlink="">
      <xdr:nvSpPr>
        <xdr:cNvPr id="17" name="Arrow: Pentagon 16">
          <a:hlinkClick xmlns:r="http://schemas.openxmlformats.org/officeDocument/2006/relationships" r:id="rId2"/>
          <a:extLst>
            <a:ext uri="{FF2B5EF4-FFF2-40B4-BE49-F238E27FC236}">
              <a16:creationId xmlns:a16="http://schemas.microsoft.com/office/drawing/2014/main" id="{00000000-0008-0000-0600-000011000000}"/>
            </a:ext>
          </a:extLst>
        </xdr:cNvPr>
        <xdr:cNvSpPr/>
      </xdr:nvSpPr>
      <xdr:spPr>
        <a:xfrm>
          <a:off x="5478780" y="326898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FOREIGN</a:t>
          </a:r>
        </a:p>
        <a:p>
          <a:pPr algn="ctr"/>
          <a:r>
            <a:rPr lang="en-IN" sz="1400" baseline="0">
              <a:latin typeface="Arial Black" panose="020B0A04020102020204" pitchFamily="34" charset="0"/>
            </a:rPr>
            <a:t>PIVOT TABLE</a:t>
          </a:r>
        </a:p>
      </xdr:txBody>
    </xdr:sp>
    <xdr:clientData/>
  </xdr:twoCellAnchor>
  <xdr:twoCellAnchor>
    <xdr:from>
      <xdr:col>5</xdr:col>
      <xdr:colOff>571500</xdr:colOff>
      <xdr:row>22</xdr:row>
      <xdr:rowOff>0</xdr:rowOff>
    </xdr:from>
    <xdr:to>
      <xdr:col>8</xdr:col>
      <xdr:colOff>304800</xdr:colOff>
      <xdr:row>25</xdr:row>
      <xdr:rowOff>60960</xdr:rowOff>
    </xdr:to>
    <xdr:sp macro="" textlink="">
      <xdr:nvSpPr>
        <xdr:cNvPr id="18" name="Arrow: Pentagon 17">
          <a:hlinkClick xmlns:r="http://schemas.openxmlformats.org/officeDocument/2006/relationships" r:id="rId3"/>
          <a:extLst>
            <a:ext uri="{FF2B5EF4-FFF2-40B4-BE49-F238E27FC236}">
              <a16:creationId xmlns:a16="http://schemas.microsoft.com/office/drawing/2014/main" id="{00000000-0008-0000-0600-000012000000}"/>
            </a:ext>
          </a:extLst>
        </xdr:cNvPr>
        <xdr:cNvSpPr/>
      </xdr:nvSpPr>
      <xdr:spPr>
        <a:xfrm flipH="1">
          <a:off x="5486400" y="402336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CAGR ANALYSIS</a:t>
          </a:r>
        </a:p>
        <a:p>
          <a:pPr algn="ctr"/>
          <a:r>
            <a:rPr lang="en-IN" sz="1400">
              <a:latin typeface="Arial Black" panose="020B0A04020102020204" pitchFamily="34" charset="0"/>
            </a:rPr>
            <a:t>(FOREIGN)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182880</xdr:colOff>
      <xdr:row>18</xdr:row>
      <xdr:rowOff>91440</xdr:rowOff>
    </xdr:from>
    <xdr:to>
      <xdr:col>7</xdr:col>
      <xdr:colOff>1036320</xdr:colOff>
      <xdr:row>21</xdr:row>
      <xdr:rowOff>152400</xdr:rowOff>
    </xdr:to>
    <xdr:sp macro="" textlink="">
      <xdr:nvSpPr>
        <xdr:cNvPr id="2" name="Arrow: Pentagon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5372100" y="338328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DF</a:t>
          </a:r>
        </a:p>
        <a:p>
          <a:pPr algn="ctr"/>
          <a:r>
            <a:rPr lang="en-IN" sz="1400" baseline="0">
              <a:latin typeface="Arial Black" panose="020B0A04020102020204" pitchFamily="34" charset="0"/>
            </a:rPr>
            <a:t>RATIO ANALYSIS</a:t>
          </a:r>
        </a:p>
      </xdr:txBody>
    </xdr:sp>
    <xdr:clientData/>
  </xdr:twoCellAnchor>
  <xdr:twoCellAnchor>
    <xdr:from>
      <xdr:col>6</xdr:col>
      <xdr:colOff>190500</xdr:colOff>
      <xdr:row>22</xdr:row>
      <xdr:rowOff>114300</xdr:rowOff>
    </xdr:from>
    <xdr:to>
      <xdr:col>7</xdr:col>
      <xdr:colOff>1043940</xdr:colOff>
      <xdr:row>25</xdr:row>
      <xdr:rowOff>175260</xdr:rowOff>
    </xdr:to>
    <xdr:sp macro="" textlink="">
      <xdr:nvSpPr>
        <xdr:cNvPr id="3" name="Arrow: Pentagon 2">
          <a:hlinkClick xmlns:r="http://schemas.openxmlformats.org/officeDocument/2006/relationships" r:id="rId2"/>
          <a:extLst>
            <a:ext uri="{FF2B5EF4-FFF2-40B4-BE49-F238E27FC236}">
              <a16:creationId xmlns:a16="http://schemas.microsoft.com/office/drawing/2014/main" id="{00000000-0008-0000-0700-000003000000}"/>
            </a:ext>
          </a:extLst>
        </xdr:cNvPr>
        <xdr:cNvSpPr/>
      </xdr:nvSpPr>
      <xdr:spPr>
        <a:xfrm flipH="1">
          <a:off x="5379720" y="413766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DOMESTIC</a:t>
          </a:r>
        </a:p>
        <a:p>
          <a:pPr algn="ctr"/>
          <a:r>
            <a:rPr lang="en-IN" sz="1400">
              <a:latin typeface="Arial Black" panose="020B0A04020102020204" pitchFamily="34" charset="0"/>
            </a:rPr>
            <a:t>PIVOT TABLE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0</xdr:colOff>
      <xdr:row>14</xdr:row>
      <xdr:rowOff>0</xdr:rowOff>
    </xdr:from>
    <xdr:to>
      <xdr:col>10</xdr:col>
      <xdr:colOff>0</xdr:colOff>
      <xdr:row>17</xdr:row>
      <xdr:rowOff>60960</xdr:rowOff>
    </xdr:to>
    <xdr:sp macro="" textlink="">
      <xdr:nvSpPr>
        <xdr:cNvPr id="2" name="Arrow: Pentagon 1">
          <a:hlinkClick xmlns:r="http://schemas.openxmlformats.org/officeDocument/2006/relationships" r:id="rId1"/>
          <a:extLst>
            <a:ext uri="{FF2B5EF4-FFF2-40B4-BE49-F238E27FC236}">
              <a16:creationId xmlns:a16="http://schemas.microsoft.com/office/drawing/2014/main" id="{00000000-0008-0000-0800-000002000000}"/>
            </a:ext>
          </a:extLst>
        </xdr:cNvPr>
        <xdr:cNvSpPr/>
      </xdr:nvSpPr>
      <xdr:spPr>
        <a:xfrm>
          <a:off x="4785360" y="256032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VP</a:t>
          </a:r>
        </a:p>
        <a:p>
          <a:pPr algn="ctr"/>
          <a:r>
            <a:rPr lang="en-IN" sz="1400" baseline="0">
              <a:latin typeface="Arial Black" panose="020B0A04020102020204" pitchFamily="34" charset="0"/>
            </a:rPr>
            <a:t>RATIO ANALYSIS</a:t>
          </a:r>
        </a:p>
      </xdr:txBody>
    </xdr:sp>
    <xdr:clientData/>
  </xdr:twoCellAnchor>
  <xdr:twoCellAnchor>
    <xdr:from>
      <xdr:col>6</xdr:col>
      <xdr:colOff>7620</xdr:colOff>
      <xdr:row>18</xdr:row>
      <xdr:rowOff>22860</xdr:rowOff>
    </xdr:from>
    <xdr:to>
      <xdr:col>10</xdr:col>
      <xdr:colOff>7620</xdr:colOff>
      <xdr:row>21</xdr:row>
      <xdr:rowOff>83820</xdr:rowOff>
    </xdr:to>
    <xdr:sp macro="" textlink="">
      <xdr:nvSpPr>
        <xdr:cNvPr id="3" name="Arrow: Pentagon 2">
          <a:hlinkClick xmlns:r="http://schemas.openxmlformats.org/officeDocument/2006/relationships" r:id="rId2"/>
          <a:extLst>
            <a:ext uri="{FF2B5EF4-FFF2-40B4-BE49-F238E27FC236}">
              <a16:creationId xmlns:a16="http://schemas.microsoft.com/office/drawing/2014/main" id="{00000000-0008-0000-0800-000003000000}"/>
            </a:ext>
          </a:extLst>
        </xdr:cNvPr>
        <xdr:cNvSpPr/>
      </xdr:nvSpPr>
      <xdr:spPr>
        <a:xfrm flipH="1">
          <a:off x="4792980" y="331470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FOREIGN</a:t>
          </a:r>
        </a:p>
        <a:p>
          <a:pPr algn="ctr"/>
          <a:r>
            <a:rPr lang="en-IN" sz="1400">
              <a:latin typeface="Arial Black" panose="020B0A04020102020204" pitchFamily="34" charset="0"/>
            </a:rPr>
            <a:t>PIVOT TABLE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769620</xdr:colOff>
      <xdr:row>12</xdr:row>
      <xdr:rowOff>38100</xdr:rowOff>
    </xdr:from>
    <xdr:to>
      <xdr:col>11</xdr:col>
      <xdr:colOff>647700</xdr:colOff>
      <xdr:row>15</xdr:row>
      <xdr:rowOff>99060</xdr:rowOff>
    </xdr:to>
    <xdr:sp macro="" textlink="">
      <xdr:nvSpPr>
        <xdr:cNvPr id="2" name="Arrow: Pentagon 1">
          <a:hlinkClick xmlns:r="http://schemas.openxmlformats.org/officeDocument/2006/relationships" r:id="rId1"/>
          <a:extLst>
            <a:ext uri="{FF2B5EF4-FFF2-40B4-BE49-F238E27FC236}">
              <a16:creationId xmlns:a16="http://schemas.microsoft.com/office/drawing/2014/main" id="{00000000-0008-0000-0900-000002000000}"/>
            </a:ext>
          </a:extLst>
        </xdr:cNvPr>
        <xdr:cNvSpPr/>
      </xdr:nvSpPr>
      <xdr:spPr>
        <a:xfrm>
          <a:off x="10241280" y="223266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PREDICTIVE</a:t>
          </a:r>
        </a:p>
        <a:p>
          <a:pPr algn="ctr"/>
          <a:r>
            <a:rPr lang="en-IN" sz="1400" baseline="0">
              <a:latin typeface="Arial Black" panose="020B0A04020102020204" pitchFamily="34" charset="0"/>
            </a:rPr>
            <a:t>ANALYSIS</a:t>
          </a:r>
        </a:p>
      </xdr:txBody>
    </xdr:sp>
    <xdr:clientData/>
  </xdr:twoCellAnchor>
  <xdr:twoCellAnchor>
    <xdr:from>
      <xdr:col>9</xdr:col>
      <xdr:colOff>777240</xdr:colOff>
      <xdr:row>16</xdr:row>
      <xdr:rowOff>60960</xdr:rowOff>
    </xdr:from>
    <xdr:to>
      <xdr:col>11</xdr:col>
      <xdr:colOff>655320</xdr:colOff>
      <xdr:row>19</xdr:row>
      <xdr:rowOff>121920</xdr:rowOff>
    </xdr:to>
    <xdr:sp macro="" textlink="">
      <xdr:nvSpPr>
        <xdr:cNvPr id="3" name="Arrow: Pentagon 2">
          <a:hlinkClick xmlns:r="http://schemas.openxmlformats.org/officeDocument/2006/relationships" r:id="rId2"/>
          <a:extLst>
            <a:ext uri="{FF2B5EF4-FFF2-40B4-BE49-F238E27FC236}">
              <a16:creationId xmlns:a16="http://schemas.microsoft.com/office/drawing/2014/main" id="{00000000-0008-0000-0900-000003000000}"/>
            </a:ext>
          </a:extLst>
        </xdr:cNvPr>
        <xdr:cNvSpPr/>
      </xdr:nvSpPr>
      <xdr:spPr>
        <a:xfrm flipH="1">
          <a:off x="10248900" y="2987040"/>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DF</a:t>
          </a:r>
        </a:p>
        <a:p>
          <a:pPr algn="ctr"/>
          <a:r>
            <a:rPr lang="en-IN" sz="1400">
              <a:latin typeface="Arial Black" panose="020B0A04020102020204" pitchFamily="34" charset="0"/>
            </a:rPr>
            <a:t>RATIO ANALYSIS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624840</xdr:colOff>
      <xdr:row>53</xdr:row>
      <xdr:rowOff>53340</xdr:rowOff>
    </xdr:from>
    <xdr:to>
      <xdr:col>16</xdr:col>
      <xdr:colOff>152400</xdr:colOff>
      <xdr:row>68</xdr:row>
      <xdr:rowOff>53340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960120</xdr:colOff>
      <xdr:row>69</xdr:row>
      <xdr:rowOff>53340</xdr:rowOff>
    </xdr:from>
    <xdr:to>
      <xdr:col>16</xdr:col>
      <xdr:colOff>441960</xdr:colOff>
      <xdr:row>84</xdr:row>
      <xdr:rowOff>53340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167640</xdr:colOff>
      <xdr:row>53</xdr:row>
      <xdr:rowOff>68580</xdr:rowOff>
    </xdr:from>
    <xdr:to>
      <xdr:col>11</xdr:col>
      <xdr:colOff>198120</xdr:colOff>
      <xdr:row>68</xdr:row>
      <xdr:rowOff>68580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304800</xdr:colOff>
      <xdr:row>37</xdr:row>
      <xdr:rowOff>175260</xdr:rowOff>
    </xdr:from>
    <xdr:to>
      <xdr:col>10</xdr:col>
      <xdr:colOff>1112520</xdr:colOff>
      <xdr:row>52</xdr:row>
      <xdr:rowOff>175260</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160020</xdr:colOff>
      <xdr:row>37</xdr:row>
      <xdr:rowOff>160020</xdr:rowOff>
    </xdr:from>
    <xdr:to>
      <xdr:col>15</xdr:col>
      <xdr:colOff>594360</xdr:colOff>
      <xdr:row>52</xdr:row>
      <xdr:rowOff>160020</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358140</xdr:colOff>
      <xdr:row>69</xdr:row>
      <xdr:rowOff>11430</xdr:rowOff>
    </xdr:from>
    <xdr:to>
      <xdr:col>10</xdr:col>
      <xdr:colOff>1165860</xdr:colOff>
      <xdr:row>84</xdr:row>
      <xdr:rowOff>11430</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376518</xdr:colOff>
      <xdr:row>20</xdr:row>
      <xdr:rowOff>41013</xdr:rowOff>
    </xdr:from>
    <xdr:to>
      <xdr:col>13</xdr:col>
      <xdr:colOff>591671</xdr:colOff>
      <xdr:row>23</xdr:row>
      <xdr:rowOff>112730</xdr:rowOff>
    </xdr:to>
    <xdr:sp macro="" textlink="">
      <xdr:nvSpPr>
        <xdr:cNvPr id="5" name="Arrow: Pentagon 4">
          <a:hlinkClick xmlns:r="http://schemas.openxmlformats.org/officeDocument/2006/relationships" r:id="rId7"/>
          <a:extLst>
            <a:ext uri="{FF2B5EF4-FFF2-40B4-BE49-F238E27FC236}">
              <a16:creationId xmlns:a16="http://schemas.microsoft.com/office/drawing/2014/main" id="{00000000-0008-0000-0A00-000005000000}"/>
            </a:ext>
          </a:extLst>
        </xdr:cNvPr>
        <xdr:cNvSpPr/>
      </xdr:nvSpPr>
      <xdr:spPr>
        <a:xfrm>
          <a:off x="9430871" y="3626895"/>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DASHBOARD</a:t>
          </a:r>
          <a:endParaRPr lang="en-IN" sz="1400" baseline="0">
            <a:latin typeface="Arial Black" panose="020B0A04020102020204" pitchFamily="34" charset="0"/>
          </a:endParaRPr>
        </a:p>
      </xdr:txBody>
    </xdr:sp>
    <xdr:clientData/>
  </xdr:twoCellAnchor>
  <xdr:twoCellAnchor>
    <xdr:from>
      <xdr:col>9</xdr:col>
      <xdr:colOff>115197</xdr:colOff>
      <xdr:row>20</xdr:row>
      <xdr:rowOff>41013</xdr:rowOff>
    </xdr:from>
    <xdr:to>
      <xdr:col>11</xdr:col>
      <xdr:colOff>213809</xdr:colOff>
      <xdr:row>23</xdr:row>
      <xdr:rowOff>112730</xdr:rowOff>
    </xdr:to>
    <xdr:sp macro="" textlink="">
      <xdr:nvSpPr>
        <xdr:cNvPr id="8" name="Arrow: Pentagon 7">
          <a:hlinkClick xmlns:r="http://schemas.openxmlformats.org/officeDocument/2006/relationships" r:id="rId8"/>
          <a:extLst>
            <a:ext uri="{FF2B5EF4-FFF2-40B4-BE49-F238E27FC236}">
              <a16:creationId xmlns:a16="http://schemas.microsoft.com/office/drawing/2014/main" id="{00000000-0008-0000-0A00-000008000000}"/>
            </a:ext>
          </a:extLst>
        </xdr:cNvPr>
        <xdr:cNvSpPr/>
      </xdr:nvSpPr>
      <xdr:spPr>
        <a:xfrm flipH="1">
          <a:off x="6829762" y="3626895"/>
          <a:ext cx="2438400" cy="609600"/>
        </a:xfrm>
        <a:prstGeom prst="homePlate">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latin typeface="Arial Black" panose="020B0A04020102020204" pitchFamily="34" charset="0"/>
            </a:rPr>
            <a:t>VP</a:t>
          </a:r>
        </a:p>
        <a:p>
          <a:pPr algn="ctr"/>
          <a:r>
            <a:rPr lang="en-IN" sz="1400">
              <a:latin typeface="Arial Black" panose="020B0A04020102020204" pitchFamily="34" charset="0"/>
            </a:rPr>
            <a:t>RATIO ANALYSIS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24</xdr:col>
      <xdr:colOff>213360</xdr:colOff>
      <xdr:row>36</xdr:row>
      <xdr:rowOff>79262</xdr:rowOff>
    </xdr:to>
    <xdr:grpSp>
      <xdr:nvGrpSpPr>
        <xdr:cNvPr id="3182" name="INBG" hidden="1">
          <a:extLst>
            <a:ext uri="{FF2B5EF4-FFF2-40B4-BE49-F238E27FC236}">
              <a16:creationId xmlns:a16="http://schemas.microsoft.com/office/drawing/2014/main" id="{00000000-0008-0000-0B00-00006E0C0000}"/>
            </a:ext>
          </a:extLst>
        </xdr:cNvPr>
        <xdr:cNvGrpSpPr/>
      </xdr:nvGrpSpPr>
      <xdr:grpSpPr>
        <a:xfrm>
          <a:off x="0" y="0"/>
          <a:ext cx="14843760" cy="6662942"/>
          <a:chOff x="0" y="-7620"/>
          <a:chExt cx="14843760" cy="6662942"/>
        </a:xfrm>
      </xdr:grpSpPr>
      <xdr:pic>
        <xdr:nvPicPr>
          <xdr:cNvPr id="91" name="Picture 90" hidden="1">
            <a:extLst>
              <a:ext uri="{FF2B5EF4-FFF2-40B4-BE49-F238E27FC236}">
                <a16:creationId xmlns:a16="http://schemas.microsoft.com/office/drawing/2014/main" id="{00000000-0008-0000-0B00-00005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7620"/>
            <a:ext cx="14775180" cy="6659880"/>
          </a:xfrm>
          <a:prstGeom prst="rect">
            <a:avLst/>
          </a:prstGeom>
        </xdr:spPr>
      </xdr:pic>
      <xdr:pic>
        <xdr:nvPicPr>
          <xdr:cNvPr id="3111" name="Picture 3110" hidden="1">
            <a:extLst>
              <a:ext uri="{FF2B5EF4-FFF2-40B4-BE49-F238E27FC236}">
                <a16:creationId xmlns:a16="http://schemas.microsoft.com/office/drawing/2014/main" id="{00000000-0008-0000-0B00-0000270C0000}"/>
              </a:ext>
            </a:extLst>
          </xdr:cNvPr>
          <xdr:cNvPicPr>
            <a:picLocks noChangeAspect="1"/>
          </xdr:cNvPicPr>
        </xdr:nvPicPr>
        <xdr:blipFill rotWithShape="1">
          <a:blip xmlns:r="http://schemas.openxmlformats.org/officeDocument/2006/relationships" r:embed="rId2">
            <a:duotone>
              <a:prstClr val="black"/>
              <a:schemeClr val="accent3">
                <a:tint val="45000"/>
                <a:satMod val="400000"/>
              </a:schemeClr>
            </a:duotone>
            <a:extLst>
              <a:ext uri="{BEBA8EAE-BF5A-486C-A8C5-ECC9F3942E4B}">
                <a14:imgProps xmlns:a14="http://schemas.microsoft.com/office/drawing/2010/main">
                  <a14:imgLayer r:embed="rId3">
                    <a14:imgEffect>
                      <a14:colorTemperature colorTemp="4700"/>
                    </a14:imgEffect>
                    <a14:imgEffect>
                      <a14:saturation sat="400000"/>
                    </a14:imgEffect>
                  </a14:imgLayer>
                </a14:imgProps>
              </a:ext>
              <a:ext uri="{28A0092B-C50C-407E-A947-70E740481C1C}">
                <a14:useLocalDpi xmlns:a14="http://schemas.microsoft.com/office/drawing/2010/main" val="0"/>
              </a:ext>
            </a:extLst>
          </a:blip>
          <a:srcRect t="38010" r="12639" b="38941"/>
          <a:stretch/>
        </xdr:blipFill>
        <xdr:spPr>
          <a:xfrm>
            <a:off x="8862862" y="5730240"/>
            <a:ext cx="4457700" cy="925082"/>
          </a:xfrm>
          <a:prstGeom prst="rect">
            <a:avLst/>
          </a:prstGeom>
        </xdr:spPr>
      </xdr:pic>
      <xdr:pic>
        <xdr:nvPicPr>
          <xdr:cNvPr id="3112" name="Picture 3111" hidden="1">
            <a:extLst>
              <a:ext uri="{FF2B5EF4-FFF2-40B4-BE49-F238E27FC236}">
                <a16:creationId xmlns:a16="http://schemas.microsoft.com/office/drawing/2014/main" id="{00000000-0008-0000-0B00-0000280C0000}"/>
              </a:ext>
            </a:extLst>
          </xdr:cNvPr>
          <xdr:cNvPicPr>
            <a:picLocks noChangeAspect="1"/>
          </xdr:cNvPicPr>
        </xdr:nvPicPr>
        <xdr:blipFill rotWithShape="1">
          <a:blip xmlns:r="http://schemas.openxmlformats.org/officeDocument/2006/relationships" r:embed="rId2">
            <a:duotone>
              <a:prstClr val="black"/>
              <a:schemeClr val="accent3">
                <a:tint val="45000"/>
                <a:satMod val="400000"/>
              </a:schemeClr>
            </a:duotone>
            <a:extLst>
              <a:ext uri="{BEBA8EAE-BF5A-486C-A8C5-ECC9F3942E4B}">
                <a14:imgProps xmlns:a14="http://schemas.microsoft.com/office/drawing/2010/main">
                  <a14:imgLayer r:embed="rId3">
                    <a14:imgEffect>
                      <a14:colorTemperature colorTemp="4700"/>
                    </a14:imgEffect>
                    <a14:imgEffect>
                      <a14:saturation sat="400000"/>
                    </a14:imgEffect>
                  </a14:imgLayer>
                </a14:imgProps>
              </a:ext>
              <a:ext uri="{28A0092B-C50C-407E-A947-70E740481C1C}">
                <a14:useLocalDpi xmlns:a14="http://schemas.microsoft.com/office/drawing/2010/main" val="0"/>
              </a:ext>
            </a:extLst>
          </a:blip>
          <a:srcRect t="38010" r="69324" b="38941"/>
          <a:stretch/>
        </xdr:blipFill>
        <xdr:spPr>
          <a:xfrm>
            <a:off x="13278452" y="5730240"/>
            <a:ext cx="1565308" cy="925082"/>
          </a:xfrm>
          <a:prstGeom prst="rect">
            <a:avLst/>
          </a:prstGeom>
        </xdr:spPr>
      </xdr:pic>
      <xdr:pic>
        <xdr:nvPicPr>
          <xdr:cNvPr id="3109" name="Picture 3108" hidden="1">
            <a:extLst>
              <a:ext uri="{FF2B5EF4-FFF2-40B4-BE49-F238E27FC236}">
                <a16:creationId xmlns:a16="http://schemas.microsoft.com/office/drawing/2014/main" id="{00000000-0008-0000-0B00-0000250C0000}"/>
              </a:ext>
            </a:extLst>
          </xdr:cNvPr>
          <xdr:cNvPicPr>
            <a:picLocks noChangeAspect="1"/>
          </xdr:cNvPicPr>
        </xdr:nvPicPr>
        <xdr:blipFill rotWithShape="1">
          <a:blip xmlns:r="http://schemas.openxmlformats.org/officeDocument/2006/relationships" r:embed="rId2">
            <a:duotone>
              <a:prstClr val="black"/>
              <a:schemeClr val="accent3">
                <a:tint val="45000"/>
                <a:satMod val="400000"/>
              </a:schemeClr>
            </a:duotone>
            <a:extLst>
              <a:ext uri="{BEBA8EAE-BF5A-486C-A8C5-ECC9F3942E4B}">
                <a14:imgProps xmlns:a14="http://schemas.microsoft.com/office/drawing/2010/main">
                  <a14:imgLayer r:embed="rId3">
                    <a14:imgEffect>
                      <a14:colorTemperature colorTemp="4700"/>
                    </a14:imgEffect>
                    <a14:imgEffect>
                      <a14:saturation sat="400000"/>
                    </a14:imgEffect>
                  </a14:imgLayer>
                </a14:imgProps>
              </a:ext>
              <a:ext uri="{28A0092B-C50C-407E-A947-70E740481C1C}">
                <a14:useLocalDpi xmlns:a14="http://schemas.microsoft.com/office/drawing/2010/main" val="0"/>
              </a:ext>
            </a:extLst>
          </a:blip>
          <a:srcRect t="38010" r="12639" b="38941"/>
          <a:stretch/>
        </xdr:blipFill>
        <xdr:spPr>
          <a:xfrm>
            <a:off x="0" y="5730240"/>
            <a:ext cx="4457700" cy="925082"/>
          </a:xfrm>
          <a:prstGeom prst="rect">
            <a:avLst/>
          </a:prstGeom>
        </xdr:spPr>
      </xdr:pic>
      <xdr:pic>
        <xdr:nvPicPr>
          <xdr:cNvPr id="3110" name="Picture 3109" hidden="1">
            <a:extLst>
              <a:ext uri="{FF2B5EF4-FFF2-40B4-BE49-F238E27FC236}">
                <a16:creationId xmlns:a16="http://schemas.microsoft.com/office/drawing/2014/main" id="{00000000-0008-0000-0B00-0000260C0000}"/>
              </a:ext>
            </a:extLst>
          </xdr:cNvPr>
          <xdr:cNvPicPr>
            <a:picLocks noChangeAspect="1"/>
          </xdr:cNvPicPr>
        </xdr:nvPicPr>
        <xdr:blipFill rotWithShape="1">
          <a:blip xmlns:r="http://schemas.openxmlformats.org/officeDocument/2006/relationships" r:embed="rId2">
            <a:duotone>
              <a:prstClr val="black"/>
              <a:schemeClr val="accent3">
                <a:tint val="45000"/>
                <a:satMod val="400000"/>
              </a:schemeClr>
            </a:duotone>
            <a:extLst>
              <a:ext uri="{BEBA8EAE-BF5A-486C-A8C5-ECC9F3942E4B}">
                <a14:imgProps xmlns:a14="http://schemas.microsoft.com/office/drawing/2010/main">
                  <a14:imgLayer r:embed="rId3">
                    <a14:imgEffect>
                      <a14:colorTemperature colorTemp="4700"/>
                    </a14:imgEffect>
                    <a14:imgEffect>
                      <a14:saturation sat="400000"/>
                    </a14:imgEffect>
                  </a14:imgLayer>
                </a14:imgProps>
              </a:ext>
              <a:ext uri="{28A0092B-C50C-407E-A947-70E740481C1C}">
                <a14:useLocalDpi xmlns:a14="http://schemas.microsoft.com/office/drawing/2010/main" val="0"/>
              </a:ext>
            </a:extLst>
          </a:blip>
          <a:srcRect t="38010" r="12639" b="38941"/>
          <a:stretch/>
        </xdr:blipFill>
        <xdr:spPr>
          <a:xfrm>
            <a:off x="4427220" y="5730240"/>
            <a:ext cx="4457700" cy="925082"/>
          </a:xfrm>
          <a:prstGeom prst="rect">
            <a:avLst/>
          </a:prstGeom>
        </xdr:spPr>
      </xdr:pic>
    </xdr:grpSp>
    <xdr:clientData/>
  </xdr:twoCellAnchor>
  <xdr:twoCellAnchor>
    <xdr:from>
      <xdr:col>0</xdr:col>
      <xdr:colOff>0</xdr:colOff>
      <xdr:row>0</xdr:row>
      <xdr:rowOff>0</xdr:rowOff>
    </xdr:from>
    <xdr:to>
      <xdr:col>24</xdr:col>
      <xdr:colOff>137160</xdr:colOff>
      <xdr:row>35</xdr:row>
      <xdr:rowOff>175260</xdr:rowOff>
    </xdr:to>
    <xdr:grpSp>
      <xdr:nvGrpSpPr>
        <xdr:cNvPr id="3223" name="THANKS" hidden="1">
          <a:extLst>
            <a:ext uri="{FF2B5EF4-FFF2-40B4-BE49-F238E27FC236}">
              <a16:creationId xmlns:a16="http://schemas.microsoft.com/office/drawing/2014/main" id="{00000000-0008-0000-0B00-0000970C0000}"/>
            </a:ext>
          </a:extLst>
        </xdr:cNvPr>
        <xdr:cNvGrpSpPr/>
      </xdr:nvGrpSpPr>
      <xdr:grpSpPr>
        <a:xfrm>
          <a:off x="0" y="0"/>
          <a:ext cx="14767560" cy="6576060"/>
          <a:chOff x="0" y="0"/>
          <a:chExt cx="14767560" cy="6576060"/>
        </a:xfrm>
      </xdr:grpSpPr>
      <xdr:pic>
        <xdr:nvPicPr>
          <xdr:cNvPr id="3208" name="Picture 3207" hidden="1">
            <a:extLst>
              <a:ext uri="{FF2B5EF4-FFF2-40B4-BE49-F238E27FC236}">
                <a16:creationId xmlns:a16="http://schemas.microsoft.com/office/drawing/2014/main" id="{00000000-0008-0000-0B00-0000880C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4767560" cy="6576060"/>
          </a:xfrm>
          <a:prstGeom prst="rect">
            <a:avLst/>
          </a:prstGeom>
        </xdr:spPr>
      </xdr:pic>
      <xdr:grpSp>
        <xdr:nvGrpSpPr>
          <xdr:cNvPr id="3219" name="THANKS" hidden="1">
            <a:extLst>
              <a:ext uri="{FF2B5EF4-FFF2-40B4-BE49-F238E27FC236}">
                <a16:creationId xmlns:a16="http://schemas.microsoft.com/office/drawing/2014/main" id="{00000000-0008-0000-0B00-0000930C0000}"/>
              </a:ext>
            </a:extLst>
          </xdr:cNvPr>
          <xdr:cNvGrpSpPr/>
        </xdr:nvGrpSpPr>
        <xdr:grpSpPr>
          <a:xfrm>
            <a:off x="4709160" y="388621"/>
            <a:ext cx="5349240" cy="5762579"/>
            <a:chOff x="4526280" y="388621"/>
            <a:chExt cx="5349240" cy="5762579"/>
          </a:xfrm>
        </xdr:grpSpPr>
        <xdr:pic>
          <xdr:nvPicPr>
            <xdr:cNvPr id="3210" name="Picture 3209" hidden="1">
              <a:extLst>
                <a:ext uri="{FF2B5EF4-FFF2-40B4-BE49-F238E27FC236}">
                  <a16:creationId xmlns:a16="http://schemas.microsoft.com/office/drawing/2014/main" id="{00000000-0008-0000-0B00-00008A0C0000}"/>
                </a:ext>
              </a:extLst>
            </xdr:cNvPr>
            <xdr:cNvPicPr>
              <a:picLocks noChangeAspect="1"/>
            </xdr:cNvPicPr>
          </xdr:nvPicPr>
          <xdr:blipFill>
            <a:blip xmlns:r="http://schemas.openxmlformats.org/officeDocument/2006/relationships" r:embed="rId5">
              <a:biLevel thresh="25000"/>
              <a:extLst>
                <a:ext uri="{BEBA8EAE-BF5A-486C-A8C5-ECC9F3942E4B}">
                  <a14:imgProps xmlns:a14="http://schemas.microsoft.com/office/drawing/2010/main">
                    <a14:imgLayer r:embed="rId6">
                      <a14:imgEffect>
                        <a14:artisticMosiaicBubbles/>
                      </a14:imgEffect>
                    </a14:imgLayer>
                  </a14:imgProps>
                </a:ext>
                <a:ext uri="{28A0092B-C50C-407E-A947-70E740481C1C}">
                  <a14:useLocalDpi xmlns:a14="http://schemas.microsoft.com/office/drawing/2010/main" val="0"/>
                </a:ext>
              </a:extLst>
            </a:blip>
            <a:stretch>
              <a:fillRect/>
            </a:stretch>
          </xdr:blipFill>
          <xdr:spPr>
            <a:xfrm>
              <a:off x="5699760" y="388621"/>
              <a:ext cx="2971800" cy="2357476"/>
            </a:xfrm>
            <a:prstGeom prst="rect">
              <a:avLst/>
            </a:prstGeom>
          </xdr:spPr>
        </xdr:pic>
        <xdr:pic>
          <xdr:nvPicPr>
            <xdr:cNvPr id="3211" name="Picture 3210" hidden="1">
              <a:hlinkClick xmlns:r="http://schemas.openxmlformats.org/officeDocument/2006/relationships" r:id="rId7"/>
              <a:extLst>
                <a:ext uri="{FF2B5EF4-FFF2-40B4-BE49-F238E27FC236}">
                  <a16:creationId xmlns:a16="http://schemas.microsoft.com/office/drawing/2014/main" id="{00000000-0008-0000-0B00-00008B0C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578175" y="3009654"/>
              <a:ext cx="1245450" cy="1245450"/>
            </a:xfrm>
            <a:prstGeom prst="rect">
              <a:avLst/>
            </a:prstGeom>
          </xdr:spPr>
        </xdr:pic>
        <xdr:sp macro="" textlink="">
          <xdr:nvSpPr>
            <xdr:cNvPr id="3213" name="TextBox 3212" hidden="1">
              <a:extLst>
                <a:ext uri="{FF2B5EF4-FFF2-40B4-BE49-F238E27FC236}">
                  <a16:creationId xmlns:a16="http://schemas.microsoft.com/office/drawing/2014/main" id="{00000000-0008-0000-0B00-00008D0C0000}"/>
                </a:ext>
              </a:extLst>
            </xdr:cNvPr>
            <xdr:cNvSpPr txBox="1"/>
          </xdr:nvSpPr>
          <xdr:spPr>
            <a:xfrm>
              <a:off x="4526280" y="4518660"/>
              <a:ext cx="5349240" cy="1135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a:ln>
                    <a:noFill/>
                  </a:ln>
                  <a:solidFill>
                    <a:schemeClr val="bg1"/>
                  </a:solidFill>
                  <a:latin typeface="BankGothic Md BT" panose="020B0807020203060204" pitchFamily="34" charset="0"/>
                </a:rPr>
                <a:t>PREPARED</a:t>
              </a:r>
              <a:r>
                <a:rPr lang="en-IN" sz="2000" b="1" baseline="0">
                  <a:ln>
                    <a:noFill/>
                  </a:ln>
                  <a:solidFill>
                    <a:schemeClr val="bg1"/>
                  </a:solidFill>
                  <a:latin typeface="BankGothic Md BT" panose="020B0807020203060204" pitchFamily="34" charset="0"/>
                </a:rPr>
                <a:t> AND PRESENTED BY,</a:t>
              </a:r>
            </a:p>
            <a:p>
              <a:pPr algn="ctr"/>
              <a:endParaRPr lang="en-IN" sz="2000" b="1" baseline="0">
                <a:ln>
                  <a:noFill/>
                </a:ln>
                <a:solidFill>
                  <a:schemeClr val="bg1"/>
                </a:solidFill>
                <a:latin typeface="BankGothic Md BT" panose="020B0807020203060204" pitchFamily="34" charset="0"/>
              </a:endParaRPr>
            </a:p>
            <a:p>
              <a:pPr algn="ctr"/>
              <a:r>
                <a:rPr lang="en-IN" sz="3200" b="1" baseline="0">
                  <a:ln>
                    <a:noFill/>
                  </a:ln>
                  <a:solidFill>
                    <a:schemeClr val="bg1"/>
                  </a:solidFill>
                  <a:latin typeface="BankGothic Md BT" panose="020B0807020203060204" pitchFamily="34" charset="0"/>
                </a:rPr>
                <a:t>R E V A N T H</a:t>
              </a:r>
              <a:endParaRPr lang="en-IN" sz="3200" b="1">
                <a:ln>
                  <a:noFill/>
                </a:ln>
                <a:solidFill>
                  <a:schemeClr val="bg1"/>
                </a:solidFill>
                <a:latin typeface="BankGothic Md BT" panose="020B0807020203060204" pitchFamily="34" charset="0"/>
              </a:endParaRPr>
            </a:p>
          </xdr:txBody>
        </xdr:sp>
        <xdr:pic>
          <xdr:nvPicPr>
            <xdr:cNvPr id="3215" name="Picture 3214" hidden="1">
              <a:hlinkClick xmlns:r="http://schemas.openxmlformats.org/officeDocument/2006/relationships" r:id="rId9"/>
              <a:extLst>
                <a:ext uri="{FF2B5EF4-FFF2-40B4-BE49-F238E27FC236}">
                  <a16:creationId xmlns:a16="http://schemas.microsoft.com/office/drawing/2014/main" id="{00000000-0008-0000-0B00-00008F0C0000}"/>
                </a:ext>
              </a:extLst>
            </xdr:cNvPr>
            <xdr:cNvPicPr>
              <a:picLocks noChangeAspect="1"/>
            </xdr:cNvPicPr>
          </xdr:nvPicPr>
          <xdr:blipFill>
            <a:blip xmlns:r="http://schemas.openxmlformats.org/officeDocument/2006/relationships" r:embed="rId10"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6750390" y="5791200"/>
              <a:ext cx="360000" cy="360000"/>
            </a:xfrm>
            <a:prstGeom prst="rect">
              <a:avLst/>
            </a:prstGeom>
          </xdr:spPr>
        </xdr:pic>
        <xdr:pic>
          <xdr:nvPicPr>
            <xdr:cNvPr id="3217" name="Picture 3216" hidden="1">
              <a:hlinkClick xmlns:r="http://schemas.openxmlformats.org/officeDocument/2006/relationships" r:id="rId11"/>
              <a:extLst>
                <a:ext uri="{FF2B5EF4-FFF2-40B4-BE49-F238E27FC236}">
                  <a16:creationId xmlns:a16="http://schemas.microsoft.com/office/drawing/2014/main" id="{00000000-0008-0000-0B00-0000910C0000}"/>
                </a:ext>
              </a:extLst>
            </xdr:cNvPr>
            <xdr:cNvPicPr>
              <a:picLocks noChangeAspect="1"/>
            </xdr:cNvPicPr>
          </xdr:nvPicPr>
          <xdr:blipFill>
            <a:blip xmlns:r="http://schemas.openxmlformats.org/officeDocument/2006/relationships" r:embed="rId12" cstate="print">
              <a:clrChange>
                <a:clrFrom>
                  <a:srgbClr val="000000">
                    <a:alpha val="0"/>
                  </a:srgbClr>
                </a:clrFrom>
                <a:clrTo>
                  <a:srgbClr val="000000">
                    <a:alpha val="0"/>
                  </a:srgbClr>
                </a:clrTo>
              </a:clrChange>
              <a:lum bright="70000" contrast="-70000"/>
              <a:extLst>
                <a:ext uri="{28A0092B-C50C-407E-A947-70E740481C1C}">
                  <a14:useLocalDpi xmlns:a14="http://schemas.microsoft.com/office/drawing/2010/main" val="0"/>
                </a:ext>
              </a:extLst>
            </a:blip>
            <a:stretch>
              <a:fillRect/>
            </a:stretch>
          </xdr:blipFill>
          <xdr:spPr>
            <a:xfrm>
              <a:off x="7291410" y="5791200"/>
              <a:ext cx="360000" cy="360000"/>
            </a:xfrm>
            <a:prstGeom prst="rect">
              <a:avLst/>
            </a:prstGeom>
          </xdr:spPr>
        </xdr:pic>
      </xdr:grpSp>
    </xdr:grpSp>
    <xdr:clientData/>
  </xdr:twoCellAnchor>
  <xdr:twoCellAnchor editAs="oneCell">
    <xdr:from>
      <xdr:col>0</xdr:col>
      <xdr:colOff>0</xdr:colOff>
      <xdr:row>0</xdr:row>
      <xdr:rowOff>0</xdr:rowOff>
    </xdr:from>
    <xdr:to>
      <xdr:col>24</xdr:col>
      <xdr:colOff>114300</xdr:colOff>
      <xdr:row>36</xdr:row>
      <xdr:rowOff>53340</xdr:rowOff>
    </xdr:to>
    <xdr:pic>
      <xdr:nvPicPr>
        <xdr:cNvPr id="3097" name="FPI" hidden="1">
          <a:extLst>
            <a:ext uri="{FF2B5EF4-FFF2-40B4-BE49-F238E27FC236}">
              <a16:creationId xmlns:a16="http://schemas.microsoft.com/office/drawing/2014/main" id="{00000000-0008-0000-0B00-0000190C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0" y="0"/>
          <a:ext cx="14744700" cy="6637020"/>
        </a:xfrm>
        <a:prstGeom prst="rect">
          <a:avLst/>
        </a:prstGeom>
      </xdr:spPr>
    </xdr:pic>
    <xdr:clientData/>
  </xdr:twoCellAnchor>
  <xdr:twoCellAnchor>
    <xdr:from>
      <xdr:col>0</xdr:col>
      <xdr:colOff>0</xdr:colOff>
      <xdr:row>0</xdr:row>
      <xdr:rowOff>7620</xdr:rowOff>
    </xdr:from>
    <xdr:to>
      <xdr:col>24</xdr:col>
      <xdr:colOff>213360</xdr:colOff>
      <xdr:row>36</xdr:row>
      <xdr:rowOff>68580</xdr:rowOff>
    </xdr:to>
    <xdr:grpSp>
      <xdr:nvGrpSpPr>
        <xdr:cNvPr id="178" name="BG" hidden="1">
          <a:extLst>
            <a:ext uri="{FF2B5EF4-FFF2-40B4-BE49-F238E27FC236}">
              <a16:creationId xmlns:a16="http://schemas.microsoft.com/office/drawing/2014/main" id="{00000000-0008-0000-0B00-0000B2000000}"/>
            </a:ext>
          </a:extLst>
        </xdr:cNvPr>
        <xdr:cNvGrpSpPr/>
      </xdr:nvGrpSpPr>
      <xdr:grpSpPr>
        <a:xfrm>
          <a:off x="0" y="7620"/>
          <a:ext cx="14843760" cy="6644640"/>
          <a:chOff x="0" y="0"/>
          <a:chExt cx="14843760" cy="6644640"/>
        </a:xfrm>
      </xdr:grpSpPr>
      <xdr:pic>
        <xdr:nvPicPr>
          <xdr:cNvPr id="172" name="Picture 171" hidden="1">
            <a:extLst>
              <a:ext uri="{FF2B5EF4-FFF2-40B4-BE49-F238E27FC236}">
                <a16:creationId xmlns:a16="http://schemas.microsoft.com/office/drawing/2014/main" id="{00000000-0008-0000-0B00-0000AC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0" y="0"/>
            <a:ext cx="14843760" cy="6644640"/>
          </a:xfrm>
          <a:prstGeom prst="rect">
            <a:avLst/>
          </a:prstGeom>
        </xdr:spPr>
      </xdr:pic>
      <xdr:pic>
        <xdr:nvPicPr>
          <xdr:cNvPr id="174" name="Picture 173" hidden="1">
            <a:extLst>
              <a:ext uri="{FF2B5EF4-FFF2-40B4-BE49-F238E27FC236}">
                <a16:creationId xmlns:a16="http://schemas.microsoft.com/office/drawing/2014/main" id="{00000000-0008-0000-0B00-0000AE000000}"/>
              </a:ext>
            </a:extLst>
          </xdr:cNvPr>
          <xdr:cNvPicPr>
            <a:picLocks noChangeAspect="1"/>
          </xdr:cNvPicPr>
        </xdr:nvPicPr>
        <xdr:blipFill rotWithShape="1">
          <a:blip xmlns:r="http://schemas.openxmlformats.org/officeDocument/2006/relationships" r:embed="rId2">
            <a:duotone>
              <a:prstClr val="black"/>
              <a:schemeClr val="accent3">
                <a:tint val="45000"/>
                <a:satMod val="400000"/>
              </a:schemeClr>
            </a:duotone>
            <a:extLst>
              <a:ext uri="{BEBA8EAE-BF5A-486C-A8C5-ECC9F3942E4B}">
                <a14:imgProps xmlns:a14="http://schemas.microsoft.com/office/drawing/2010/main">
                  <a14:imgLayer r:embed="rId3">
                    <a14:imgEffect>
                      <a14:colorTemperature colorTemp="4700"/>
                    </a14:imgEffect>
                    <a14:imgEffect>
                      <a14:saturation sat="400000"/>
                    </a14:imgEffect>
                  </a14:imgLayer>
                </a14:imgProps>
              </a:ext>
              <a:ext uri="{28A0092B-C50C-407E-A947-70E740481C1C}">
                <a14:useLocalDpi xmlns:a14="http://schemas.microsoft.com/office/drawing/2010/main" val="0"/>
              </a:ext>
            </a:extLst>
          </a:blip>
          <a:srcRect t="38010" r="12639" b="38941"/>
          <a:stretch/>
        </xdr:blipFill>
        <xdr:spPr>
          <a:xfrm>
            <a:off x="0" y="5696697"/>
            <a:ext cx="4457700" cy="925082"/>
          </a:xfrm>
          <a:prstGeom prst="rect">
            <a:avLst/>
          </a:prstGeom>
        </xdr:spPr>
      </xdr:pic>
      <xdr:pic>
        <xdr:nvPicPr>
          <xdr:cNvPr id="175" name="Picture 174" hidden="1">
            <a:extLst>
              <a:ext uri="{FF2B5EF4-FFF2-40B4-BE49-F238E27FC236}">
                <a16:creationId xmlns:a16="http://schemas.microsoft.com/office/drawing/2014/main" id="{00000000-0008-0000-0B00-0000AF000000}"/>
              </a:ext>
            </a:extLst>
          </xdr:cNvPr>
          <xdr:cNvPicPr>
            <a:picLocks noChangeAspect="1"/>
          </xdr:cNvPicPr>
        </xdr:nvPicPr>
        <xdr:blipFill rotWithShape="1">
          <a:blip xmlns:r="http://schemas.openxmlformats.org/officeDocument/2006/relationships" r:embed="rId2">
            <a:duotone>
              <a:prstClr val="black"/>
              <a:schemeClr val="accent3">
                <a:tint val="45000"/>
                <a:satMod val="400000"/>
              </a:schemeClr>
            </a:duotone>
            <a:extLst>
              <a:ext uri="{BEBA8EAE-BF5A-486C-A8C5-ECC9F3942E4B}">
                <a14:imgProps xmlns:a14="http://schemas.microsoft.com/office/drawing/2010/main">
                  <a14:imgLayer r:embed="rId3">
                    <a14:imgEffect>
                      <a14:colorTemperature colorTemp="4700"/>
                    </a14:imgEffect>
                    <a14:imgEffect>
                      <a14:saturation sat="400000"/>
                    </a14:imgEffect>
                  </a14:imgLayer>
                </a14:imgProps>
              </a:ext>
              <a:ext uri="{28A0092B-C50C-407E-A947-70E740481C1C}">
                <a14:useLocalDpi xmlns:a14="http://schemas.microsoft.com/office/drawing/2010/main" val="0"/>
              </a:ext>
            </a:extLst>
          </a:blip>
          <a:srcRect t="38010" r="12639" b="38941"/>
          <a:stretch/>
        </xdr:blipFill>
        <xdr:spPr>
          <a:xfrm>
            <a:off x="4427220" y="5696697"/>
            <a:ext cx="4457700" cy="925082"/>
          </a:xfrm>
          <a:prstGeom prst="rect">
            <a:avLst/>
          </a:prstGeom>
        </xdr:spPr>
      </xdr:pic>
      <xdr:pic>
        <xdr:nvPicPr>
          <xdr:cNvPr id="176" name="Picture 175" hidden="1">
            <a:extLst>
              <a:ext uri="{FF2B5EF4-FFF2-40B4-BE49-F238E27FC236}">
                <a16:creationId xmlns:a16="http://schemas.microsoft.com/office/drawing/2014/main" id="{00000000-0008-0000-0B00-0000B0000000}"/>
              </a:ext>
            </a:extLst>
          </xdr:cNvPr>
          <xdr:cNvPicPr>
            <a:picLocks noChangeAspect="1"/>
          </xdr:cNvPicPr>
        </xdr:nvPicPr>
        <xdr:blipFill rotWithShape="1">
          <a:blip xmlns:r="http://schemas.openxmlformats.org/officeDocument/2006/relationships" r:embed="rId2">
            <a:duotone>
              <a:prstClr val="black"/>
              <a:schemeClr val="accent3">
                <a:tint val="45000"/>
                <a:satMod val="400000"/>
              </a:schemeClr>
            </a:duotone>
            <a:extLst>
              <a:ext uri="{BEBA8EAE-BF5A-486C-A8C5-ECC9F3942E4B}">
                <a14:imgProps xmlns:a14="http://schemas.microsoft.com/office/drawing/2010/main">
                  <a14:imgLayer r:embed="rId3">
                    <a14:imgEffect>
                      <a14:colorTemperature colorTemp="4700"/>
                    </a14:imgEffect>
                    <a14:imgEffect>
                      <a14:saturation sat="400000"/>
                    </a14:imgEffect>
                  </a14:imgLayer>
                </a14:imgProps>
              </a:ext>
              <a:ext uri="{28A0092B-C50C-407E-A947-70E740481C1C}">
                <a14:useLocalDpi xmlns:a14="http://schemas.microsoft.com/office/drawing/2010/main" val="0"/>
              </a:ext>
            </a:extLst>
          </a:blip>
          <a:srcRect t="38010" r="12639" b="38941"/>
          <a:stretch/>
        </xdr:blipFill>
        <xdr:spPr>
          <a:xfrm>
            <a:off x="8862862" y="5696697"/>
            <a:ext cx="4457700" cy="925082"/>
          </a:xfrm>
          <a:prstGeom prst="rect">
            <a:avLst/>
          </a:prstGeom>
        </xdr:spPr>
      </xdr:pic>
      <xdr:pic>
        <xdr:nvPicPr>
          <xdr:cNvPr id="177" name="Picture 176" hidden="1">
            <a:extLst>
              <a:ext uri="{FF2B5EF4-FFF2-40B4-BE49-F238E27FC236}">
                <a16:creationId xmlns:a16="http://schemas.microsoft.com/office/drawing/2014/main" id="{00000000-0008-0000-0B00-0000B1000000}"/>
              </a:ext>
            </a:extLst>
          </xdr:cNvPr>
          <xdr:cNvPicPr>
            <a:picLocks noChangeAspect="1"/>
          </xdr:cNvPicPr>
        </xdr:nvPicPr>
        <xdr:blipFill rotWithShape="1">
          <a:blip xmlns:r="http://schemas.openxmlformats.org/officeDocument/2006/relationships" r:embed="rId2">
            <a:duotone>
              <a:prstClr val="black"/>
              <a:schemeClr val="accent3">
                <a:tint val="45000"/>
                <a:satMod val="400000"/>
              </a:schemeClr>
            </a:duotone>
            <a:extLst>
              <a:ext uri="{BEBA8EAE-BF5A-486C-A8C5-ECC9F3942E4B}">
                <a14:imgProps xmlns:a14="http://schemas.microsoft.com/office/drawing/2010/main">
                  <a14:imgLayer r:embed="rId3">
                    <a14:imgEffect>
                      <a14:colorTemperature colorTemp="4700"/>
                    </a14:imgEffect>
                    <a14:imgEffect>
                      <a14:saturation sat="400000"/>
                    </a14:imgEffect>
                  </a14:imgLayer>
                </a14:imgProps>
              </a:ext>
              <a:ext uri="{28A0092B-C50C-407E-A947-70E740481C1C}">
                <a14:useLocalDpi xmlns:a14="http://schemas.microsoft.com/office/drawing/2010/main" val="0"/>
              </a:ext>
            </a:extLst>
          </a:blip>
          <a:srcRect t="38010" r="69324" b="38941"/>
          <a:stretch/>
        </xdr:blipFill>
        <xdr:spPr>
          <a:xfrm>
            <a:off x="13278452" y="5696697"/>
            <a:ext cx="1565308" cy="925082"/>
          </a:xfrm>
          <a:prstGeom prst="rect">
            <a:avLst/>
          </a:prstGeom>
        </xdr:spPr>
      </xdr:pic>
    </xdr:grpSp>
    <xdr:clientData/>
  </xdr:twoCellAnchor>
  <xdr:twoCellAnchor editAs="oneCell">
    <xdr:from>
      <xdr:col>0</xdr:col>
      <xdr:colOff>0</xdr:colOff>
      <xdr:row>0</xdr:row>
      <xdr:rowOff>0</xdr:rowOff>
    </xdr:from>
    <xdr:to>
      <xdr:col>24</xdr:col>
      <xdr:colOff>121920</xdr:colOff>
      <xdr:row>36</xdr:row>
      <xdr:rowOff>60960</xdr:rowOff>
    </xdr:to>
    <xdr:pic>
      <xdr:nvPicPr>
        <xdr:cNvPr id="98" name="TP">
          <a:extLst>
            <a:ext uri="{FF2B5EF4-FFF2-40B4-BE49-F238E27FC236}">
              <a16:creationId xmlns:a16="http://schemas.microsoft.com/office/drawing/2014/main" id="{00000000-0008-0000-0B00-00006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0" y="0"/>
          <a:ext cx="14752320" cy="6644640"/>
        </a:xfrm>
        <a:prstGeom prst="rect">
          <a:avLst/>
        </a:prstGeom>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pic>
    <xdr:clientData/>
  </xdr:twoCellAnchor>
  <xdr:twoCellAnchor>
    <xdr:from>
      <xdr:col>0</xdr:col>
      <xdr:colOff>152400</xdr:colOff>
      <xdr:row>0</xdr:row>
      <xdr:rowOff>76200</xdr:rowOff>
    </xdr:from>
    <xdr:to>
      <xdr:col>8</xdr:col>
      <xdr:colOff>121920</xdr:colOff>
      <xdr:row>7</xdr:row>
      <xdr:rowOff>113550</xdr:rowOff>
    </xdr:to>
    <xdr:grpSp>
      <xdr:nvGrpSpPr>
        <xdr:cNvPr id="26" name="TITLE">
          <a:extLst>
            <a:ext uri="{FF2B5EF4-FFF2-40B4-BE49-F238E27FC236}">
              <a16:creationId xmlns:a16="http://schemas.microsoft.com/office/drawing/2014/main" id="{00000000-0008-0000-0B00-00001A000000}"/>
            </a:ext>
          </a:extLst>
        </xdr:cNvPr>
        <xdr:cNvGrpSpPr/>
      </xdr:nvGrpSpPr>
      <xdr:grpSpPr>
        <a:xfrm>
          <a:off x="152400" y="76200"/>
          <a:ext cx="4846320" cy="1317510"/>
          <a:chOff x="1508760" y="838200"/>
          <a:chExt cx="4846320" cy="1317510"/>
        </a:xfrm>
      </xdr:grpSpPr>
      <xdr:pic>
        <xdr:nvPicPr>
          <xdr:cNvPr id="21" name="Picture 20">
            <a:extLst>
              <a:ext uri="{FF2B5EF4-FFF2-40B4-BE49-F238E27FC236}">
                <a16:creationId xmlns:a16="http://schemas.microsoft.com/office/drawing/2014/main" id="{00000000-0008-0000-0B00-000015000000}"/>
              </a:ext>
            </a:extLst>
          </xdr:cNvPr>
          <xdr:cNvPicPr>
            <a:picLocks noChangeAspect="1"/>
          </xdr:cNvPicPr>
        </xdr:nvPicPr>
        <xdr:blipFill rotWithShape="1">
          <a:blip xmlns:r="http://schemas.openxmlformats.org/officeDocument/2006/relationships" r:embed="rId16" cstate="print">
            <a:extLst>
              <a:ext uri="{28A0092B-C50C-407E-A947-70E740481C1C}">
                <a14:useLocalDpi xmlns:a14="http://schemas.microsoft.com/office/drawing/2010/main" val="0"/>
              </a:ext>
            </a:extLst>
          </a:blip>
          <a:srcRect l="17241" t="9770" r="17241" b="6897"/>
          <a:stretch/>
        </xdr:blipFill>
        <xdr:spPr>
          <a:xfrm>
            <a:off x="1508760" y="944505"/>
            <a:ext cx="868680" cy="1104900"/>
          </a:xfrm>
          <a:prstGeom prst="rect">
            <a:avLst/>
          </a:prstGeom>
        </xdr:spPr>
      </xdr:pic>
      <xdr:grpSp>
        <xdr:nvGrpSpPr>
          <xdr:cNvPr id="25" name="Group 24">
            <a:extLst>
              <a:ext uri="{FF2B5EF4-FFF2-40B4-BE49-F238E27FC236}">
                <a16:creationId xmlns:a16="http://schemas.microsoft.com/office/drawing/2014/main" id="{00000000-0008-0000-0B00-000019000000}"/>
              </a:ext>
            </a:extLst>
          </xdr:cNvPr>
          <xdr:cNvGrpSpPr/>
        </xdr:nvGrpSpPr>
        <xdr:grpSpPr>
          <a:xfrm>
            <a:off x="2354580" y="838200"/>
            <a:ext cx="4000500" cy="1317510"/>
            <a:chOff x="2354580" y="838200"/>
            <a:chExt cx="4000500" cy="1317510"/>
          </a:xfrm>
        </xdr:grpSpPr>
        <xdr:sp macro="" textlink="">
          <xdr:nvSpPr>
            <xdr:cNvPr id="19" name="TextBox 18">
              <a:extLst>
                <a:ext uri="{FF2B5EF4-FFF2-40B4-BE49-F238E27FC236}">
                  <a16:creationId xmlns:a16="http://schemas.microsoft.com/office/drawing/2014/main" id="{00000000-0008-0000-0B00-000013000000}"/>
                </a:ext>
              </a:extLst>
            </xdr:cNvPr>
            <xdr:cNvSpPr txBox="1"/>
          </xdr:nvSpPr>
          <xdr:spPr>
            <a:xfrm>
              <a:off x="2354580" y="838200"/>
              <a:ext cx="4000500" cy="7944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4800">
                  <a:solidFill>
                    <a:schemeClr val="bg1"/>
                  </a:solidFill>
                  <a:latin typeface="Baskerville Old Face" panose="02020602080505020303" pitchFamily="18" charset="0"/>
                </a:rPr>
                <a:t>TELANGANA</a:t>
              </a:r>
            </a:p>
          </xdr:txBody>
        </xdr:sp>
        <xdr:sp macro="" textlink="">
          <xdr:nvSpPr>
            <xdr:cNvPr id="22" name="TextBox 21">
              <a:extLst>
                <a:ext uri="{FF2B5EF4-FFF2-40B4-BE49-F238E27FC236}">
                  <a16:creationId xmlns:a16="http://schemas.microsoft.com/office/drawing/2014/main" id="{00000000-0008-0000-0B00-000016000000}"/>
                </a:ext>
              </a:extLst>
            </xdr:cNvPr>
            <xdr:cNvSpPr txBox="1"/>
          </xdr:nvSpPr>
          <xdr:spPr>
            <a:xfrm>
              <a:off x="2510790" y="1478280"/>
              <a:ext cx="3688080" cy="677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3600">
                  <a:solidFill>
                    <a:schemeClr val="bg1"/>
                  </a:solidFill>
                  <a:latin typeface="Baskerville Old Face" panose="02020602080505020303" pitchFamily="18" charset="0"/>
                </a:rPr>
                <a:t>T  O  U  R  I  S  M</a:t>
              </a:r>
            </a:p>
          </xdr:txBody>
        </xdr:sp>
      </xdr:grpSp>
    </xdr:grpSp>
    <xdr:clientData/>
  </xdr:twoCellAnchor>
  <xdr:twoCellAnchor>
    <xdr:from>
      <xdr:col>0</xdr:col>
      <xdr:colOff>0</xdr:colOff>
      <xdr:row>11</xdr:row>
      <xdr:rowOff>15240</xdr:rowOff>
    </xdr:from>
    <xdr:to>
      <xdr:col>4</xdr:col>
      <xdr:colOff>373380</xdr:colOff>
      <xdr:row>14</xdr:row>
      <xdr:rowOff>106680</xdr:rowOff>
    </xdr:to>
    <xdr:grpSp>
      <xdr:nvGrpSpPr>
        <xdr:cNvPr id="49" name="ANALYSIS TAB">
          <a:extLst>
            <a:ext uri="{FF2B5EF4-FFF2-40B4-BE49-F238E27FC236}">
              <a16:creationId xmlns:a16="http://schemas.microsoft.com/office/drawing/2014/main" id="{00000000-0008-0000-0B00-000031000000}"/>
            </a:ext>
          </a:extLst>
        </xdr:cNvPr>
        <xdr:cNvGrpSpPr/>
      </xdr:nvGrpSpPr>
      <xdr:grpSpPr>
        <a:xfrm>
          <a:off x="0" y="2026920"/>
          <a:ext cx="2811780" cy="640080"/>
          <a:chOff x="0" y="2026920"/>
          <a:chExt cx="2811780" cy="640080"/>
        </a:xfrm>
      </xdr:grpSpPr>
      <xdr:sp macro="[0]!ANALYSISTAB_Click" textlink="">
        <xdr:nvSpPr>
          <xdr:cNvPr id="37" name="Arrow: Right 36">
            <a:extLst>
              <a:ext uri="{FF2B5EF4-FFF2-40B4-BE49-F238E27FC236}">
                <a16:creationId xmlns:a16="http://schemas.microsoft.com/office/drawing/2014/main" id="{00000000-0008-0000-0B00-000025000000}"/>
              </a:ext>
            </a:extLst>
          </xdr:cNvPr>
          <xdr:cNvSpPr/>
        </xdr:nvSpPr>
        <xdr:spPr>
          <a:xfrm>
            <a:off x="0" y="2026920"/>
            <a:ext cx="2811780" cy="640080"/>
          </a:xfrm>
          <a:prstGeom prst="rightArrow">
            <a:avLst>
              <a:gd name="adj1" fmla="val 100000"/>
              <a:gd name="adj2" fmla="val 61905"/>
            </a:avLst>
          </a:prstGeom>
          <a:solidFill>
            <a:schemeClr val="tx1">
              <a:lumMod val="95000"/>
              <a:lumOff val="5000"/>
            </a:schemeClr>
          </a:solidFill>
          <a:ln>
            <a:noFill/>
          </a:ln>
          <a:effectLst>
            <a:outerShdw blurRad="50800" dist="38100" dir="16200000" rotWithShape="0">
              <a:schemeClr val="bg1">
                <a:alpha val="40000"/>
              </a:schemeClr>
            </a:outerShdw>
          </a:effectLst>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ANALYSISTAB_Click" textlink="">
        <xdr:nvSpPr>
          <xdr:cNvPr id="40" name="TextBox 39">
            <a:extLst>
              <a:ext uri="{FF2B5EF4-FFF2-40B4-BE49-F238E27FC236}">
                <a16:creationId xmlns:a16="http://schemas.microsoft.com/office/drawing/2014/main" id="{00000000-0008-0000-0B00-000028000000}"/>
              </a:ext>
            </a:extLst>
          </xdr:cNvPr>
          <xdr:cNvSpPr txBox="1"/>
        </xdr:nvSpPr>
        <xdr:spPr>
          <a:xfrm>
            <a:off x="670937" y="2105598"/>
            <a:ext cx="1665008" cy="3608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2000" b="1">
                <a:solidFill>
                  <a:schemeClr val="bg1"/>
                </a:solidFill>
                <a:latin typeface="BankGothic Md BT" panose="020B0807020203060204" pitchFamily="34" charset="0"/>
              </a:rPr>
              <a:t>ANALYSIS</a:t>
            </a:r>
          </a:p>
        </xdr:txBody>
      </xdr:sp>
      <xdr:pic macro="[0]!ANALYSISTAB_Click">
        <xdr:nvPicPr>
          <xdr:cNvPr id="42" name="Graphic 41" descr="Research">
            <a:extLst>
              <a:ext uri="{FF2B5EF4-FFF2-40B4-BE49-F238E27FC236}">
                <a16:creationId xmlns:a16="http://schemas.microsoft.com/office/drawing/2014/main" id="{00000000-0008-0000-0B00-00002A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82880" y="2080260"/>
            <a:ext cx="457200" cy="457200"/>
          </a:xfrm>
          <a:prstGeom prst="rect">
            <a:avLst/>
          </a:prstGeom>
        </xdr:spPr>
      </xdr:pic>
    </xdr:grpSp>
    <xdr:clientData/>
  </xdr:twoCellAnchor>
  <xdr:twoCellAnchor>
    <xdr:from>
      <xdr:col>0</xdr:col>
      <xdr:colOff>0</xdr:colOff>
      <xdr:row>19</xdr:row>
      <xdr:rowOff>19050</xdr:rowOff>
    </xdr:from>
    <xdr:to>
      <xdr:col>4</xdr:col>
      <xdr:colOff>373380</xdr:colOff>
      <xdr:row>22</xdr:row>
      <xdr:rowOff>110490</xdr:rowOff>
    </xdr:to>
    <xdr:grpSp>
      <xdr:nvGrpSpPr>
        <xdr:cNvPr id="50" name="INSIGHTS TAB">
          <a:extLst>
            <a:ext uri="{FF2B5EF4-FFF2-40B4-BE49-F238E27FC236}">
              <a16:creationId xmlns:a16="http://schemas.microsoft.com/office/drawing/2014/main" id="{00000000-0008-0000-0B00-000032000000}"/>
            </a:ext>
          </a:extLst>
        </xdr:cNvPr>
        <xdr:cNvGrpSpPr/>
      </xdr:nvGrpSpPr>
      <xdr:grpSpPr>
        <a:xfrm>
          <a:off x="0" y="3493770"/>
          <a:ext cx="2811780" cy="640080"/>
          <a:chOff x="0" y="3493770"/>
          <a:chExt cx="2811780" cy="640080"/>
        </a:xfrm>
      </xdr:grpSpPr>
      <xdr:sp macro="[0]!INSIGHTSTAB_Click" textlink="">
        <xdr:nvSpPr>
          <xdr:cNvPr id="38" name="Arrow: Right 37">
            <a:extLst>
              <a:ext uri="{FF2B5EF4-FFF2-40B4-BE49-F238E27FC236}">
                <a16:creationId xmlns:a16="http://schemas.microsoft.com/office/drawing/2014/main" id="{00000000-0008-0000-0B00-000026000000}"/>
              </a:ext>
            </a:extLst>
          </xdr:cNvPr>
          <xdr:cNvSpPr/>
        </xdr:nvSpPr>
        <xdr:spPr>
          <a:xfrm>
            <a:off x="0" y="3493770"/>
            <a:ext cx="2811780" cy="640080"/>
          </a:xfrm>
          <a:prstGeom prst="rightArrow">
            <a:avLst>
              <a:gd name="adj1" fmla="val 100000"/>
              <a:gd name="adj2" fmla="val 61905"/>
            </a:avLst>
          </a:prstGeom>
          <a:solidFill>
            <a:schemeClr val="tx1">
              <a:lumMod val="95000"/>
              <a:lumOff val="5000"/>
            </a:schemeClr>
          </a:solidFill>
          <a:ln>
            <a:noFill/>
          </a:ln>
          <a:effectLst>
            <a:outerShdw blurRad="50800" dist="38100" dir="16200000" rotWithShape="0">
              <a:schemeClr val="bg1">
                <a:alpha val="40000"/>
              </a:schemeClr>
            </a:outerShdw>
          </a:effectLst>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INSIGHTSTAB_Click" textlink="">
        <xdr:nvSpPr>
          <xdr:cNvPr id="43" name="TextBox 42">
            <a:extLst>
              <a:ext uri="{FF2B5EF4-FFF2-40B4-BE49-F238E27FC236}">
                <a16:creationId xmlns:a16="http://schemas.microsoft.com/office/drawing/2014/main" id="{00000000-0008-0000-0B00-00002B000000}"/>
              </a:ext>
            </a:extLst>
          </xdr:cNvPr>
          <xdr:cNvSpPr txBox="1"/>
        </xdr:nvSpPr>
        <xdr:spPr>
          <a:xfrm>
            <a:off x="670937" y="3602928"/>
            <a:ext cx="1625701" cy="3608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2000" b="1">
                <a:solidFill>
                  <a:schemeClr val="bg1"/>
                </a:solidFill>
                <a:latin typeface="BankGothic Md BT" panose="020B0807020203060204" pitchFamily="34" charset="0"/>
              </a:rPr>
              <a:t>INSIGHTS</a:t>
            </a:r>
          </a:p>
        </xdr:txBody>
      </xdr:sp>
      <xdr:pic macro="[0]!INSIGHTSTAB_Click">
        <xdr:nvPicPr>
          <xdr:cNvPr id="45" name="Graphic 44" descr="Person with idea">
            <a:extLst>
              <a:ext uri="{FF2B5EF4-FFF2-40B4-BE49-F238E27FC236}">
                <a16:creationId xmlns:a16="http://schemas.microsoft.com/office/drawing/2014/main" id="{00000000-0008-0000-0B00-00002D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82880" y="3558540"/>
            <a:ext cx="449580" cy="449580"/>
          </a:xfrm>
          <a:prstGeom prst="rect">
            <a:avLst/>
          </a:prstGeom>
        </xdr:spPr>
      </xdr:pic>
    </xdr:grpSp>
    <xdr:clientData/>
  </xdr:twoCellAnchor>
  <xdr:twoCellAnchor>
    <xdr:from>
      <xdr:col>0</xdr:col>
      <xdr:colOff>0</xdr:colOff>
      <xdr:row>27</xdr:row>
      <xdr:rowOff>22860</xdr:rowOff>
    </xdr:from>
    <xdr:to>
      <xdr:col>4</xdr:col>
      <xdr:colOff>373380</xdr:colOff>
      <xdr:row>30</xdr:row>
      <xdr:rowOff>114300</xdr:rowOff>
    </xdr:to>
    <xdr:grpSp>
      <xdr:nvGrpSpPr>
        <xdr:cNvPr id="51" name="DATASET TAB">
          <a:hlinkClick xmlns:r="http://schemas.openxmlformats.org/officeDocument/2006/relationships" r:id="rId21"/>
          <a:extLst>
            <a:ext uri="{FF2B5EF4-FFF2-40B4-BE49-F238E27FC236}">
              <a16:creationId xmlns:a16="http://schemas.microsoft.com/office/drawing/2014/main" id="{00000000-0008-0000-0B00-000033000000}"/>
            </a:ext>
          </a:extLst>
        </xdr:cNvPr>
        <xdr:cNvGrpSpPr/>
      </xdr:nvGrpSpPr>
      <xdr:grpSpPr>
        <a:xfrm>
          <a:off x="0" y="4960620"/>
          <a:ext cx="2811780" cy="640080"/>
          <a:chOff x="0" y="4960620"/>
          <a:chExt cx="2811780" cy="640080"/>
        </a:xfrm>
      </xdr:grpSpPr>
      <xdr:sp macro="[0]!DATASETTAB_Click" textlink="">
        <xdr:nvSpPr>
          <xdr:cNvPr id="39" name="Arrow: Right 38">
            <a:hlinkClick xmlns:r="http://schemas.openxmlformats.org/officeDocument/2006/relationships" r:id="rId21"/>
            <a:extLst>
              <a:ext uri="{FF2B5EF4-FFF2-40B4-BE49-F238E27FC236}">
                <a16:creationId xmlns:a16="http://schemas.microsoft.com/office/drawing/2014/main" id="{00000000-0008-0000-0B00-000027000000}"/>
              </a:ext>
            </a:extLst>
          </xdr:cNvPr>
          <xdr:cNvSpPr/>
        </xdr:nvSpPr>
        <xdr:spPr>
          <a:xfrm>
            <a:off x="0" y="4960620"/>
            <a:ext cx="2811780" cy="640080"/>
          </a:xfrm>
          <a:prstGeom prst="rightArrow">
            <a:avLst>
              <a:gd name="adj1" fmla="val 100000"/>
              <a:gd name="adj2" fmla="val 61905"/>
            </a:avLst>
          </a:prstGeom>
          <a:solidFill>
            <a:schemeClr val="tx1">
              <a:lumMod val="95000"/>
              <a:lumOff val="5000"/>
            </a:schemeClr>
          </a:solidFill>
          <a:ln>
            <a:noFill/>
          </a:ln>
          <a:effectLst>
            <a:outerShdw blurRad="50800" dist="38100" dir="16200000" rotWithShape="0">
              <a:schemeClr val="bg1">
                <a:alpha val="40000"/>
              </a:schemeClr>
            </a:outerShdw>
          </a:effectLst>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DATASETTAB_Click" textlink="">
        <xdr:nvSpPr>
          <xdr:cNvPr id="46" name="TextBox 45">
            <a:extLst>
              <a:ext uri="{FF2B5EF4-FFF2-40B4-BE49-F238E27FC236}">
                <a16:creationId xmlns:a16="http://schemas.microsoft.com/office/drawing/2014/main" id="{00000000-0008-0000-0B00-00002E000000}"/>
              </a:ext>
            </a:extLst>
          </xdr:cNvPr>
          <xdr:cNvSpPr txBox="1"/>
        </xdr:nvSpPr>
        <xdr:spPr>
          <a:xfrm>
            <a:off x="670937" y="5100258"/>
            <a:ext cx="1520031" cy="3608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2000" b="1">
                <a:solidFill>
                  <a:schemeClr val="bg1"/>
                </a:solidFill>
                <a:latin typeface="BankGothic Md BT" panose="020B0807020203060204" pitchFamily="34" charset="0"/>
              </a:rPr>
              <a:t>DATASET</a:t>
            </a:r>
          </a:p>
        </xdr:txBody>
      </xdr:sp>
      <xdr:pic macro="[0]!DATASETTAB_Click">
        <xdr:nvPicPr>
          <xdr:cNvPr id="48" name="Graphic 47" descr="Table">
            <a:extLst>
              <a:ext uri="{FF2B5EF4-FFF2-40B4-BE49-F238E27FC236}">
                <a16:creationId xmlns:a16="http://schemas.microsoft.com/office/drawing/2014/main" id="{00000000-0008-0000-0B00-000030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82880" y="5029200"/>
            <a:ext cx="472440" cy="472440"/>
          </a:xfrm>
          <a:prstGeom prst="rect">
            <a:avLst/>
          </a:prstGeom>
        </xdr:spPr>
      </xdr:pic>
    </xdr:grpSp>
    <xdr:clientData/>
  </xdr:twoCellAnchor>
  <xdr:twoCellAnchor>
    <xdr:from>
      <xdr:col>1</xdr:col>
      <xdr:colOff>510540</xdr:colOff>
      <xdr:row>22</xdr:row>
      <xdr:rowOff>7620</xdr:rowOff>
    </xdr:from>
    <xdr:to>
      <xdr:col>21</xdr:col>
      <xdr:colOff>126540</xdr:colOff>
      <xdr:row>22</xdr:row>
      <xdr:rowOff>7620</xdr:rowOff>
    </xdr:to>
    <xdr:cxnSp macro="">
      <xdr:nvCxnSpPr>
        <xdr:cNvPr id="86" name="LINE" hidden="1">
          <a:extLst>
            <a:ext uri="{FF2B5EF4-FFF2-40B4-BE49-F238E27FC236}">
              <a16:creationId xmlns:a16="http://schemas.microsoft.com/office/drawing/2014/main" id="{00000000-0008-0000-0B00-000056000000}"/>
            </a:ext>
          </a:extLst>
        </xdr:cNvPr>
        <xdr:cNvCxnSpPr/>
      </xdr:nvCxnSpPr>
      <xdr:spPr>
        <a:xfrm>
          <a:off x="1120140" y="4030980"/>
          <a:ext cx="11808000" cy="0"/>
        </a:xfrm>
        <a:prstGeom prst="line">
          <a:avLst/>
        </a:prstGeom>
        <a:ln w="25400">
          <a:gradFill>
            <a:gsLst>
              <a:gs pos="0">
                <a:schemeClr val="accent1">
                  <a:lumMod val="5000"/>
                  <a:lumOff val="95000"/>
                </a:schemeClr>
              </a:gs>
              <a:gs pos="0">
                <a:srgbClr val="133E4D"/>
              </a:gs>
              <a:gs pos="66000">
                <a:srgbClr val="ECE3C3"/>
              </a:gs>
              <a:gs pos="100000">
                <a:srgbClr val="9DBEA3"/>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548640</xdr:colOff>
      <xdr:row>7</xdr:row>
      <xdr:rowOff>26670</xdr:rowOff>
    </xdr:from>
    <xdr:to>
      <xdr:col>7</xdr:col>
      <xdr:colOff>388620</xdr:colOff>
      <xdr:row>12</xdr:row>
      <xdr:rowOff>148590</xdr:rowOff>
    </xdr:to>
    <xdr:grpSp>
      <xdr:nvGrpSpPr>
        <xdr:cNvPr id="90" name="OVERVISITORS" hidden="1">
          <a:extLst>
            <a:ext uri="{FF2B5EF4-FFF2-40B4-BE49-F238E27FC236}">
              <a16:creationId xmlns:a16="http://schemas.microsoft.com/office/drawing/2014/main" id="{00000000-0008-0000-0B00-00005A000000}"/>
            </a:ext>
          </a:extLst>
        </xdr:cNvPr>
        <xdr:cNvGrpSpPr/>
      </xdr:nvGrpSpPr>
      <xdr:grpSpPr>
        <a:xfrm>
          <a:off x="548640" y="1306830"/>
          <a:ext cx="4107180" cy="1036320"/>
          <a:chOff x="2141220" y="830580"/>
          <a:chExt cx="4747260" cy="1104900"/>
        </a:xfrm>
      </xdr:grpSpPr>
      <xdr:grpSp>
        <xdr:nvGrpSpPr>
          <xdr:cNvPr id="89" name="Group 88" hidden="1">
            <a:extLst>
              <a:ext uri="{FF2B5EF4-FFF2-40B4-BE49-F238E27FC236}">
                <a16:creationId xmlns:a16="http://schemas.microsoft.com/office/drawing/2014/main" id="{00000000-0008-0000-0B00-000059000000}"/>
              </a:ext>
            </a:extLst>
          </xdr:cNvPr>
          <xdr:cNvGrpSpPr/>
        </xdr:nvGrpSpPr>
        <xdr:grpSpPr>
          <a:xfrm>
            <a:off x="2141220" y="952500"/>
            <a:ext cx="3916680" cy="861060"/>
            <a:chOff x="2141220" y="952500"/>
            <a:chExt cx="3916680" cy="861060"/>
          </a:xfrm>
        </xdr:grpSpPr>
        <xdr:sp macro="[0]!OVERVISITORS_Click" textlink="">
          <xdr:nvSpPr>
            <xdr:cNvPr id="59" name="Rectangle: Diagonal Corners Rounded 58" hidden="1">
              <a:extLst>
                <a:ext uri="{FF2B5EF4-FFF2-40B4-BE49-F238E27FC236}">
                  <a16:creationId xmlns:a16="http://schemas.microsoft.com/office/drawing/2014/main" id="{00000000-0008-0000-0B00-00003B000000}"/>
                </a:ext>
              </a:extLst>
            </xdr:cNvPr>
            <xdr:cNvSpPr/>
          </xdr:nvSpPr>
          <xdr:spPr>
            <a:xfrm>
              <a:off x="2141220" y="952500"/>
              <a:ext cx="3916680" cy="861060"/>
            </a:xfrm>
            <a:prstGeom prst="round2DiagRect">
              <a:avLst/>
            </a:prstGeom>
            <a:solidFill>
              <a:srgbClr val="ECE3C3"/>
            </a:solidFill>
            <a:ln>
              <a:solidFill>
                <a:srgbClr val="3E3955"/>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OVERVISITORS_Click" textlink="">
          <xdr:nvSpPr>
            <xdr:cNvPr id="68" name="TextBox 67" hidden="1">
              <a:extLst>
                <a:ext uri="{FF2B5EF4-FFF2-40B4-BE49-F238E27FC236}">
                  <a16:creationId xmlns:a16="http://schemas.microsoft.com/office/drawing/2014/main" id="{00000000-0008-0000-0B00-000044000000}"/>
                </a:ext>
              </a:extLst>
            </xdr:cNvPr>
            <xdr:cNvSpPr txBox="1"/>
          </xdr:nvSpPr>
          <xdr:spPr>
            <a:xfrm>
              <a:off x="2211680" y="1021080"/>
              <a:ext cx="3540627"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a:solidFill>
                    <a:srgbClr val="133E4D"/>
                  </a:solidFill>
                  <a:latin typeface="Dutch801 XBd BT" panose="02020903060505020304" pitchFamily="18" charset="0"/>
                </a:rPr>
                <a:t>OVERALL</a:t>
              </a:r>
              <a:r>
                <a:rPr lang="en-IN" sz="2000" baseline="0">
                  <a:solidFill>
                    <a:srgbClr val="133E4D"/>
                  </a:solidFill>
                  <a:latin typeface="Dutch801 XBd BT" panose="02020903060505020304" pitchFamily="18" charset="0"/>
                </a:rPr>
                <a:t> </a:t>
              </a:r>
              <a:r>
                <a:rPr lang="en-IN" sz="2000">
                  <a:solidFill>
                    <a:srgbClr val="133E4D"/>
                  </a:solidFill>
                  <a:latin typeface="Dutch801 XBd BT" panose="02020903060505020304" pitchFamily="18" charset="0"/>
                </a:rPr>
                <a:t>VISITORS</a:t>
              </a:r>
            </a:p>
          </xdr:txBody>
        </xdr:sp>
      </xdr:grpSp>
      <xdr:grpSp>
        <xdr:nvGrpSpPr>
          <xdr:cNvPr id="88" name="Group 87" hidden="1">
            <a:extLst>
              <a:ext uri="{FF2B5EF4-FFF2-40B4-BE49-F238E27FC236}">
                <a16:creationId xmlns:a16="http://schemas.microsoft.com/office/drawing/2014/main" id="{00000000-0008-0000-0B00-000058000000}"/>
              </a:ext>
            </a:extLst>
          </xdr:cNvPr>
          <xdr:cNvGrpSpPr/>
        </xdr:nvGrpSpPr>
        <xdr:grpSpPr>
          <a:xfrm>
            <a:off x="5707380" y="830580"/>
            <a:ext cx="1181100" cy="1104900"/>
            <a:chOff x="5707380" y="685800"/>
            <a:chExt cx="1181100" cy="1104900"/>
          </a:xfrm>
        </xdr:grpSpPr>
        <xdr:sp macro="[0]!OVERVISITORS_Click" textlink="">
          <xdr:nvSpPr>
            <xdr:cNvPr id="79" name="Oval 78" hidden="1">
              <a:extLst>
                <a:ext uri="{FF2B5EF4-FFF2-40B4-BE49-F238E27FC236}">
                  <a16:creationId xmlns:a16="http://schemas.microsoft.com/office/drawing/2014/main" id="{00000000-0008-0000-0B00-00004F000000}"/>
                </a:ext>
              </a:extLst>
            </xdr:cNvPr>
            <xdr:cNvSpPr/>
          </xdr:nvSpPr>
          <xdr:spPr>
            <a:xfrm>
              <a:off x="5707380" y="685800"/>
              <a:ext cx="1181100" cy="1104900"/>
            </a:xfrm>
            <a:prstGeom prst="ellipse">
              <a:avLst/>
            </a:prstGeom>
            <a:solidFill>
              <a:srgbClr val="ECE3C3"/>
            </a:solidFill>
            <a:ln>
              <a:solidFill>
                <a:srgbClr val="3E3955"/>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pic macro="[0]!OVERVISITORS_Click">
          <xdr:nvPicPr>
            <xdr:cNvPr id="77" name="Graphic 76" descr="Family with two children" hidden="1">
              <a:extLst>
                <a:ext uri="{FF2B5EF4-FFF2-40B4-BE49-F238E27FC236}">
                  <a16:creationId xmlns:a16="http://schemas.microsoft.com/office/drawing/2014/main" id="{00000000-0008-0000-0B00-00004D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5867400" y="807720"/>
              <a:ext cx="861060" cy="861060"/>
            </a:xfrm>
            <a:prstGeom prst="rect">
              <a:avLst/>
            </a:prstGeom>
          </xdr:spPr>
        </xdr:pic>
      </xdr:grpSp>
    </xdr:grpSp>
    <xdr:clientData/>
  </xdr:twoCellAnchor>
  <xdr:twoCellAnchor>
    <xdr:from>
      <xdr:col>8</xdr:col>
      <xdr:colOff>205740</xdr:colOff>
      <xdr:row>7</xdr:row>
      <xdr:rowOff>26670</xdr:rowOff>
    </xdr:from>
    <xdr:to>
      <xdr:col>15</xdr:col>
      <xdr:colOff>45720</xdr:colOff>
      <xdr:row>12</xdr:row>
      <xdr:rowOff>148590</xdr:rowOff>
    </xdr:to>
    <xdr:grpSp>
      <xdr:nvGrpSpPr>
        <xdr:cNvPr id="11" name="CAGR" hidden="1">
          <a:extLst>
            <a:ext uri="{FF2B5EF4-FFF2-40B4-BE49-F238E27FC236}">
              <a16:creationId xmlns:a16="http://schemas.microsoft.com/office/drawing/2014/main" id="{00000000-0008-0000-0B00-00000B000000}"/>
            </a:ext>
          </a:extLst>
        </xdr:cNvPr>
        <xdr:cNvGrpSpPr/>
      </xdr:nvGrpSpPr>
      <xdr:grpSpPr>
        <a:xfrm>
          <a:off x="5082540" y="1306830"/>
          <a:ext cx="4107180" cy="1036320"/>
          <a:chOff x="5082540" y="986790"/>
          <a:chExt cx="4107180" cy="1036320"/>
        </a:xfrm>
      </xdr:grpSpPr>
      <xdr:grpSp>
        <xdr:nvGrpSpPr>
          <xdr:cNvPr id="111" name="Group 110" hidden="1">
            <a:extLst>
              <a:ext uri="{FF2B5EF4-FFF2-40B4-BE49-F238E27FC236}">
                <a16:creationId xmlns:a16="http://schemas.microsoft.com/office/drawing/2014/main" id="{00000000-0008-0000-0B00-00006F000000}"/>
              </a:ext>
            </a:extLst>
          </xdr:cNvPr>
          <xdr:cNvGrpSpPr/>
        </xdr:nvGrpSpPr>
        <xdr:grpSpPr>
          <a:xfrm>
            <a:off x="5082540" y="986790"/>
            <a:ext cx="4107180" cy="1036320"/>
            <a:chOff x="2141220" y="830580"/>
            <a:chExt cx="4747260" cy="1104900"/>
          </a:xfrm>
          <a:solidFill>
            <a:srgbClr val="ECE3C3"/>
          </a:solidFill>
        </xdr:grpSpPr>
        <xdr:grpSp>
          <xdr:nvGrpSpPr>
            <xdr:cNvPr id="112" name="Group 111" hidden="1">
              <a:extLst>
                <a:ext uri="{FF2B5EF4-FFF2-40B4-BE49-F238E27FC236}">
                  <a16:creationId xmlns:a16="http://schemas.microsoft.com/office/drawing/2014/main" id="{00000000-0008-0000-0B00-000070000000}"/>
                </a:ext>
              </a:extLst>
            </xdr:cNvPr>
            <xdr:cNvGrpSpPr/>
          </xdr:nvGrpSpPr>
          <xdr:grpSpPr>
            <a:xfrm>
              <a:off x="2141220" y="952500"/>
              <a:ext cx="3916680" cy="861060"/>
              <a:chOff x="2141220" y="952500"/>
              <a:chExt cx="3916680" cy="861060"/>
            </a:xfrm>
            <a:grpFill/>
          </xdr:grpSpPr>
          <xdr:sp macro="[0]!CAGR_Click" textlink="">
            <xdr:nvSpPr>
              <xdr:cNvPr id="116" name="Rectangle: Diagonal Corners Rounded 115" hidden="1">
                <a:extLst>
                  <a:ext uri="{FF2B5EF4-FFF2-40B4-BE49-F238E27FC236}">
                    <a16:creationId xmlns:a16="http://schemas.microsoft.com/office/drawing/2014/main" id="{00000000-0008-0000-0B00-000074000000}"/>
                  </a:ext>
                </a:extLst>
              </xdr:cNvPr>
              <xdr:cNvSpPr/>
            </xdr:nvSpPr>
            <xdr:spPr>
              <a:xfrm>
                <a:off x="2141220" y="952500"/>
                <a:ext cx="3916680" cy="861060"/>
              </a:xfrm>
              <a:prstGeom prst="round2DiagRect">
                <a:avLst/>
              </a:prstGeom>
              <a:grpFill/>
              <a:ln>
                <a:solidFill>
                  <a:srgbClr val="3E3955"/>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CAGR_Click" textlink="">
            <xdr:nvSpPr>
              <xdr:cNvPr id="117" name="TextBox 116" hidden="1">
                <a:extLst>
                  <a:ext uri="{FF2B5EF4-FFF2-40B4-BE49-F238E27FC236}">
                    <a16:creationId xmlns:a16="http://schemas.microsoft.com/office/drawing/2014/main" id="{00000000-0008-0000-0B00-000075000000}"/>
                  </a:ext>
                </a:extLst>
              </xdr:cNvPr>
              <xdr:cNvSpPr txBox="1"/>
            </xdr:nvSpPr>
            <xdr:spPr>
              <a:xfrm>
                <a:off x="2211680" y="1021080"/>
                <a:ext cx="3540627" cy="7239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a:solidFill>
                      <a:srgbClr val="133E4D"/>
                    </a:solidFill>
                    <a:latin typeface="Dutch801 XBd BT" panose="02020903060505020304" pitchFamily="18" charset="0"/>
                  </a:rPr>
                  <a:t>CAGR</a:t>
                </a:r>
              </a:p>
            </xdr:txBody>
          </xdr:sp>
        </xdr:grpSp>
        <xdr:sp macro="[0]!CAGR_Click" textlink="">
          <xdr:nvSpPr>
            <xdr:cNvPr id="114" name="Oval 113" hidden="1">
              <a:extLst>
                <a:ext uri="{FF2B5EF4-FFF2-40B4-BE49-F238E27FC236}">
                  <a16:creationId xmlns:a16="http://schemas.microsoft.com/office/drawing/2014/main" id="{00000000-0008-0000-0B00-000072000000}"/>
                </a:ext>
              </a:extLst>
            </xdr:cNvPr>
            <xdr:cNvSpPr/>
          </xdr:nvSpPr>
          <xdr:spPr>
            <a:xfrm>
              <a:off x="5707379" y="830580"/>
              <a:ext cx="1181101" cy="1104900"/>
            </a:xfrm>
            <a:prstGeom prst="ellipse">
              <a:avLst/>
            </a:prstGeom>
            <a:grpFill/>
            <a:ln>
              <a:solidFill>
                <a:srgbClr val="3E3955"/>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pSp>
      <xdr:pic macro="[0]!CAGR_Click">
        <xdr:nvPicPr>
          <xdr:cNvPr id="99" name="Graphic 98" descr="Mathematics" hidden="1">
            <a:extLst>
              <a:ext uri="{FF2B5EF4-FFF2-40B4-BE49-F238E27FC236}">
                <a16:creationId xmlns:a16="http://schemas.microsoft.com/office/drawing/2014/main" id="{00000000-0008-0000-0B00-000063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8321040" y="1143000"/>
            <a:ext cx="723900" cy="723900"/>
          </a:xfrm>
          <a:prstGeom prst="rect">
            <a:avLst/>
          </a:prstGeom>
        </xdr:spPr>
      </xdr:pic>
    </xdr:grpSp>
    <xdr:clientData/>
  </xdr:twoCellAnchor>
  <xdr:twoCellAnchor>
    <xdr:from>
      <xdr:col>15</xdr:col>
      <xdr:colOff>472440</xdr:colOff>
      <xdr:row>7</xdr:row>
      <xdr:rowOff>26670</xdr:rowOff>
    </xdr:from>
    <xdr:to>
      <xdr:col>22</xdr:col>
      <xdr:colOff>312420</xdr:colOff>
      <xdr:row>12</xdr:row>
      <xdr:rowOff>148590</xdr:rowOff>
    </xdr:to>
    <xdr:grpSp>
      <xdr:nvGrpSpPr>
        <xdr:cNvPr id="12" name="MONTHS" hidden="1">
          <a:extLst>
            <a:ext uri="{FF2B5EF4-FFF2-40B4-BE49-F238E27FC236}">
              <a16:creationId xmlns:a16="http://schemas.microsoft.com/office/drawing/2014/main" id="{00000000-0008-0000-0B00-00000C000000}"/>
            </a:ext>
          </a:extLst>
        </xdr:cNvPr>
        <xdr:cNvGrpSpPr/>
      </xdr:nvGrpSpPr>
      <xdr:grpSpPr>
        <a:xfrm>
          <a:off x="9616440" y="1306830"/>
          <a:ext cx="4107180" cy="1036320"/>
          <a:chOff x="9616440" y="986790"/>
          <a:chExt cx="4107180" cy="1036320"/>
        </a:xfrm>
      </xdr:grpSpPr>
      <xdr:grpSp>
        <xdr:nvGrpSpPr>
          <xdr:cNvPr id="118" name="Group 117" hidden="1">
            <a:extLst>
              <a:ext uri="{FF2B5EF4-FFF2-40B4-BE49-F238E27FC236}">
                <a16:creationId xmlns:a16="http://schemas.microsoft.com/office/drawing/2014/main" id="{00000000-0008-0000-0B00-000076000000}"/>
              </a:ext>
            </a:extLst>
          </xdr:cNvPr>
          <xdr:cNvGrpSpPr/>
        </xdr:nvGrpSpPr>
        <xdr:grpSpPr>
          <a:xfrm>
            <a:off x="9616440" y="986790"/>
            <a:ext cx="4107180" cy="1036320"/>
            <a:chOff x="2141220" y="830580"/>
            <a:chExt cx="4747260" cy="1104900"/>
          </a:xfrm>
          <a:solidFill>
            <a:srgbClr val="ECE3C3"/>
          </a:solidFill>
        </xdr:grpSpPr>
        <xdr:grpSp>
          <xdr:nvGrpSpPr>
            <xdr:cNvPr id="119" name="Group 118" hidden="1">
              <a:extLst>
                <a:ext uri="{FF2B5EF4-FFF2-40B4-BE49-F238E27FC236}">
                  <a16:creationId xmlns:a16="http://schemas.microsoft.com/office/drawing/2014/main" id="{00000000-0008-0000-0B00-000077000000}"/>
                </a:ext>
              </a:extLst>
            </xdr:cNvPr>
            <xdr:cNvGrpSpPr/>
          </xdr:nvGrpSpPr>
          <xdr:grpSpPr>
            <a:xfrm>
              <a:off x="2141220" y="952500"/>
              <a:ext cx="3916680" cy="861060"/>
              <a:chOff x="2141220" y="952500"/>
              <a:chExt cx="3916680" cy="861060"/>
            </a:xfrm>
            <a:grpFill/>
          </xdr:grpSpPr>
          <xdr:sp macro="[0]!MONTHS_Click" textlink="">
            <xdr:nvSpPr>
              <xdr:cNvPr id="123" name="Rectangle: Diagonal Corners Rounded 122" hidden="1">
                <a:extLst>
                  <a:ext uri="{FF2B5EF4-FFF2-40B4-BE49-F238E27FC236}">
                    <a16:creationId xmlns:a16="http://schemas.microsoft.com/office/drawing/2014/main" id="{00000000-0008-0000-0B00-00007B000000}"/>
                  </a:ext>
                </a:extLst>
              </xdr:cNvPr>
              <xdr:cNvSpPr/>
            </xdr:nvSpPr>
            <xdr:spPr>
              <a:xfrm>
                <a:off x="2141220" y="952500"/>
                <a:ext cx="3916680" cy="861060"/>
              </a:xfrm>
              <a:prstGeom prst="round2DiagRect">
                <a:avLst/>
              </a:prstGeom>
              <a:grpFill/>
              <a:ln>
                <a:solidFill>
                  <a:srgbClr val="3E3955"/>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MONTHS_Click" textlink="">
            <xdr:nvSpPr>
              <xdr:cNvPr id="124" name="TextBox 123" hidden="1">
                <a:extLst>
                  <a:ext uri="{FF2B5EF4-FFF2-40B4-BE49-F238E27FC236}">
                    <a16:creationId xmlns:a16="http://schemas.microsoft.com/office/drawing/2014/main" id="{00000000-0008-0000-0B00-00007C000000}"/>
                  </a:ext>
                </a:extLst>
              </xdr:cNvPr>
              <xdr:cNvSpPr txBox="1"/>
            </xdr:nvSpPr>
            <xdr:spPr>
              <a:xfrm>
                <a:off x="2211680" y="1021080"/>
                <a:ext cx="3540627" cy="7239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a:solidFill>
                      <a:srgbClr val="133E4D"/>
                    </a:solidFill>
                    <a:latin typeface="Dutch801 XBd BT" panose="02020903060505020304" pitchFamily="18" charset="0"/>
                  </a:rPr>
                  <a:t>MONTHS</a:t>
                </a:r>
              </a:p>
            </xdr:txBody>
          </xdr:sp>
        </xdr:grpSp>
        <xdr:sp macro="[0]!MONTHS_Click" textlink="">
          <xdr:nvSpPr>
            <xdr:cNvPr id="121" name="Oval 120" hidden="1">
              <a:extLst>
                <a:ext uri="{FF2B5EF4-FFF2-40B4-BE49-F238E27FC236}">
                  <a16:creationId xmlns:a16="http://schemas.microsoft.com/office/drawing/2014/main" id="{00000000-0008-0000-0B00-000079000000}"/>
                </a:ext>
              </a:extLst>
            </xdr:cNvPr>
            <xdr:cNvSpPr/>
          </xdr:nvSpPr>
          <xdr:spPr>
            <a:xfrm>
              <a:off x="5707379" y="830580"/>
              <a:ext cx="1181101" cy="1104900"/>
            </a:xfrm>
            <a:prstGeom prst="ellipse">
              <a:avLst/>
            </a:prstGeom>
            <a:grpFill/>
            <a:ln>
              <a:solidFill>
                <a:srgbClr val="3E3955"/>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pSp>
      <xdr:pic macro="[0]!MONTHS_Click">
        <xdr:nvPicPr>
          <xdr:cNvPr id="109" name="Graphic 108" descr="Daily calendar" hidden="1">
            <a:extLst>
              <a:ext uri="{FF2B5EF4-FFF2-40B4-BE49-F238E27FC236}">
                <a16:creationId xmlns:a16="http://schemas.microsoft.com/office/drawing/2014/main" id="{00000000-0008-0000-0B00-00006D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flipH="1">
            <a:off x="12877800" y="1143000"/>
            <a:ext cx="693420" cy="693420"/>
          </a:xfrm>
          <a:prstGeom prst="rect">
            <a:avLst/>
          </a:prstGeom>
        </xdr:spPr>
      </xdr:pic>
    </xdr:grpSp>
    <xdr:clientData/>
  </xdr:twoCellAnchor>
  <xdr:twoCellAnchor>
    <xdr:from>
      <xdr:col>4</xdr:col>
      <xdr:colOff>377190</xdr:colOff>
      <xdr:row>14</xdr:row>
      <xdr:rowOff>64770</xdr:rowOff>
    </xdr:from>
    <xdr:to>
      <xdr:col>11</xdr:col>
      <xdr:colOff>217170</xdr:colOff>
      <xdr:row>20</xdr:row>
      <xdr:rowOff>3810</xdr:rowOff>
    </xdr:to>
    <xdr:grpSp>
      <xdr:nvGrpSpPr>
        <xdr:cNvPr id="6" name="DFTAR" hidden="1">
          <a:extLst>
            <a:ext uri="{FF2B5EF4-FFF2-40B4-BE49-F238E27FC236}">
              <a16:creationId xmlns:a16="http://schemas.microsoft.com/office/drawing/2014/main" id="{00000000-0008-0000-0B00-000006000000}"/>
            </a:ext>
          </a:extLst>
        </xdr:cNvPr>
        <xdr:cNvGrpSpPr/>
      </xdr:nvGrpSpPr>
      <xdr:grpSpPr>
        <a:xfrm>
          <a:off x="2815590" y="2625090"/>
          <a:ext cx="4107180" cy="1036320"/>
          <a:chOff x="2331720" y="2747010"/>
          <a:chExt cx="4107180" cy="1036320"/>
        </a:xfrm>
      </xdr:grpSpPr>
      <xdr:grpSp>
        <xdr:nvGrpSpPr>
          <xdr:cNvPr id="125" name="Group 124" hidden="1">
            <a:extLst>
              <a:ext uri="{FF2B5EF4-FFF2-40B4-BE49-F238E27FC236}">
                <a16:creationId xmlns:a16="http://schemas.microsoft.com/office/drawing/2014/main" id="{00000000-0008-0000-0B00-00007D000000}"/>
              </a:ext>
            </a:extLst>
          </xdr:cNvPr>
          <xdr:cNvGrpSpPr/>
        </xdr:nvGrpSpPr>
        <xdr:grpSpPr>
          <a:xfrm flipH="1">
            <a:off x="2331720" y="2747010"/>
            <a:ext cx="4107180" cy="1036320"/>
            <a:chOff x="2141220" y="830580"/>
            <a:chExt cx="4747260" cy="1104900"/>
          </a:xfrm>
          <a:solidFill>
            <a:srgbClr val="ECE3C3"/>
          </a:solidFill>
        </xdr:grpSpPr>
        <xdr:grpSp>
          <xdr:nvGrpSpPr>
            <xdr:cNvPr id="126" name="Group 125" hidden="1">
              <a:extLst>
                <a:ext uri="{FF2B5EF4-FFF2-40B4-BE49-F238E27FC236}">
                  <a16:creationId xmlns:a16="http://schemas.microsoft.com/office/drawing/2014/main" id="{00000000-0008-0000-0B00-00007E000000}"/>
                </a:ext>
              </a:extLst>
            </xdr:cNvPr>
            <xdr:cNvGrpSpPr/>
          </xdr:nvGrpSpPr>
          <xdr:grpSpPr>
            <a:xfrm>
              <a:off x="2141220" y="952500"/>
              <a:ext cx="3916680" cy="861060"/>
              <a:chOff x="2141220" y="952500"/>
              <a:chExt cx="3916680" cy="861060"/>
            </a:xfrm>
            <a:grpFill/>
          </xdr:grpSpPr>
          <xdr:sp macro="[0]!DFTAR_Click" textlink="">
            <xdr:nvSpPr>
              <xdr:cNvPr id="130" name="Rectangle: Diagonal Corners Rounded 129" hidden="1">
                <a:extLst>
                  <a:ext uri="{FF2B5EF4-FFF2-40B4-BE49-F238E27FC236}">
                    <a16:creationId xmlns:a16="http://schemas.microsoft.com/office/drawing/2014/main" id="{00000000-0008-0000-0B00-000082000000}"/>
                  </a:ext>
                </a:extLst>
              </xdr:cNvPr>
              <xdr:cNvSpPr/>
            </xdr:nvSpPr>
            <xdr:spPr>
              <a:xfrm>
                <a:off x="2141220" y="952500"/>
                <a:ext cx="3916680" cy="861060"/>
              </a:xfrm>
              <a:prstGeom prst="round2DiagRect">
                <a:avLst/>
              </a:prstGeom>
              <a:grpFill/>
              <a:ln>
                <a:solidFill>
                  <a:srgbClr val="3E3955"/>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DFTAR_Click" textlink="">
            <xdr:nvSpPr>
              <xdr:cNvPr id="131" name="TextBox 130" hidden="1">
                <a:extLst>
                  <a:ext uri="{FF2B5EF4-FFF2-40B4-BE49-F238E27FC236}">
                    <a16:creationId xmlns:a16="http://schemas.microsoft.com/office/drawing/2014/main" id="{00000000-0008-0000-0B00-000083000000}"/>
                  </a:ext>
                </a:extLst>
              </xdr:cNvPr>
              <xdr:cNvSpPr txBox="1"/>
            </xdr:nvSpPr>
            <xdr:spPr>
              <a:xfrm>
                <a:off x="2211680" y="1021080"/>
                <a:ext cx="3540627" cy="7239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800">
                    <a:solidFill>
                      <a:srgbClr val="133E4D"/>
                    </a:solidFill>
                    <a:latin typeface="Dutch801 XBd BT" panose="02020903060505020304" pitchFamily="18" charset="0"/>
                  </a:rPr>
                  <a:t>DOMESTIC TO FTA RATIO</a:t>
                </a:r>
              </a:p>
            </xdr:txBody>
          </xdr:sp>
        </xdr:grpSp>
        <xdr:sp macro="[0]!DFTAR_Click" textlink="">
          <xdr:nvSpPr>
            <xdr:cNvPr id="128" name="Oval 127" hidden="1">
              <a:extLst>
                <a:ext uri="{FF2B5EF4-FFF2-40B4-BE49-F238E27FC236}">
                  <a16:creationId xmlns:a16="http://schemas.microsoft.com/office/drawing/2014/main" id="{00000000-0008-0000-0B00-000080000000}"/>
                </a:ext>
              </a:extLst>
            </xdr:cNvPr>
            <xdr:cNvSpPr/>
          </xdr:nvSpPr>
          <xdr:spPr>
            <a:xfrm>
              <a:off x="5707379" y="830580"/>
              <a:ext cx="1181101" cy="1104900"/>
            </a:xfrm>
            <a:prstGeom prst="ellipse">
              <a:avLst/>
            </a:prstGeom>
            <a:grpFill/>
            <a:ln>
              <a:solidFill>
                <a:srgbClr val="3E3955"/>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pSp>
      <xdr:pic macro="[0]!DFTAR_Click">
        <xdr:nvPicPr>
          <xdr:cNvPr id="3" name="Graphic 2" descr="Earth globe Africa and Europe" hidden="1">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2415540" y="2834640"/>
            <a:ext cx="868680" cy="868680"/>
          </a:xfrm>
          <a:prstGeom prst="rect">
            <a:avLst/>
          </a:prstGeom>
        </xdr:spPr>
      </xdr:pic>
    </xdr:grpSp>
    <xdr:clientData/>
  </xdr:twoCellAnchor>
  <xdr:twoCellAnchor>
    <xdr:from>
      <xdr:col>12</xdr:col>
      <xdr:colOff>34290</xdr:colOff>
      <xdr:row>14</xdr:row>
      <xdr:rowOff>64770</xdr:rowOff>
    </xdr:from>
    <xdr:to>
      <xdr:col>18</xdr:col>
      <xdr:colOff>483870</xdr:colOff>
      <xdr:row>20</xdr:row>
      <xdr:rowOff>3810</xdr:rowOff>
    </xdr:to>
    <xdr:grpSp>
      <xdr:nvGrpSpPr>
        <xdr:cNvPr id="7" name="TOUFT" hidden="1">
          <a:extLst>
            <a:ext uri="{FF2B5EF4-FFF2-40B4-BE49-F238E27FC236}">
              <a16:creationId xmlns:a16="http://schemas.microsoft.com/office/drawing/2014/main" id="{00000000-0008-0000-0B00-000007000000}"/>
            </a:ext>
          </a:extLst>
        </xdr:cNvPr>
        <xdr:cNvGrpSpPr/>
      </xdr:nvGrpSpPr>
      <xdr:grpSpPr>
        <a:xfrm>
          <a:off x="7349490" y="2625090"/>
          <a:ext cx="4107180" cy="1036320"/>
          <a:chOff x="7947660" y="2716530"/>
          <a:chExt cx="4107180" cy="1036320"/>
        </a:xfrm>
      </xdr:grpSpPr>
      <xdr:grpSp>
        <xdr:nvGrpSpPr>
          <xdr:cNvPr id="132" name="Group 131" hidden="1">
            <a:extLst>
              <a:ext uri="{FF2B5EF4-FFF2-40B4-BE49-F238E27FC236}">
                <a16:creationId xmlns:a16="http://schemas.microsoft.com/office/drawing/2014/main" id="{00000000-0008-0000-0B00-000084000000}"/>
              </a:ext>
            </a:extLst>
          </xdr:cNvPr>
          <xdr:cNvGrpSpPr/>
        </xdr:nvGrpSpPr>
        <xdr:grpSpPr>
          <a:xfrm>
            <a:off x="7947660" y="2716530"/>
            <a:ext cx="4107180" cy="1036320"/>
            <a:chOff x="2141220" y="830580"/>
            <a:chExt cx="4747260" cy="1104900"/>
          </a:xfrm>
          <a:solidFill>
            <a:srgbClr val="ECE3C3"/>
          </a:solidFill>
        </xdr:grpSpPr>
        <xdr:grpSp>
          <xdr:nvGrpSpPr>
            <xdr:cNvPr id="133" name="Group 132" hidden="1">
              <a:extLst>
                <a:ext uri="{FF2B5EF4-FFF2-40B4-BE49-F238E27FC236}">
                  <a16:creationId xmlns:a16="http://schemas.microsoft.com/office/drawing/2014/main" id="{00000000-0008-0000-0B00-000085000000}"/>
                </a:ext>
              </a:extLst>
            </xdr:cNvPr>
            <xdr:cNvGrpSpPr/>
          </xdr:nvGrpSpPr>
          <xdr:grpSpPr>
            <a:xfrm>
              <a:off x="2141220" y="952500"/>
              <a:ext cx="3916680" cy="861060"/>
              <a:chOff x="2141220" y="952500"/>
              <a:chExt cx="3916680" cy="861060"/>
            </a:xfrm>
            <a:grpFill/>
          </xdr:grpSpPr>
          <xdr:sp macro="[0]!TOUFT_Click" textlink="">
            <xdr:nvSpPr>
              <xdr:cNvPr id="137" name="Rectangle: Diagonal Corners Rounded 136" hidden="1">
                <a:extLst>
                  <a:ext uri="{FF2B5EF4-FFF2-40B4-BE49-F238E27FC236}">
                    <a16:creationId xmlns:a16="http://schemas.microsoft.com/office/drawing/2014/main" id="{00000000-0008-0000-0B00-000089000000}"/>
                  </a:ext>
                </a:extLst>
              </xdr:cNvPr>
              <xdr:cNvSpPr/>
            </xdr:nvSpPr>
            <xdr:spPr>
              <a:xfrm>
                <a:off x="2141220" y="952500"/>
                <a:ext cx="3916680" cy="861060"/>
              </a:xfrm>
              <a:prstGeom prst="round2DiagRect">
                <a:avLst/>
              </a:prstGeom>
              <a:grpFill/>
              <a:ln>
                <a:solidFill>
                  <a:srgbClr val="3E3955"/>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TOUFT_Click" textlink="">
            <xdr:nvSpPr>
              <xdr:cNvPr id="138" name="TextBox 137" hidden="1">
                <a:extLst>
                  <a:ext uri="{FF2B5EF4-FFF2-40B4-BE49-F238E27FC236}">
                    <a16:creationId xmlns:a16="http://schemas.microsoft.com/office/drawing/2014/main" id="{00000000-0008-0000-0B00-00008A000000}"/>
                  </a:ext>
                </a:extLst>
              </xdr:cNvPr>
              <xdr:cNvSpPr txBox="1"/>
            </xdr:nvSpPr>
            <xdr:spPr>
              <a:xfrm>
                <a:off x="2211680" y="1021080"/>
                <a:ext cx="3540627" cy="723899"/>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rgbClr val="133E4D"/>
                    </a:solidFill>
                    <a:latin typeface="Dutch801 XBd BT" panose="02020903060505020304" pitchFamily="18" charset="0"/>
                  </a:rPr>
                  <a:t>TOURIST FOOTFALL TO</a:t>
                </a:r>
                <a:r>
                  <a:rPr lang="en-IN" sz="1600" baseline="0">
                    <a:solidFill>
                      <a:srgbClr val="133E4D"/>
                    </a:solidFill>
                    <a:latin typeface="Dutch801 XBd BT" panose="02020903060505020304" pitchFamily="18" charset="0"/>
                  </a:rPr>
                  <a:t> POPULATION </a:t>
                </a:r>
                <a:r>
                  <a:rPr lang="en-IN" sz="1600">
                    <a:solidFill>
                      <a:srgbClr val="133E4D"/>
                    </a:solidFill>
                    <a:latin typeface="Dutch801 XBd BT" panose="02020903060505020304" pitchFamily="18" charset="0"/>
                  </a:rPr>
                  <a:t>RATIO</a:t>
                </a:r>
              </a:p>
            </xdr:txBody>
          </xdr:sp>
        </xdr:grpSp>
        <xdr:sp macro="[0]!TOUFT_Click" textlink="">
          <xdr:nvSpPr>
            <xdr:cNvPr id="135" name="Oval 134" hidden="1">
              <a:extLst>
                <a:ext uri="{FF2B5EF4-FFF2-40B4-BE49-F238E27FC236}">
                  <a16:creationId xmlns:a16="http://schemas.microsoft.com/office/drawing/2014/main" id="{00000000-0008-0000-0B00-000087000000}"/>
                </a:ext>
              </a:extLst>
            </xdr:cNvPr>
            <xdr:cNvSpPr/>
          </xdr:nvSpPr>
          <xdr:spPr>
            <a:xfrm>
              <a:off x="5707379" y="830580"/>
              <a:ext cx="1181101" cy="1104900"/>
            </a:xfrm>
            <a:prstGeom prst="ellipse">
              <a:avLst/>
            </a:prstGeom>
            <a:grpFill/>
            <a:ln>
              <a:solidFill>
                <a:srgbClr val="3E3955"/>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pSp>
      <xdr:pic macro="[0]!TOUFT_Click">
        <xdr:nvPicPr>
          <xdr:cNvPr id="5" name="Graphic 4" descr="Tropical scene" hidden="1">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1178540" y="2834640"/>
            <a:ext cx="739140" cy="739140"/>
          </a:xfrm>
          <a:prstGeom prst="rect">
            <a:avLst/>
          </a:prstGeom>
        </xdr:spPr>
      </xdr:pic>
    </xdr:grpSp>
    <xdr:clientData/>
  </xdr:twoCellAnchor>
  <xdr:twoCellAnchor>
    <xdr:from>
      <xdr:col>0</xdr:col>
      <xdr:colOff>7620</xdr:colOff>
      <xdr:row>0</xdr:row>
      <xdr:rowOff>167640</xdr:rowOff>
    </xdr:from>
    <xdr:to>
      <xdr:col>24</xdr:col>
      <xdr:colOff>114300</xdr:colOff>
      <xdr:row>25</xdr:row>
      <xdr:rowOff>60960</xdr:rowOff>
    </xdr:to>
    <xdr:grpSp>
      <xdr:nvGrpSpPr>
        <xdr:cNvPr id="54" name="TITLES" hidden="1">
          <a:extLst>
            <a:ext uri="{FF2B5EF4-FFF2-40B4-BE49-F238E27FC236}">
              <a16:creationId xmlns:a16="http://schemas.microsoft.com/office/drawing/2014/main" id="{00000000-0008-0000-0B00-000036000000}"/>
            </a:ext>
          </a:extLst>
        </xdr:cNvPr>
        <xdr:cNvGrpSpPr/>
      </xdr:nvGrpSpPr>
      <xdr:grpSpPr>
        <a:xfrm>
          <a:off x="7620" y="167640"/>
          <a:ext cx="14737080" cy="4465320"/>
          <a:chOff x="-83820" y="68580"/>
          <a:chExt cx="14737080" cy="4465320"/>
        </a:xfrm>
        <a:noFill/>
      </xdr:grpSpPr>
      <xdr:sp macro="" textlink="">
        <xdr:nvSpPr>
          <xdr:cNvPr id="58" name="TextBox 57" hidden="1">
            <a:extLst>
              <a:ext uri="{FF2B5EF4-FFF2-40B4-BE49-F238E27FC236}">
                <a16:creationId xmlns:a16="http://schemas.microsoft.com/office/drawing/2014/main" id="{00000000-0008-0000-0B00-00003A000000}"/>
              </a:ext>
            </a:extLst>
          </xdr:cNvPr>
          <xdr:cNvSpPr txBox="1"/>
        </xdr:nvSpPr>
        <xdr:spPr>
          <a:xfrm>
            <a:off x="-83820" y="68580"/>
            <a:ext cx="14737080" cy="990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200">
                <a:solidFill>
                  <a:schemeClr val="bg1"/>
                </a:solidFill>
                <a:latin typeface="Gold Bold" panose="00000500000000000000" pitchFamily="2" charset="0"/>
              </a:rPr>
              <a:t>ANALYSIS  OF HISTORICAL TOURISTS</a:t>
            </a:r>
            <a:r>
              <a:rPr lang="en-IN" sz="3200" baseline="0">
                <a:solidFill>
                  <a:schemeClr val="bg1"/>
                </a:solidFill>
                <a:latin typeface="Gold Bold" panose="00000500000000000000" pitchFamily="2" charset="0"/>
              </a:rPr>
              <a:t> DATA</a:t>
            </a:r>
            <a:endParaRPr lang="en-IN" sz="3200">
              <a:solidFill>
                <a:schemeClr val="bg1"/>
              </a:solidFill>
              <a:latin typeface="Gold Bold" panose="00000500000000000000" pitchFamily="2" charset="0"/>
            </a:endParaRPr>
          </a:p>
          <a:p>
            <a:pPr algn="ctr"/>
            <a:r>
              <a:rPr lang="en-IN" sz="1800">
                <a:solidFill>
                  <a:schemeClr val="bg1"/>
                </a:solidFill>
                <a:latin typeface="Gold Bold" panose="00000500000000000000" pitchFamily="2" charset="0"/>
              </a:rPr>
              <a:t>BASED</a:t>
            </a:r>
            <a:r>
              <a:rPr lang="en-IN" sz="1800" baseline="0">
                <a:solidFill>
                  <a:schemeClr val="bg1"/>
                </a:solidFill>
                <a:latin typeface="Gold Bold" panose="00000500000000000000" pitchFamily="2" charset="0"/>
              </a:rPr>
              <a:t> ON</a:t>
            </a:r>
            <a:endParaRPr lang="en-IN" sz="1800">
              <a:solidFill>
                <a:schemeClr val="bg1"/>
              </a:solidFill>
              <a:latin typeface="Gold Bold" panose="00000500000000000000" pitchFamily="2" charset="0"/>
            </a:endParaRPr>
          </a:p>
        </xdr:txBody>
      </xdr:sp>
      <xdr:sp macro="" textlink="">
        <xdr:nvSpPr>
          <xdr:cNvPr id="14" name="TextBox 13" hidden="1">
            <a:extLst>
              <a:ext uri="{FF2B5EF4-FFF2-40B4-BE49-F238E27FC236}">
                <a16:creationId xmlns:a16="http://schemas.microsoft.com/office/drawing/2014/main" id="{00000000-0008-0000-0B00-00000E000000}"/>
              </a:ext>
            </a:extLst>
          </xdr:cNvPr>
          <xdr:cNvSpPr txBox="1"/>
        </xdr:nvSpPr>
        <xdr:spPr>
          <a:xfrm>
            <a:off x="4179570" y="4137660"/>
            <a:ext cx="5798820" cy="39624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200">
                <a:solidFill>
                  <a:schemeClr val="bg1"/>
                </a:solidFill>
                <a:latin typeface="Gold Bold" panose="00000500000000000000" pitchFamily="2" charset="0"/>
              </a:rPr>
              <a:t>PROJECTIONS OF 2025</a:t>
            </a:r>
          </a:p>
        </xdr:txBody>
      </xdr:sp>
    </xdr:grpSp>
    <xdr:clientData/>
  </xdr:twoCellAnchor>
  <xdr:twoCellAnchor>
    <xdr:from>
      <xdr:col>4</xdr:col>
      <xdr:colOff>377190</xdr:colOff>
      <xdr:row>26</xdr:row>
      <xdr:rowOff>171450</xdr:rowOff>
    </xdr:from>
    <xdr:to>
      <xdr:col>11</xdr:col>
      <xdr:colOff>217170</xdr:colOff>
      <xdr:row>32</xdr:row>
      <xdr:rowOff>110490</xdr:rowOff>
    </xdr:to>
    <xdr:grpSp>
      <xdr:nvGrpSpPr>
        <xdr:cNvPr id="47" name="FOOTFALL" hidden="1">
          <a:extLst>
            <a:ext uri="{FF2B5EF4-FFF2-40B4-BE49-F238E27FC236}">
              <a16:creationId xmlns:a16="http://schemas.microsoft.com/office/drawing/2014/main" id="{00000000-0008-0000-0B00-00002F000000}"/>
            </a:ext>
          </a:extLst>
        </xdr:cNvPr>
        <xdr:cNvGrpSpPr/>
      </xdr:nvGrpSpPr>
      <xdr:grpSpPr>
        <a:xfrm>
          <a:off x="2815590" y="4926330"/>
          <a:ext cx="4107180" cy="1036320"/>
          <a:chOff x="2815590" y="4926330"/>
          <a:chExt cx="4107180" cy="1036320"/>
        </a:xfrm>
      </xdr:grpSpPr>
      <xdr:grpSp>
        <xdr:nvGrpSpPr>
          <xdr:cNvPr id="16" name="Group 15" hidden="1">
            <a:extLst>
              <a:ext uri="{FF2B5EF4-FFF2-40B4-BE49-F238E27FC236}">
                <a16:creationId xmlns:a16="http://schemas.microsoft.com/office/drawing/2014/main" id="{00000000-0008-0000-0B00-000010000000}"/>
              </a:ext>
            </a:extLst>
          </xdr:cNvPr>
          <xdr:cNvGrpSpPr/>
        </xdr:nvGrpSpPr>
        <xdr:grpSpPr>
          <a:xfrm>
            <a:off x="2815590" y="4926330"/>
            <a:ext cx="4107180" cy="1036320"/>
            <a:chOff x="2141220" y="830580"/>
            <a:chExt cx="4747260" cy="1104900"/>
          </a:xfrm>
          <a:solidFill>
            <a:srgbClr val="ECE3C3"/>
          </a:solidFill>
        </xdr:grpSpPr>
        <xdr:grpSp>
          <xdr:nvGrpSpPr>
            <xdr:cNvPr id="20" name="Group 19" hidden="1">
              <a:extLst>
                <a:ext uri="{FF2B5EF4-FFF2-40B4-BE49-F238E27FC236}">
                  <a16:creationId xmlns:a16="http://schemas.microsoft.com/office/drawing/2014/main" id="{00000000-0008-0000-0B00-000014000000}"/>
                </a:ext>
              </a:extLst>
            </xdr:cNvPr>
            <xdr:cNvGrpSpPr/>
          </xdr:nvGrpSpPr>
          <xdr:grpSpPr>
            <a:xfrm>
              <a:off x="2141220" y="952500"/>
              <a:ext cx="3916680" cy="861060"/>
              <a:chOff x="2141220" y="952500"/>
              <a:chExt cx="3916680" cy="861060"/>
            </a:xfrm>
            <a:grpFill/>
          </xdr:grpSpPr>
          <xdr:sp macro="[0]!FOOTFALL_Click" textlink="">
            <xdr:nvSpPr>
              <xdr:cNvPr id="24" name="Rectangle: Diagonal Corners Rounded 23" hidden="1">
                <a:extLst>
                  <a:ext uri="{FF2B5EF4-FFF2-40B4-BE49-F238E27FC236}">
                    <a16:creationId xmlns:a16="http://schemas.microsoft.com/office/drawing/2014/main" id="{00000000-0008-0000-0B00-000018000000}"/>
                  </a:ext>
                </a:extLst>
              </xdr:cNvPr>
              <xdr:cNvSpPr/>
            </xdr:nvSpPr>
            <xdr:spPr>
              <a:xfrm>
                <a:off x="2141220" y="952500"/>
                <a:ext cx="3916680" cy="861060"/>
              </a:xfrm>
              <a:prstGeom prst="round2DiagRect">
                <a:avLst/>
              </a:prstGeom>
              <a:grpFill/>
              <a:ln>
                <a:solidFill>
                  <a:srgbClr val="3E3955"/>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FOOTFALL_Click" textlink="">
            <xdr:nvSpPr>
              <xdr:cNvPr id="27" name="TextBox 26" hidden="1">
                <a:extLst>
                  <a:ext uri="{FF2B5EF4-FFF2-40B4-BE49-F238E27FC236}">
                    <a16:creationId xmlns:a16="http://schemas.microsoft.com/office/drawing/2014/main" id="{00000000-0008-0000-0B00-00001B000000}"/>
                  </a:ext>
                </a:extLst>
              </xdr:cNvPr>
              <xdr:cNvSpPr txBox="1"/>
            </xdr:nvSpPr>
            <xdr:spPr>
              <a:xfrm>
                <a:off x="2211680" y="1021080"/>
                <a:ext cx="3540627" cy="7239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a:solidFill>
                      <a:srgbClr val="133E4D"/>
                    </a:solidFill>
                    <a:latin typeface="Dutch801 XBd BT" panose="02020903060505020304" pitchFamily="18" charset="0"/>
                  </a:rPr>
                  <a:t>FOOTFALL</a:t>
                </a:r>
              </a:p>
            </xdr:txBody>
          </xdr:sp>
        </xdr:grpSp>
        <xdr:sp macro="[0]!FOOTFALL_Click" textlink="">
          <xdr:nvSpPr>
            <xdr:cNvPr id="23" name="Oval 22" hidden="1">
              <a:extLst>
                <a:ext uri="{FF2B5EF4-FFF2-40B4-BE49-F238E27FC236}">
                  <a16:creationId xmlns:a16="http://schemas.microsoft.com/office/drawing/2014/main" id="{00000000-0008-0000-0B00-000017000000}"/>
                </a:ext>
              </a:extLst>
            </xdr:cNvPr>
            <xdr:cNvSpPr/>
          </xdr:nvSpPr>
          <xdr:spPr>
            <a:xfrm>
              <a:off x="5707379" y="830580"/>
              <a:ext cx="1181101" cy="1104900"/>
            </a:xfrm>
            <a:prstGeom prst="ellipse">
              <a:avLst/>
            </a:prstGeom>
            <a:grpFill/>
            <a:ln>
              <a:solidFill>
                <a:srgbClr val="3E3955"/>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pSp>
      <xdr:pic macro="[0]!FOOTFALL_Click">
        <xdr:nvPicPr>
          <xdr:cNvPr id="36" name="Graphic 35" descr="Footprints" hidden="1">
            <a:extLst>
              <a:ext uri="{FF2B5EF4-FFF2-40B4-BE49-F238E27FC236}">
                <a16:creationId xmlns:a16="http://schemas.microsoft.com/office/drawing/2014/main" id="{00000000-0008-0000-0B00-00002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 uri="{96DAC541-7B7A-43D3-8B79-37D633B846F1}">
                <asvg:svgBlip xmlns:asvg="http://schemas.microsoft.com/office/drawing/2016/SVG/main" r:embed="rId35"/>
              </a:ext>
            </a:extLst>
          </a:blip>
          <a:stretch>
            <a:fillRect/>
          </a:stretch>
        </xdr:blipFill>
        <xdr:spPr>
          <a:xfrm>
            <a:off x="5989320" y="5021580"/>
            <a:ext cx="845820" cy="845820"/>
          </a:xfrm>
          <a:prstGeom prst="rect">
            <a:avLst/>
          </a:prstGeom>
        </xdr:spPr>
      </xdr:pic>
    </xdr:grpSp>
    <xdr:clientData/>
  </xdr:twoCellAnchor>
  <xdr:twoCellAnchor>
    <xdr:from>
      <xdr:col>12</xdr:col>
      <xdr:colOff>34290</xdr:colOff>
      <xdr:row>26</xdr:row>
      <xdr:rowOff>171450</xdr:rowOff>
    </xdr:from>
    <xdr:to>
      <xdr:col>18</xdr:col>
      <xdr:colOff>483870</xdr:colOff>
      <xdr:row>32</xdr:row>
      <xdr:rowOff>110490</xdr:rowOff>
    </xdr:to>
    <xdr:grpSp>
      <xdr:nvGrpSpPr>
        <xdr:cNvPr id="52" name="REVENUE" hidden="1">
          <a:extLst>
            <a:ext uri="{FF2B5EF4-FFF2-40B4-BE49-F238E27FC236}">
              <a16:creationId xmlns:a16="http://schemas.microsoft.com/office/drawing/2014/main" id="{00000000-0008-0000-0B00-000034000000}"/>
            </a:ext>
          </a:extLst>
        </xdr:cNvPr>
        <xdr:cNvGrpSpPr/>
      </xdr:nvGrpSpPr>
      <xdr:grpSpPr>
        <a:xfrm>
          <a:off x="7349490" y="4926330"/>
          <a:ext cx="4107180" cy="1036320"/>
          <a:chOff x="7349490" y="4926330"/>
          <a:chExt cx="4107180" cy="1036320"/>
        </a:xfrm>
      </xdr:grpSpPr>
      <xdr:grpSp>
        <xdr:nvGrpSpPr>
          <xdr:cNvPr id="29" name="Group 28" hidden="1">
            <a:extLst>
              <a:ext uri="{FF2B5EF4-FFF2-40B4-BE49-F238E27FC236}">
                <a16:creationId xmlns:a16="http://schemas.microsoft.com/office/drawing/2014/main" id="{00000000-0008-0000-0B00-00001D000000}"/>
              </a:ext>
            </a:extLst>
          </xdr:cNvPr>
          <xdr:cNvGrpSpPr/>
        </xdr:nvGrpSpPr>
        <xdr:grpSpPr>
          <a:xfrm flipH="1">
            <a:off x="7349490" y="4926330"/>
            <a:ext cx="4107180" cy="1036320"/>
            <a:chOff x="2141220" y="830580"/>
            <a:chExt cx="4747260" cy="1104900"/>
          </a:xfrm>
          <a:solidFill>
            <a:srgbClr val="ECE3C3"/>
          </a:solidFill>
        </xdr:grpSpPr>
        <xdr:grpSp>
          <xdr:nvGrpSpPr>
            <xdr:cNvPr id="31" name="Group 30" hidden="1">
              <a:extLst>
                <a:ext uri="{FF2B5EF4-FFF2-40B4-BE49-F238E27FC236}">
                  <a16:creationId xmlns:a16="http://schemas.microsoft.com/office/drawing/2014/main" id="{00000000-0008-0000-0B00-00001F000000}"/>
                </a:ext>
              </a:extLst>
            </xdr:cNvPr>
            <xdr:cNvGrpSpPr/>
          </xdr:nvGrpSpPr>
          <xdr:grpSpPr>
            <a:xfrm>
              <a:off x="2141220" y="952500"/>
              <a:ext cx="3916680" cy="861060"/>
              <a:chOff x="2141220" y="952500"/>
              <a:chExt cx="3916680" cy="861060"/>
            </a:xfrm>
            <a:grpFill/>
          </xdr:grpSpPr>
          <xdr:sp macro="[0]!REVENUE_Click" textlink="">
            <xdr:nvSpPr>
              <xdr:cNvPr id="33" name="Rectangle: Diagonal Corners Rounded 32" hidden="1">
                <a:extLst>
                  <a:ext uri="{FF2B5EF4-FFF2-40B4-BE49-F238E27FC236}">
                    <a16:creationId xmlns:a16="http://schemas.microsoft.com/office/drawing/2014/main" id="{00000000-0008-0000-0B00-000021000000}"/>
                  </a:ext>
                </a:extLst>
              </xdr:cNvPr>
              <xdr:cNvSpPr/>
            </xdr:nvSpPr>
            <xdr:spPr>
              <a:xfrm>
                <a:off x="2141220" y="952500"/>
                <a:ext cx="3916680" cy="861060"/>
              </a:xfrm>
              <a:prstGeom prst="round2DiagRect">
                <a:avLst/>
              </a:prstGeom>
              <a:grpFill/>
              <a:ln>
                <a:solidFill>
                  <a:srgbClr val="3E3955"/>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REVENUE_Click" textlink="">
            <xdr:nvSpPr>
              <xdr:cNvPr id="34" name="TextBox 33" hidden="1">
                <a:extLst>
                  <a:ext uri="{FF2B5EF4-FFF2-40B4-BE49-F238E27FC236}">
                    <a16:creationId xmlns:a16="http://schemas.microsoft.com/office/drawing/2014/main" id="{00000000-0008-0000-0B00-000022000000}"/>
                  </a:ext>
                </a:extLst>
              </xdr:cNvPr>
              <xdr:cNvSpPr txBox="1"/>
            </xdr:nvSpPr>
            <xdr:spPr>
              <a:xfrm>
                <a:off x="2211680" y="1021080"/>
                <a:ext cx="3540627" cy="7239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a:solidFill>
                      <a:srgbClr val="133E4D"/>
                    </a:solidFill>
                    <a:latin typeface="Dutch801 XBd BT" panose="02020903060505020304" pitchFamily="18" charset="0"/>
                  </a:rPr>
                  <a:t>REVENUE</a:t>
                </a:r>
              </a:p>
            </xdr:txBody>
          </xdr:sp>
        </xdr:grpSp>
        <xdr:sp macro="[0]!REVENUE_Click" textlink="">
          <xdr:nvSpPr>
            <xdr:cNvPr id="32" name="Oval 31" hidden="1">
              <a:extLst>
                <a:ext uri="{FF2B5EF4-FFF2-40B4-BE49-F238E27FC236}">
                  <a16:creationId xmlns:a16="http://schemas.microsoft.com/office/drawing/2014/main" id="{00000000-0008-0000-0B00-000020000000}"/>
                </a:ext>
              </a:extLst>
            </xdr:cNvPr>
            <xdr:cNvSpPr/>
          </xdr:nvSpPr>
          <xdr:spPr>
            <a:xfrm>
              <a:off x="5707379" y="830580"/>
              <a:ext cx="1181101" cy="1104900"/>
            </a:xfrm>
            <a:prstGeom prst="ellipse">
              <a:avLst/>
            </a:prstGeom>
            <a:grpFill/>
            <a:ln>
              <a:solidFill>
                <a:srgbClr val="3E3955"/>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pSp>
      <xdr:pic macro="[0]!REVENUE_Click">
        <xdr:nvPicPr>
          <xdr:cNvPr id="44" name="Graphic 43" descr="Money" hidden="1">
            <a:extLst>
              <a:ext uri="{FF2B5EF4-FFF2-40B4-BE49-F238E27FC236}">
                <a16:creationId xmlns:a16="http://schemas.microsoft.com/office/drawing/2014/main" id="{00000000-0008-0000-0B00-00002C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 uri="{96DAC541-7B7A-43D3-8B79-37D633B846F1}">
                <asvg:svgBlip xmlns:asvg="http://schemas.microsoft.com/office/drawing/2016/SVG/main" r:embed="rId37"/>
              </a:ext>
            </a:extLst>
          </a:blip>
          <a:stretch>
            <a:fillRect/>
          </a:stretch>
        </xdr:blipFill>
        <xdr:spPr>
          <a:xfrm>
            <a:off x="7482840" y="5021580"/>
            <a:ext cx="754380" cy="754380"/>
          </a:xfrm>
          <a:prstGeom prst="rect">
            <a:avLst/>
          </a:prstGeom>
        </xdr:spPr>
      </xdr:pic>
    </xdr:grpSp>
    <xdr:clientData/>
  </xdr:twoCellAnchor>
  <xdr:twoCellAnchor>
    <xdr:from>
      <xdr:col>0</xdr:col>
      <xdr:colOff>53340</xdr:colOff>
      <xdr:row>0</xdr:row>
      <xdr:rowOff>83820</xdr:rowOff>
    </xdr:from>
    <xdr:to>
      <xdr:col>1</xdr:col>
      <xdr:colOff>99060</xdr:colOff>
      <xdr:row>3</xdr:row>
      <xdr:rowOff>152400</xdr:rowOff>
    </xdr:to>
    <xdr:grpSp>
      <xdr:nvGrpSpPr>
        <xdr:cNvPr id="70" name="HOME" hidden="1">
          <a:extLst>
            <a:ext uri="{FF2B5EF4-FFF2-40B4-BE49-F238E27FC236}">
              <a16:creationId xmlns:a16="http://schemas.microsoft.com/office/drawing/2014/main" id="{00000000-0008-0000-0B00-000046000000}"/>
            </a:ext>
          </a:extLst>
        </xdr:cNvPr>
        <xdr:cNvGrpSpPr/>
      </xdr:nvGrpSpPr>
      <xdr:grpSpPr>
        <a:xfrm>
          <a:off x="53340" y="83820"/>
          <a:ext cx="655320" cy="617220"/>
          <a:chOff x="4099560" y="4274820"/>
          <a:chExt cx="655320" cy="617220"/>
        </a:xfrm>
      </xdr:grpSpPr>
      <xdr:sp macro="[0]!HOME_Click" textlink="">
        <xdr:nvSpPr>
          <xdr:cNvPr id="69" name="Oval 68" hidden="1">
            <a:extLst>
              <a:ext uri="{FF2B5EF4-FFF2-40B4-BE49-F238E27FC236}">
                <a16:creationId xmlns:a16="http://schemas.microsoft.com/office/drawing/2014/main" id="{00000000-0008-0000-0B00-000045000000}"/>
              </a:ext>
            </a:extLst>
          </xdr:cNvPr>
          <xdr:cNvSpPr/>
        </xdr:nvSpPr>
        <xdr:spPr>
          <a:xfrm>
            <a:off x="4099560" y="4274820"/>
            <a:ext cx="655320" cy="617220"/>
          </a:xfrm>
          <a:prstGeom prst="ellipse">
            <a:avLst/>
          </a:prstGeom>
          <a:solidFill>
            <a:schemeClr val="bg1"/>
          </a:solidFill>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IN" sz="1100"/>
          </a:p>
        </xdr:txBody>
      </xdr:sp>
      <xdr:pic macro="[0]!HOME_Click">
        <xdr:nvPicPr>
          <xdr:cNvPr id="53" name="HOME" descr="House" hidden="1">
            <a:extLst>
              <a:ext uri="{FF2B5EF4-FFF2-40B4-BE49-F238E27FC236}">
                <a16:creationId xmlns:a16="http://schemas.microsoft.com/office/drawing/2014/main" id="{00000000-0008-0000-0B00-000035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4183380" y="4305300"/>
            <a:ext cx="480060" cy="480060"/>
          </a:xfrm>
          <a:prstGeom prst="rect">
            <a:avLst/>
          </a:prstGeom>
        </xdr:spPr>
      </xdr:pic>
    </xdr:grpSp>
    <xdr:clientData/>
  </xdr:twoCellAnchor>
  <xdr:twoCellAnchor>
    <xdr:from>
      <xdr:col>0</xdr:col>
      <xdr:colOff>106680</xdr:colOff>
      <xdr:row>0</xdr:row>
      <xdr:rowOff>0</xdr:rowOff>
    </xdr:from>
    <xdr:to>
      <xdr:col>23</xdr:col>
      <xdr:colOff>373380</xdr:colOff>
      <xdr:row>31</xdr:row>
      <xdr:rowOff>7620</xdr:rowOff>
    </xdr:to>
    <xdr:grpSp>
      <xdr:nvGrpSpPr>
        <xdr:cNvPr id="76" name="MON" hidden="1">
          <a:extLst>
            <a:ext uri="{FF2B5EF4-FFF2-40B4-BE49-F238E27FC236}">
              <a16:creationId xmlns:a16="http://schemas.microsoft.com/office/drawing/2014/main" id="{00000000-0008-0000-0B00-00004C000000}"/>
            </a:ext>
          </a:extLst>
        </xdr:cNvPr>
        <xdr:cNvGrpSpPr/>
      </xdr:nvGrpSpPr>
      <xdr:grpSpPr>
        <a:xfrm>
          <a:off x="106680" y="0"/>
          <a:ext cx="14287500" cy="5676900"/>
          <a:chOff x="106680" y="0"/>
          <a:chExt cx="14287500" cy="5676900"/>
        </a:xfrm>
      </xdr:grpSpPr>
      <mc:AlternateContent xmlns:mc="http://schemas.openxmlformats.org/markup-compatibility/2006" xmlns:a14="http://schemas.microsoft.com/office/drawing/2010/main">
        <mc:Choice Requires="a14">
          <xdr:graphicFrame macro="">
            <xdr:nvGraphicFramePr>
              <xdr:cNvPr id="17" name="year 2" hidden="1">
                <a:extLst>
                  <a:ext uri="{FF2B5EF4-FFF2-40B4-BE49-F238E27FC236}">
                    <a16:creationId xmlns:a16="http://schemas.microsoft.com/office/drawing/2014/main" id="{00000000-0008-0000-0B00-000011000000}"/>
                  </a:ext>
                </a:extLst>
              </xdr:cNvPr>
              <xdr:cNvGraphicFramePr/>
            </xdr:nvGraphicFramePr>
            <xdr:xfrm>
              <a:off x="480060" y="1981200"/>
              <a:ext cx="914400" cy="207264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478191" y="2021579"/>
                <a:ext cx="909822" cy="211488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F" textlink="">
        <xdr:nvSpPr>
          <xdr:cNvPr id="28" name="Rectangle: Rounded Corners 27" hidden="1">
            <a:extLst>
              <a:ext uri="{FF2B5EF4-FFF2-40B4-BE49-F238E27FC236}">
                <a16:creationId xmlns:a16="http://schemas.microsoft.com/office/drawing/2014/main" id="{00000000-0008-0000-0B00-00001C000000}"/>
              </a:ext>
            </a:extLst>
          </xdr:cNvPr>
          <xdr:cNvSpPr/>
        </xdr:nvSpPr>
        <xdr:spPr>
          <a:xfrm>
            <a:off x="525780" y="3977640"/>
            <a:ext cx="777240" cy="434340"/>
          </a:xfrm>
          <a:prstGeom prst="roundRect">
            <a:avLst/>
          </a:prstGeom>
          <a:solidFill>
            <a:srgbClr val="3E3955"/>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ln>
                  <a:noFill/>
                </a:ln>
                <a:solidFill>
                  <a:srgbClr val="ECE3C3"/>
                </a:solidFill>
                <a:latin typeface="Bahnschrift Condensed" panose="020B0502040204020203" pitchFamily="34" charset="0"/>
              </a:rPr>
              <a:t>CLEAR</a:t>
            </a:r>
            <a:endParaRPr lang="en-IN" sz="1100">
              <a:ln>
                <a:noFill/>
              </a:ln>
              <a:solidFill>
                <a:srgbClr val="ECE3C3"/>
              </a:solidFill>
              <a:latin typeface="Bahnschrift Condensed" panose="020B0502040204020203" pitchFamily="34" charset="0"/>
            </a:endParaRPr>
          </a:p>
        </xdr:txBody>
      </xdr:sp>
      <mc:AlternateContent xmlns:mc="http://schemas.openxmlformats.org/markup-compatibility/2006" xmlns:a14="http://schemas.microsoft.com/office/drawing/2010/main">
        <mc:Choice Requires="a14">
          <xdr:graphicFrame macro="">
            <xdr:nvGraphicFramePr>
              <xdr:cNvPr id="72" name="year 4" hidden="1">
                <a:extLst>
                  <a:ext uri="{FF2B5EF4-FFF2-40B4-BE49-F238E27FC236}">
                    <a16:creationId xmlns:a16="http://schemas.microsoft.com/office/drawing/2014/main" id="{00000000-0008-0000-0B00-000048000000}"/>
                  </a:ext>
                </a:extLst>
              </xdr:cNvPr>
              <xdr:cNvGraphicFramePr/>
            </xdr:nvGraphicFramePr>
            <xdr:xfrm>
              <a:off x="13144500" y="1981200"/>
              <a:ext cx="914400" cy="207360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13079222" y="2021579"/>
                <a:ext cx="909822" cy="21158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S_3" textlink="">
        <xdr:nvSpPr>
          <xdr:cNvPr id="75" name="Rectangle: Rounded Corners 74" hidden="1">
            <a:extLst>
              <a:ext uri="{FF2B5EF4-FFF2-40B4-BE49-F238E27FC236}">
                <a16:creationId xmlns:a16="http://schemas.microsoft.com/office/drawing/2014/main" id="{00000000-0008-0000-0B00-00004B000000}"/>
              </a:ext>
            </a:extLst>
          </xdr:cNvPr>
          <xdr:cNvSpPr/>
        </xdr:nvSpPr>
        <xdr:spPr>
          <a:xfrm>
            <a:off x="13197840" y="3977640"/>
            <a:ext cx="777240" cy="434340"/>
          </a:xfrm>
          <a:prstGeom prst="roundRect">
            <a:avLst/>
          </a:prstGeom>
          <a:solidFill>
            <a:srgbClr val="3E3955"/>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ln>
                  <a:noFill/>
                </a:ln>
                <a:solidFill>
                  <a:srgbClr val="ECE3C3"/>
                </a:solidFill>
                <a:latin typeface="Bahnschrift Condensed" panose="020B0502040204020203" pitchFamily="34" charset="0"/>
              </a:rPr>
              <a:t>CLEAR</a:t>
            </a:r>
            <a:endParaRPr lang="en-IN" sz="1100">
              <a:ln>
                <a:noFill/>
              </a:ln>
              <a:solidFill>
                <a:srgbClr val="ECE3C3"/>
              </a:solidFill>
              <a:latin typeface="Bahnschrift Condensed" panose="020B0502040204020203" pitchFamily="34" charset="0"/>
            </a:endParaRPr>
          </a:p>
        </xdr:txBody>
      </xdr:sp>
      <xdr:grpSp>
        <xdr:nvGrpSpPr>
          <xdr:cNvPr id="134" name="Group 133" hidden="1">
            <a:extLst>
              <a:ext uri="{FF2B5EF4-FFF2-40B4-BE49-F238E27FC236}">
                <a16:creationId xmlns:a16="http://schemas.microsoft.com/office/drawing/2014/main" id="{00000000-0008-0000-0B00-000086000000}"/>
              </a:ext>
            </a:extLst>
          </xdr:cNvPr>
          <xdr:cNvGrpSpPr/>
        </xdr:nvGrpSpPr>
        <xdr:grpSpPr>
          <a:xfrm>
            <a:off x="1292860" y="1181100"/>
            <a:ext cx="5509260" cy="3718560"/>
            <a:chOff x="1051560" y="1432560"/>
            <a:chExt cx="5509260" cy="3718560"/>
          </a:xfrm>
        </xdr:grpSpPr>
        <xdr:sp macro="" textlink="">
          <xdr:nvSpPr>
            <xdr:cNvPr id="108" name="Rectangle: Rounded Corners 107" hidden="1">
              <a:extLst>
                <a:ext uri="{FF2B5EF4-FFF2-40B4-BE49-F238E27FC236}">
                  <a16:creationId xmlns:a16="http://schemas.microsoft.com/office/drawing/2014/main" id="{00000000-0008-0000-0B00-00006C000000}"/>
                </a:ext>
              </a:extLst>
            </xdr:cNvPr>
            <xdr:cNvSpPr/>
          </xdr:nvSpPr>
          <xdr:spPr>
            <a:xfrm>
              <a:off x="1051560" y="1432560"/>
              <a:ext cx="5509260" cy="3718560"/>
            </a:xfrm>
            <a:prstGeom prst="roundRect">
              <a:avLst/>
            </a:prstGeom>
            <a:solidFill>
              <a:srgbClr val="ECE3C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110" name="Chart 109" hidden="1">
              <a:extLst>
                <a:ext uri="{FF2B5EF4-FFF2-40B4-BE49-F238E27FC236}">
                  <a16:creationId xmlns:a16="http://schemas.microsoft.com/office/drawing/2014/main" id="{00000000-0008-0000-0B00-00006E000000}"/>
                </a:ext>
              </a:extLst>
            </xdr:cNvPr>
            <xdr:cNvGraphicFramePr>
              <a:graphicFrameLocks/>
            </xdr:cNvGraphicFramePr>
          </xdr:nvGraphicFramePr>
          <xdr:xfrm>
            <a:off x="1123950" y="1981200"/>
            <a:ext cx="5253990" cy="3116580"/>
          </xdr:xfrm>
          <a:graphic>
            <a:graphicData uri="http://schemas.openxmlformats.org/drawingml/2006/chart">
              <c:chart xmlns:c="http://schemas.openxmlformats.org/drawingml/2006/chart" xmlns:r="http://schemas.openxmlformats.org/officeDocument/2006/relationships" r:id="rId40"/>
            </a:graphicData>
          </a:graphic>
        </xdr:graphicFrame>
        <mc:AlternateContent xmlns:mc="http://schemas.openxmlformats.org/markup-compatibility/2006">
          <mc:Choice xmlns:a14="http://schemas.microsoft.com/office/drawing/2010/main" Requires="a14">
            <xdr:sp macro="" textlink="">
              <xdr:nvSpPr>
                <xdr:cNvPr id="3074" name="Drop Down 2" hidden="1">
                  <a:extLst>
                    <a:ext uri="{63B3BB69-23CF-44E3-9099-C40C66FF867C}">
                      <a14:compatExt spid="_x0000_s3074"/>
                    </a:ext>
                    <a:ext uri="{FF2B5EF4-FFF2-40B4-BE49-F238E27FC236}">
                      <a16:creationId xmlns:a16="http://schemas.microsoft.com/office/drawing/2014/main" id="{00000000-0008-0000-0B00-0000020C0000}"/>
                    </a:ext>
                  </a:extLst>
                </xdr:cNvPr>
                <xdr:cNvSpPr/>
              </xdr:nvSpPr>
              <xdr:spPr bwMode="auto">
                <a:xfrm>
                  <a:off x="4267200" y="1668780"/>
                  <a:ext cx="1988820" cy="205740"/>
                </a:xfrm>
                <a:prstGeom prst="rect">
                  <a:avLst/>
                </a:prstGeom>
                <a:noFill/>
                <a:ln>
                  <a:noFill/>
                </a:ln>
                <a:extLst>
                  <a:ext uri="{91240B29-F687-4F45-9708-019B960494DF}">
                    <a14:hiddenLine w="9525">
                      <a:noFill/>
                      <a:miter lim="800000"/>
                      <a:headEnd/>
                      <a:tailEnd/>
                    </a14:hiddenLine>
                  </a:ext>
                </a:extLst>
              </xdr:spPr>
            </xdr:sp>
          </mc:Choice>
          <mc:Fallback/>
        </mc:AlternateContent>
      </xdr:grpSp>
      <xdr:sp macro="" textlink="">
        <xdr:nvSpPr>
          <xdr:cNvPr id="107" name="TextBox 106" hidden="1">
            <a:extLst>
              <a:ext uri="{FF2B5EF4-FFF2-40B4-BE49-F238E27FC236}">
                <a16:creationId xmlns:a16="http://schemas.microsoft.com/office/drawing/2014/main" id="{00000000-0008-0000-0B00-00006B000000}"/>
              </a:ext>
            </a:extLst>
          </xdr:cNvPr>
          <xdr:cNvSpPr txBox="1"/>
        </xdr:nvSpPr>
        <xdr:spPr>
          <a:xfrm>
            <a:off x="3756660" y="0"/>
            <a:ext cx="726186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a:solidFill>
                  <a:schemeClr val="bg1"/>
                </a:solidFill>
                <a:latin typeface="Gold Bold" panose="00000500000000000000" pitchFamily="2" charset="0"/>
              </a:rPr>
              <a:t>VISITORS BY MONTH</a:t>
            </a:r>
          </a:p>
        </xdr:txBody>
      </xdr:sp>
      <xdr:sp macro="[0]!DFTAR_Click" textlink="">
        <xdr:nvSpPr>
          <xdr:cNvPr id="83" name="A81" hidden="1">
            <a:extLst>
              <a:ext uri="{FF2B5EF4-FFF2-40B4-BE49-F238E27FC236}">
                <a16:creationId xmlns:a16="http://schemas.microsoft.com/office/drawing/2014/main" id="{00000000-0008-0000-0B00-000053000000}"/>
              </a:ext>
            </a:extLst>
          </xdr:cNvPr>
          <xdr:cNvSpPr/>
        </xdr:nvSpPr>
        <xdr:spPr>
          <a:xfrm flipH="1">
            <a:off x="14104620" y="2838674"/>
            <a:ext cx="289560" cy="777240"/>
          </a:xfrm>
          <a:prstGeom prst="leftArrow">
            <a:avLst>
              <a:gd name="adj1" fmla="val 50000"/>
              <a:gd name="adj2" fmla="val 140196"/>
            </a:avLst>
          </a:prstGeom>
          <a:solidFill>
            <a:srgbClr val="ECE3C3"/>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CAGR_Click" textlink="">
        <xdr:nvSpPr>
          <xdr:cNvPr id="84" name="A91" hidden="1">
            <a:extLst>
              <a:ext uri="{FF2B5EF4-FFF2-40B4-BE49-F238E27FC236}">
                <a16:creationId xmlns:a16="http://schemas.microsoft.com/office/drawing/2014/main" id="{00000000-0008-0000-0B00-000054000000}"/>
              </a:ext>
            </a:extLst>
          </xdr:cNvPr>
          <xdr:cNvSpPr/>
        </xdr:nvSpPr>
        <xdr:spPr>
          <a:xfrm>
            <a:off x="106680" y="2838674"/>
            <a:ext cx="289560" cy="777240"/>
          </a:xfrm>
          <a:prstGeom prst="leftArrow">
            <a:avLst>
              <a:gd name="adj1" fmla="val 50000"/>
              <a:gd name="adj2" fmla="val 140196"/>
            </a:avLst>
          </a:prstGeom>
          <a:solidFill>
            <a:srgbClr val="ECE3C3"/>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136" name="Group 135" hidden="1">
            <a:extLst>
              <a:ext uri="{FF2B5EF4-FFF2-40B4-BE49-F238E27FC236}">
                <a16:creationId xmlns:a16="http://schemas.microsoft.com/office/drawing/2014/main" id="{00000000-0008-0000-0B00-000088000000}"/>
              </a:ext>
            </a:extLst>
          </xdr:cNvPr>
          <xdr:cNvGrpSpPr/>
        </xdr:nvGrpSpPr>
        <xdr:grpSpPr>
          <a:xfrm>
            <a:off x="7698740" y="1181100"/>
            <a:ext cx="5509260" cy="3718560"/>
            <a:chOff x="7985760" y="1432560"/>
            <a:chExt cx="5509260" cy="3718560"/>
          </a:xfrm>
        </xdr:grpSpPr>
        <xdr:sp macro="" textlink="">
          <xdr:nvSpPr>
            <xdr:cNvPr id="127" name="Rectangle: Rounded Corners 126" hidden="1">
              <a:extLst>
                <a:ext uri="{FF2B5EF4-FFF2-40B4-BE49-F238E27FC236}">
                  <a16:creationId xmlns:a16="http://schemas.microsoft.com/office/drawing/2014/main" id="{00000000-0008-0000-0B00-00007F000000}"/>
                </a:ext>
              </a:extLst>
            </xdr:cNvPr>
            <xdr:cNvSpPr/>
          </xdr:nvSpPr>
          <xdr:spPr>
            <a:xfrm>
              <a:off x="7985760" y="1432560"/>
              <a:ext cx="5509260" cy="3718560"/>
            </a:xfrm>
            <a:prstGeom prst="roundRect">
              <a:avLst/>
            </a:prstGeom>
            <a:solidFill>
              <a:srgbClr val="ECE3C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sp macro="" textlink="">
              <xdr:nvSpPr>
                <xdr:cNvPr id="3083" name="Drop Down 11" hidden="1">
                  <a:extLst>
                    <a:ext uri="{63B3BB69-23CF-44E3-9099-C40C66FF867C}">
                      <a14:compatExt spid="_x0000_s3083"/>
                    </a:ext>
                    <a:ext uri="{FF2B5EF4-FFF2-40B4-BE49-F238E27FC236}">
                      <a16:creationId xmlns:a16="http://schemas.microsoft.com/office/drawing/2014/main" id="{00000000-0008-0000-0B00-00000B0C0000}"/>
                    </a:ext>
                  </a:extLst>
                </xdr:cNvPr>
                <xdr:cNvSpPr/>
              </xdr:nvSpPr>
              <xdr:spPr bwMode="auto">
                <a:xfrm>
                  <a:off x="11193780" y="1668780"/>
                  <a:ext cx="1990800" cy="205740"/>
                </a:xfrm>
                <a:prstGeom prst="rect">
                  <a:avLst/>
                </a:prstGeom>
                <a:noFill/>
                <a:ln>
                  <a:noFill/>
                </a:ln>
                <a:extLst>
                  <a:ext uri="{91240B29-F687-4F45-9708-019B960494DF}">
                    <a14:hiddenLine w="9525">
                      <a:noFill/>
                      <a:miter lim="800000"/>
                      <a:headEnd/>
                      <a:tailEnd/>
                    </a14:hiddenLine>
                  </a:ext>
                </a:extLst>
              </xdr:spPr>
            </xdr:sp>
          </mc:Choice>
          <mc:Fallback/>
        </mc:AlternateContent>
        <xdr:graphicFrame macro="">
          <xdr:nvGraphicFramePr>
            <xdr:cNvPr id="129" name="Chart 128" hidden="1">
              <a:extLst>
                <a:ext uri="{FF2B5EF4-FFF2-40B4-BE49-F238E27FC236}">
                  <a16:creationId xmlns:a16="http://schemas.microsoft.com/office/drawing/2014/main" id="{00000000-0008-0000-0B00-000081000000}"/>
                </a:ext>
              </a:extLst>
            </xdr:cNvPr>
            <xdr:cNvGraphicFramePr>
              <a:graphicFrameLocks/>
            </xdr:cNvGraphicFramePr>
          </xdr:nvGraphicFramePr>
          <xdr:xfrm>
            <a:off x="8107680" y="1981200"/>
            <a:ext cx="5252400" cy="3116580"/>
          </xdr:xfrm>
          <a:graphic>
            <a:graphicData uri="http://schemas.openxmlformats.org/drawingml/2006/chart">
              <c:chart xmlns:c="http://schemas.openxmlformats.org/drawingml/2006/chart" xmlns:r="http://schemas.openxmlformats.org/officeDocument/2006/relationships" r:id="rId41"/>
            </a:graphicData>
          </a:graphic>
        </xdr:graphicFrame>
      </xdr:grpSp>
      <xdr:sp macro="" textlink="">
        <xdr:nvSpPr>
          <xdr:cNvPr id="139" name="TextBox 138" hidden="1">
            <a:extLst>
              <a:ext uri="{FF2B5EF4-FFF2-40B4-BE49-F238E27FC236}">
                <a16:creationId xmlns:a16="http://schemas.microsoft.com/office/drawing/2014/main" id="{00000000-0008-0000-0B00-00008B000000}"/>
              </a:ext>
            </a:extLst>
          </xdr:cNvPr>
          <xdr:cNvSpPr txBox="1"/>
        </xdr:nvSpPr>
        <xdr:spPr>
          <a:xfrm>
            <a:off x="2575560" y="784860"/>
            <a:ext cx="293370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800">
                <a:solidFill>
                  <a:schemeClr val="bg1"/>
                </a:solidFill>
                <a:latin typeface="Gold Bold" panose="00000500000000000000" pitchFamily="2" charset="0"/>
              </a:rPr>
              <a:t>DOMESTIC VISITORS</a:t>
            </a:r>
          </a:p>
        </xdr:txBody>
      </xdr:sp>
      <xdr:sp macro="" textlink="">
        <xdr:nvSpPr>
          <xdr:cNvPr id="140" name="TextBox 139" hidden="1">
            <a:extLst>
              <a:ext uri="{FF2B5EF4-FFF2-40B4-BE49-F238E27FC236}">
                <a16:creationId xmlns:a16="http://schemas.microsoft.com/office/drawing/2014/main" id="{00000000-0008-0000-0B00-00008C000000}"/>
              </a:ext>
            </a:extLst>
          </xdr:cNvPr>
          <xdr:cNvSpPr txBox="1"/>
        </xdr:nvSpPr>
        <xdr:spPr>
          <a:xfrm>
            <a:off x="9113520" y="784860"/>
            <a:ext cx="293370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800">
                <a:solidFill>
                  <a:schemeClr val="bg1"/>
                </a:solidFill>
                <a:latin typeface="Gold Bold" panose="00000500000000000000" pitchFamily="2" charset="0"/>
              </a:rPr>
              <a:t>FOREIGN VISITORS</a:t>
            </a:r>
          </a:p>
        </xdr:txBody>
      </xdr:sp>
      <xdr:cxnSp macro="">
        <xdr:nvCxnSpPr>
          <xdr:cNvPr id="142" name="Straight Connector 141" hidden="1">
            <a:extLst>
              <a:ext uri="{FF2B5EF4-FFF2-40B4-BE49-F238E27FC236}">
                <a16:creationId xmlns:a16="http://schemas.microsoft.com/office/drawing/2014/main" id="{00000000-0008-0000-0B00-00008E000000}"/>
              </a:ext>
            </a:extLst>
          </xdr:cNvPr>
          <xdr:cNvCxnSpPr/>
        </xdr:nvCxnSpPr>
        <xdr:spPr>
          <a:xfrm>
            <a:off x="7284720" y="868680"/>
            <a:ext cx="0" cy="4762500"/>
          </a:xfrm>
          <a:prstGeom prst="line">
            <a:avLst/>
          </a:prstGeom>
          <a:ln>
            <a:solidFill>
              <a:schemeClr val="bg1">
                <a:lumMod val="50000"/>
              </a:schemeClr>
            </a:solidFill>
            <a:headEnd type="oval"/>
            <a:tailEnd type="oval"/>
          </a:ln>
        </xdr:spPr>
        <xdr:style>
          <a:lnRef idx="3">
            <a:schemeClr val="dk1"/>
          </a:lnRef>
          <a:fillRef idx="0">
            <a:schemeClr val="dk1"/>
          </a:fillRef>
          <a:effectRef idx="2">
            <a:schemeClr val="dk1"/>
          </a:effectRef>
          <a:fontRef idx="minor">
            <a:schemeClr val="tx1"/>
          </a:fontRef>
        </xdr:style>
      </xdr:cxnSp>
      <xdr:sp macro="" textlink="dom_piv!Z33">
        <xdr:nvSpPr>
          <xdr:cNvPr id="146" name="TextBox 145" hidden="1">
            <a:extLst>
              <a:ext uri="{FF2B5EF4-FFF2-40B4-BE49-F238E27FC236}">
                <a16:creationId xmlns:a16="http://schemas.microsoft.com/office/drawing/2014/main" id="{00000000-0008-0000-0B00-000092000000}"/>
              </a:ext>
            </a:extLst>
          </xdr:cNvPr>
          <xdr:cNvSpPr txBox="1"/>
        </xdr:nvSpPr>
        <xdr:spPr>
          <a:xfrm>
            <a:off x="685800" y="5036820"/>
            <a:ext cx="67360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14A45C3-6A27-4B73-A6BD-5C0C58FDAE1B}" type="TxLink">
              <a:rPr lang="en-US" sz="1200" b="0" i="0" u="none" strike="noStrike">
                <a:solidFill>
                  <a:schemeClr val="bg1"/>
                </a:solidFill>
                <a:latin typeface="Copperplate Gothic Bold" panose="020E0705020206020404" pitchFamily="34" charset="0"/>
                <a:cs typeface="Calibri"/>
              </a:rPr>
              <a:pPr algn="ctr"/>
              <a:t>June is the most visited month for Hyderabad district.</a:t>
            </a:fld>
            <a:endParaRPr lang="en-IN" sz="1200">
              <a:solidFill>
                <a:schemeClr val="bg1"/>
              </a:solidFill>
              <a:latin typeface="Copperplate Gothic Bold" panose="020E0705020206020404" pitchFamily="34" charset="0"/>
            </a:endParaRPr>
          </a:p>
        </xdr:txBody>
      </xdr:sp>
      <xdr:sp macro="" textlink="dom_piv!Z34">
        <xdr:nvSpPr>
          <xdr:cNvPr id="147" name="TextBox 146" hidden="1">
            <a:extLst>
              <a:ext uri="{FF2B5EF4-FFF2-40B4-BE49-F238E27FC236}">
                <a16:creationId xmlns:a16="http://schemas.microsoft.com/office/drawing/2014/main" id="{00000000-0008-0000-0B00-000093000000}"/>
              </a:ext>
            </a:extLst>
          </xdr:cNvPr>
          <xdr:cNvSpPr txBox="1"/>
        </xdr:nvSpPr>
        <xdr:spPr>
          <a:xfrm>
            <a:off x="685800" y="5410200"/>
            <a:ext cx="67360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5A29532-0F08-41B9-AB2F-AAD9AAA12985}" type="TxLink">
              <a:rPr lang="en-US" sz="1200" b="0" i="0" u="none" strike="noStrike">
                <a:solidFill>
                  <a:schemeClr val="bg1"/>
                </a:solidFill>
                <a:latin typeface="Copperplate Gothic Bold" panose="020E0705020206020404" pitchFamily="34" charset="0"/>
                <a:ea typeface="+mn-ea"/>
                <a:cs typeface="Calibri"/>
              </a:rPr>
              <a:pPr marL="0" indent="0" algn="ctr"/>
              <a:t>February is the least visited month for Hyderabad district.</a:t>
            </a:fld>
            <a:endParaRPr lang="en-IN" sz="1200" b="0" i="0" u="none" strike="noStrike">
              <a:solidFill>
                <a:schemeClr val="bg1"/>
              </a:solidFill>
              <a:latin typeface="Copperplate Gothic Bold" panose="020E0705020206020404" pitchFamily="34" charset="0"/>
              <a:ea typeface="+mn-ea"/>
              <a:cs typeface="Calibri"/>
            </a:endParaRPr>
          </a:p>
        </xdr:txBody>
      </xdr:sp>
      <xdr:sp macro="" textlink="for_piv!K33">
        <xdr:nvSpPr>
          <xdr:cNvPr id="149" name="TextBox 148" hidden="1">
            <a:extLst>
              <a:ext uri="{FF2B5EF4-FFF2-40B4-BE49-F238E27FC236}">
                <a16:creationId xmlns:a16="http://schemas.microsoft.com/office/drawing/2014/main" id="{00000000-0008-0000-0B00-000095000000}"/>
              </a:ext>
            </a:extLst>
          </xdr:cNvPr>
          <xdr:cNvSpPr txBox="1"/>
        </xdr:nvSpPr>
        <xdr:spPr>
          <a:xfrm>
            <a:off x="7239000" y="5036820"/>
            <a:ext cx="67360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3AEB1DE-97EA-475E-BBF5-410E30FF77F6}" type="TxLink">
              <a:rPr lang="en-US" sz="1200" b="0" i="0" u="none" strike="noStrike">
                <a:solidFill>
                  <a:schemeClr val="bg1"/>
                </a:solidFill>
                <a:latin typeface="Copperplate Gothic Bold" panose="020E0705020206020404" pitchFamily="34" charset="0"/>
                <a:ea typeface="+mn-ea"/>
                <a:cs typeface="Calibri"/>
              </a:rPr>
              <a:pPr marL="0" indent="0" algn="ctr"/>
              <a:t>December is the most visited month for Hyderabad district.</a:t>
            </a:fld>
            <a:endParaRPr lang="en-IN" sz="1200" b="0" i="0" u="none" strike="noStrike">
              <a:solidFill>
                <a:schemeClr val="bg1"/>
              </a:solidFill>
              <a:latin typeface="Copperplate Gothic Bold" panose="020E0705020206020404" pitchFamily="34" charset="0"/>
              <a:ea typeface="+mn-ea"/>
              <a:cs typeface="Calibri"/>
            </a:endParaRPr>
          </a:p>
        </xdr:txBody>
      </xdr:sp>
      <xdr:sp macro="" textlink="for_piv!K34">
        <xdr:nvSpPr>
          <xdr:cNvPr id="150" name="TextBox 149" hidden="1">
            <a:extLst>
              <a:ext uri="{FF2B5EF4-FFF2-40B4-BE49-F238E27FC236}">
                <a16:creationId xmlns:a16="http://schemas.microsoft.com/office/drawing/2014/main" id="{00000000-0008-0000-0B00-000096000000}"/>
              </a:ext>
            </a:extLst>
          </xdr:cNvPr>
          <xdr:cNvSpPr txBox="1"/>
        </xdr:nvSpPr>
        <xdr:spPr>
          <a:xfrm>
            <a:off x="7239000" y="5410200"/>
            <a:ext cx="67360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CC3DE61-D0A4-4E32-B341-4FADA8EB2BF6}" type="TxLink">
              <a:rPr lang="en-US" sz="1200" b="0" i="0" u="none" strike="noStrike">
                <a:solidFill>
                  <a:schemeClr val="bg1"/>
                </a:solidFill>
                <a:latin typeface="Copperplate Gothic Bold" panose="020E0705020206020404" pitchFamily="34" charset="0"/>
                <a:ea typeface="+mn-ea"/>
                <a:cs typeface="Calibri"/>
              </a:rPr>
              <a:pPr marL="0" indent="0" algn="ctr"/>
              <a:t>May is the least visited month for Hyderabad district.</a:t>
            </a:fld>
            <a:endParaRPr lang="en-IN" sz="1200" b="0" i="0" u="none" strike="noStrike">
              <a:solidFill>
                <a:schemeClr val="bg1"/>
              </a:solidFill>
              <a:latin typeface="Copperplate Gothic Bold" panose="020E0705020206020404" pitchFamily="34" charset="0"/>
              <a:ea typeface="+mn-ea"/>
              <a:cs typeface="Calibri"/>
            </a:endParaRPr>
          </a:p>
        </xdr:txBody>
      </xdr:sp>
    </xdr:grpSp>
    <xdr:clientData/>
  </xdr:twoCellAnchor>
  <xdr:twoCellAnchor>
    <xdr:from>
      <xdr:col>0</xdr:col>
      <xdr:colOff>106680</xdr:colOff>
      <xdr:row>0</xdr:row>
      <xdr:rowOff>0</xdr:rowOff>
    </xdr:from>
    <xdr:to>
      <xdr:col>23</xdr:col>
      <xdr:colOff>373380</xdr:colOff>
      <xdr:row>30</xdr:row>
      <xdr:rowOff>0</xdr:rowOff>
    </xdr:to>
    <xdr:grpSp>
      <xdr:nvGrpSpPr>
        <xdr:cNvPr id="170" name="DFT" hidden="1">
          <a:extLst>
            <a:ext uri="{FF2B5EF4-FFF2-40B4-BE49-F238E27FC236}">
              <a16:creationId xmlns:a16="http://schemas.microsoft.com/office/drawing/2014/main" id="{00000000-0008-0000-0B00-0000AA000000}"/>
            </a:ext>
          </a:extLst>
        </xdr:cNvPr>
        <xdr:cNvGrpSpPr/>
      </xdr:nvGrpSpPr>
      <xdr:grpSpPr>
        <a:xfrm>
          <a:off x="106680" y="0"/>
          <a:ext cx="14287500" cy="5486400"/>
          <a:chOff x="106680" y="0"/>
          <a:chExt cx="14287500" cy="5486400"/>
        </a:xfrm>
      </xdr:grpSpPr>
      <xdr:sp macro="" textlink="">
        <xdr:nvSpPr>
          <xdr:cNvPr id="94" name="TextBox 93" hidden="1">
            <a:extLst>
              <a:ext uri="{FF2B5EF4-FFF2-40B4-BE49-F238E27FC236}">
                <a16:creationId xmlns:a16="http://schemas.microsoft.com/office/drawing/2014/main" id="{00000000-0008-0000-0B00-00005E000000}"/>
              </a:ext>
            </a:extLst>
          </xdr:cNvPr>
          <xdr:cNvSpPr txBox="1"/>
        </xdr:nvSpPr>
        <xdr:spPr>
          <a:xfrm>
            <a:off x="3688080" y="0"/>
            <a:ext cx="7399020" cy="662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a:solidFill>
                  <a:schemeClr val="bg1"/>
                </a:solidFill>
                <a:latin typeface="Gold Bold" panose="00000500000000000000" pitchFamily="2" charset="0"/>
              </a:rPr>
              <a:t>DOMESTIC TO FOREIGN TOURISTS RATIO</a:t>
            </a:r>
          </a:p>
        </xdr:txBody>
      </xdr:sp>
      <xdr:grpSp>
        <xdr:nvGrpSpPr>
          <xdr:cNvPr id="159" name="Group 158" hidden="1">
            <a:extLst>
              <a:ext uri="{FF2B5EF4-FFF2-40B4-BE49-F238E27FC236}">
                <a16:creationId xmlns:a16="http://schemas.microsoft.com/office/drawing/2014/main" id="{00000000-0008-0000-0B00-00009F000000}"/>
              </a:ext>
            </a:extLst>
          </xdr:cNvPr>
          <xdr:cNvGrpSpPr/>
        </xdr:nvGrpSpPr>
        <xdr:grpSpPr>
          <a:xfrm>
            <a:off x="1143000" y="1493520"/>
            <a:ext cx="5113020" cy="2926080"/>
            <a:chOff x="1143000" y="1493520"/>
            <a:chExt cx="5113020" cy="2926080"/>
          </a:xfrm>
        </xdr:grpSpPr>
        <xdr:sp macro="" textlink="">
          <xdr:nvSpPr>
            <xdr:cNvPr id="152" name="Rectangle: Rounded Corners 151" hidden="1">
              <a:extLst>
                <a:ext uri="{FF2B5EF4-FFF2-40B4-BE49-F238E27FC236}">
                  <a16:creationId xmlns:a16="http://schemas.microsoft.com/office/drawing/2014/main" id="{00000000-0008-0000-0B00-000098000000}"/>
                </a:ext>
              </a:extLst>
            </xdr:cNvPr>
            <xdr:cNvSpPr/>
          </xdr:nvSpPr>
          <xdr:spPr>
            <a:xfrm>
              <a:off x="1143000" y="1493520"/>
              <a:ext cx="5113020" cy="2926080"/>
            </a:xfrm>
            <a:prstGeom prst="roundRect">
              <a:avLst/>
            </a:prstGeom>
            <a:solidFill>
              <a:srgbClr val="ECE3C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153" name="Chart 152" hidden="1">
              <a:extLst>
                <a:ext uri="{FF2B5EF4-FFF2-40B4-BE49-F238E27FC236}">
                  <a16:creationId xmlns:a16="http://schemas.microsoft.com/office/drawing/2014/main" id="{00000000-0008-0000-0B00-000099000000}"/>
                </a:ext>
              </a:extLst>
            </xdr:cNvPr>
            <xdr:cNvGraphicFramePr>
              <a:graphicFrameLocks/>
            </xdr:cNvGraphicFramePr>
          </xdr:nvGraphicFramePr>
          <xdr:xfrm>
            <a:off x="1223010" y="1657350"/>
            <a:ext cx="4953000" cy="2598420"/>
          </xdr:xfrm>
          <a:graphic>
            <a:graphicData uri="http://schemas.openxmlformats.org/drawingml/2006/chart">
              <c:chart xmlns:c="http://schemas.openxmlformats.org/drawingml/2006/chart" xmlns:r="http://schemas.openxmlformats.org/officeDocument/2006/relationships" r:id="rId42"/>
            </a:graphicData>
          </a:graphic>
        </xdr:graphicFrame>
      </xdr:grpSp>
      <xdr:grpSp>
        <xdr:nvGrpSpPr>
          <xdr:cNvPr id="160" name="Group 159" hidden="1">
            <a:extLst>
              <a:ext uri="{FF2B5EF4-FFF2-40B4-BE49-F238E27FC236}">
                <a16:creationId xmlns:a16="http://schemas.microsoft.com/office/drawing/2014/main" id="{00000000-0008-0000-0B00-0000A0000000}"/>
              </a:ext>
            </a:extLst>
          </xdr:cNvPr>
          <xdr:cNvGrpSpPr/>
        </xdr:nvGrpSpPr>
        <xdr:grpSpPr>
          <a:xfrm>
            <a:off x="8191500" y="1493520"/>
            <a:ext cx="5113020" cy="2926080"/>
            <a:chOff x="8191500" y="1569720"/>
            <a:chExt cx="5113020" cy="2926080"/>
          </a:xfrm>
        </xdr:grpSpPr>
        <xdr:sp macro="" textlink="">
          <xdr:nvSpPr>
            <xdr:cNvPr id="154" name="Rectangle: Rounded Corners 153" hidden="1">
              <a:extLst>
                <a:ext uri="{FF2B5EF4-FFF2-40B4-BE49-F238E27FC236}">
                  <a16:creationId xmlns:a16="http://schemas.microsoft.com/office/drawing/2014/main" id="{00000000-0008-0000-0B00-00009A000000}"/>
                </a:ext>
              </a:extLst>
            </xdr:cNvPr>
            <xdr:cNvSpPr/>
          </xdr:nvSpPr>
          <xdr:spPr>
            <a:xfrm>
              <a:off x="8191500" y="1569720"/>
              <a:ext cx="5113020" cy="2926080"/>
            </a:xfrm>
            <a:prstGeom prst="roundRect">
              <a:avLst/>
            </a:prstGeom>
            <a:solidFill>
              <a:srgbClr val="ECE3C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155" name="Chart 154" hidden="1">
              <a:extLst>
                <a:ext uri="{FF2B5EF4-FFF2-40B4-BE49-F238E27FC236}">
                  <a16:creationId xmlns:a16="http://schemas.microsoft.com/office/drawing/2014/main" id="{00000000-0008-0000-0B00-00009B000000}"/>
                </a:ext>
              </a:extLst>
            </xdr:cNvPr>
            <xdr:cNvGraphicFramePr>
              <a:graphicFrameLocks/>
            </xdr:cNvGraphicFramePr>
          </xdr:nvGraphicFramePr>
          <xdr:xfrm>
            <a:off x="8271210" y="1733160"/>
            <a:ext cx="4953600" cy="2599200"/>
          </xdr:xfrm>
          <a:graphic>
            <a:graphicData uri="http://schemas.openxmlformats.org/drawingml/2006/chart">
              <c:chart xmlns:c="http://schemas.openxmlformats.org/drawingml/2006/chart" xmlns:r="http://schemas.openxmlformats.org/officeDocument/2006/relationships" r:id="rId43"/>
            </a:graphicData>
          </a:graphic>
        </xdr:graphicFrame>
      </xdr:grpSp>
      <xdr:sp macro="" textlink="">
        <xdr:nvSpPr>
          <xdr:cNvPr id="156" name="TextBox 155" hidden="1">
            <a:extLst>
              <a:ext uri="{FF2B5EF4-FFF2-40B4-BE49-F238E27FC236}">
                <a16:creationId xmlns:a16="http://schemas.microsoft.com/office/drawing/2014/main" id="{00000000-0008-0000-0B00-00009C000000}"/>
              </a:ext>
            </a:extLst>
          </xdr:cNvPr>
          <xdr:cNvSpPr txBox="1"/>
        </xdr:nvSpPr>
        <xdr:spPr>
          <a:xfrm>
            <a:off x="1874520" y="4823460"/>
            <a:ext cx="10553700" cy="662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bg1"/>
                </a:solidFill>
                <a:latin typeface="Gold Bold" panose="00000500000000000000" pitchFamily="2" charset="0"/>
              </a:rPr>
              <a:t>HYDERABAD DISTRICT HAS VERY LESS</a:t>
            </a:r>
            <a:r>
              <a:rPr lang="en-IN" sz="1600" baseline="0">
                <a:solidFill>
                  <a:schemeClr val="bg1"/>
                </a:solidFill>
                <a:latin typeface="Gold Bold" panose="00000500000000000000" pitchFamily="2" charset="0"/>
              </a:rPr>
              <a:t> DOMESTIC TO FOREIGN RATIO,</a:t>
            </a:r>
          </a:p>
          <a:p>
            <a:pPr algn="ctr"/>
            <a:r>
              <a:rPr lang="en-IN" sz="1600" baseline="0">
                <a:solidFill>
                  <a:schemeClr val="bg1"/>
                </a:solidFill>
                <a:latin typeface="Gold Bold" panose="00000500000000000000" pitchFamily="2" charset="0"/>
              </a:rPr>
              <a:t>WHEREAS  JAYASHANKAR BHOOPALPALLY HAS MORE DOMESTIC TO FOREIGN RATIO.</a:t>
            </a:r>
            <a:endParaRPr lang="en-IN" sz="1600">
              <a:solidFill>
                <a:schemeClr val="bg1"/>
              </a:solidFill>
              <a:latin typeface="Gold Bold" panose="00000500000000000000" pitchFamily="2" charset="0"/>
            </a:endParaRPr>
          </a:p>
        </xdr:txBody>
      </xdr:sp>
      <xdr:sp macro="" textlink="">
        <xdr:nvSpPr>
          <xdr:cNvPr id="157" name="TextBox 156" hidden="1">
            <a:extLst>
              <a:ext uri="{FF2B5EF4-FFF2-40B4-BE49-F238E27FC236}">
                <a16:creationId xmlns:a16="http://schemas.microsoft.com/office/drawing/2014/main" id="{00000000-0008-0000-0B00-00009D000000}"/>
              </a:ext>
            </a:extLst>
          </xdr:cNvPr>
          <xdr:cNvSpPr txBox="1"/>
        </xdr:nvSpPr>
        <xdr:spPr>
          <a:xfrm>
            <a:off x="2106930" y="1082040"/>
            <a:ext cx="318516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bg1"/>
                </a:solidFill>
                <a:latin typeface="Gold Bold" panose="00000500000000000000" pitchFamily="2" charset="0"/>
              </a:rPr>
              <a:t>LESS D/F RATIO</a:t>
            </a:r>
          </a:p>
        </xdr:txBody>
      </xdr:sp>
      <xdr:sp macro="" textlink="">
        <xdr:nvSpPr>
          <xdr:cNvPr id="158" name="TextBox 157" hidden="1">
            <a:extLst>
              <a:ext uri="{FF2B5EF4-FFF2-40B4-BE49-F238E27FC236}">
                <a16:creationId xmlns:a16="http://schemas.microsoft.com/office/drawing/2014/main" id="{00000000-0008-0000-0B00-00009E000000}"/>
              </a:ext>
            </a:extLst>
          </xdr:cNvPr>
          <xdr:cNvSpPr txBox="1"/>
        </xdr:nvSpPr>
        <xdr:spPr>
          <a:xfrm>
            <a:off x="9155430" y="1082040"/>
            <a:ext cx="318516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bg1"/>
                </a:solidFill>
                <a:latin typeface="Gold Bold" panose="00000500000000000000" pitchFamily="2" charset="0"/>
              </a:rPr>
              <a:t>HIGH D/F RATIO</a:t>
            </a:r>
          </a:p>
        </xdr:txBody>
      </xdr:sp>
      <xdr:cxnSp macro="">
        <xdr:nvCxnSpPr>
          <xdr:cNvPr id="162" name="Straight Connector 161" hidden="1">
            <a:extLst>
              <a:ext uri="{FF2B5EF4-FFF2-40B4-BE49-F238E27FC236}">
                <a16:creationId xmlns:a16="http://schemas.microsoft.com/office/drawing/2014/main" id="{00000000-0008-0000-0B00-0000A2000000}"/>
              </a:ext>
            </a:extLst>
          </xdr:cNvPr>
          <xdr:cNvCxnSpPr/>
        </xdr:nvCxnSpPr>
        <xdr:spPr>
          <a:xfrm>
            <a:off x="7208520" y="952500"/>
            <a:ext cx="0" cy="3825240"/>
          </a:xfrm>
          <a:prstGeom prst="line">
            <a:avLst/>
          </a:prstGeom>
          <a:ln>
            <a:solidFill>
              <a:schemeClr val="bg1">
                <a:lumMod val="50000"/>
              </a:schemeClr>
            </a:solidFill>
            <a:headEnd type="oval"/>
            <a:tailEnd type="oval"/>
          </a:ln>
        </xdr:spPr>
        <xdr:style>
          <a:lnRef idx="3">
            <a:schemeClr val="dk1"/>
          </a:lnRef>
          <a:fillRef idx="0">
            <a:schemeClr val="dk1"/>
          </a:fillRef>
          <a:effectRef idx="2">
            <a:schemeClr val="dk1"/>
          </a:effectRef>
          <a:fontRef idx="minor">
            <a:schemeClr val="tx1"/>
          </a:fontRef>
        </xdr:style>
      </xdr:cxnSp>
      <xdr:sp macro="[0]!TOUFT_Click" textlink="">
        <xdr:nvSpPr>
          <xdr:cNvPr id="166" name="A81" hidden="1">
            <a:extLst>
              <a:ext uri="{FF2B5EF4-FFF2-40B4-BE49-F238E27FC236}">
                <a16:creationId xmlns:a16="http://schemas.microsoft.com/office/drawing/2014/main" id="{00000000-0008-0000-0B00-0000A6000000}"/>
              </a:ext>
            </a:extLst>
          </xdr:cNvPr>
          <xdr:cNvSpPr/>
        </xdr:nvSpPr>
        <xdr:spPr>
          <a:xfrm flipH="1">
            <a:off x="14104620" y="2846294"/>
            <a:ext cx="289560" cy="777240"/>
          </a:xfrm>
          <a:prstGeom prst="leftArrow">
            <a:avLst>
              <a:gd name="adj1" fmla="val 50000"/>
              <a:gd name="adj2" fmla="val 140196"/>
            </a:avLst>
          </a:prstGeom>
          <a:solidFill>
            <a:srgbClr val="ECE3C3"/>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MONTHS_Click" textlink="">
        <xdr:nvSpPr>
          <xdr:cNvPr id="167" name="A91" hidden="1">
            <a:extLst>
              <a:ext uri="{FF2B5EF4-FFF2-40B4-BE49-F238E27FC236}">
                <a16:creationId xmlns:a16="http://schemas.microsoft.com/office/drawing/2014/main" id="{00000000-0008-0000-0B00-0000A7000000}"/>
              </a:ext>
            </a:extLst>
          </xdr:cNvPr>
          <xdr:cNvSpPr/>
        </xdr:nvSpPr>
        <xdr:spPr>
          <a:xfrm>
            <a:off x="106680" y="2846294"/>
            <a:ext cx="289560" cy="777240"/>
          </a:xfrm>
          <a:prstGeom prst="leftArrow">
            <a:avLst>
              <a:gd name="adj1" fmla="val 50000"/>
              <a:gd name="adj2" fmla="val 140196"/>
            </a:avLst>
          </a:prstGeom>
          <a:solidFill>
            <a:srgbClr val="ECE3C3"/>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0</xdr:col>
      <xdr:colOff>98658</xdr:colOff>
      <xdr:row>0</xdr:row>
      <xdr:rowOff>0</xdr:rowOff>
    </xdr:from>
    <xdr:to>
      <xdr:col>23</xdr:col>
      <xdr:colOff>365358</xdr:colOff>
      <xdr:row>28</xdr:row>
      <xdr:rowOff>60960</xdr:rowOff>
    </xdr:to>
    <xdr:grpSp>
      <xdr:nvGrpSpPr>
        <xdr:cNvPr id="3086" name="TFPR" hidden="1">
          <a:extLst>
            <a:ext uri="{FF2B5EF4-FFF2-40B4-BE49-F238E27FC236}">
              <a16:creationId xmlns:a16="http://schemas.microsoft.com/office/drawing/2014/main" id="{00000000-0008-0000-0B00-00000E0C0000}"/>
            </a:ext>
          </a:extLst>
        </xdr:cNvPr>
        <xdr:cNvGrpSpPr/>
      </xdr:nvGrpSpPr>
      <xdr:grpSpPr>
        <a:xfrm>
          <a:off x="98658" y="0"/>
          <a:ext cx="14287500" cy="5181600"/>
          <a:chOff x="98658" y="0"/>
          <a:chExt cx="14287500" cy="5181600"/>
        </a:xfrm>
      </xdr:grpSpPr>
      <xdr:sp macro="" textlink="">
        <xdr:nvSpPr>
          <xdr:cNvPr id="180" name="TextBox 179" hidden="1">
            <a:extLst>
              <a:ext uri="{FF2B5EF4-FFF2-40B4-BE49-F238E27FC236}">
                <a16:creationId xmlns:a16="http://schemas.microsoft.com/office/drawing/2014/main" id="{00000000-0008-0000-0B00-0000B4000000}"/>
              </a:ext>
            </a:extLst>
          </xdr:cNvPr>
          <xdr:cNvSpPr txBox="1"/>
        </xdr:nvSpPr>
        <xdr:spPr>
          <a:xfrm>
            <a:off x="3528060" y="0"/>
            <a:ext cx="7978140" cy="662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a:solidFill>
                  <a:schemeClr val="bg1"/>
                </a:solidFill>
                <a:latin typeface="Gold Bold" panose="00000500000000000000" pitchFamily="2" charset="0"/>
              </a:rPr>
              <a:t>TOURIST</a:t>
            </a:r>
            <a:r>
              <a:rPr lang="en-IN" sz="2400" baseline="0">
                <a:solidFill>
                  <a:schemeClr val="bg1"/>
                </a:solidFill>
                <a:latin typeface="Gold Bold" panose="00000500000000000000" pitchFamily="2" charset="0"/>
              </a:rPr>
              <a:t> FOOTFALL TO POPULATION RATIO</a:t>
            </a:r>
          </a:p>
        </xdr:txBody>
      </xdr:sp>
      <xdr:grpSp>
        <xdr:nvGrpSpPr>
          <xdr:cNvPr id="186" name="Group 185" hidden="1">
            <a:extLst>
              <a:ext uri="{FF2B5EF4-FFF2-40B4-BE49-F238E27FC236}">
                <a16:creationId xmlns:a16="http://schemas.microsoft.com/office/drawing/2014/main" id="{00000000-0008-0000-0B00-0000BA000000}"/>
              </a:ext>
            </a:extLst>
          </xdr:cNvPr>
          <xdr:cNvGrpSpPr/>
        </xdr:nvGrpSpPr>
        <xdr:grpSpPr>
          <a:xfrm>
            <a:off x="1104900" y="1371600"/>
            <a:ext cx="5295900" cy="3322320"/>
            <a:chOff x="1104900" y="1363980"/>
            <a:chExt cx="5295900" cy="3322320"/>
          </a:xfrm>
        </xdr:grpSpPr>
        <xdr:sp macro="" textlink="">
          <xdr:nvSpPr>
            <xdr:cNvPr id="181" name="Rectangle: Rounded Corners 180" hidden="1">
              <a:extLst>
                <a:ext uri="{FF2B5EF4-FFF2-40B4-BE49-F238E27FC236}">
                  <a16:creationId xmlns:a16="http://schemas.microsoft.com/office/drawing/2014/main" id="{00000000-0008-0000-0B00-0000B5000000}"/>
                </a:ext>
              </a:extLst>
            </xdr:cNvPr>
            <xdr:cNvSpPr/>
          </xdr:nvSpPr>
          <xdr:spPr>
            <a:xfrm>
              <a:off x="1104900" y="1363980"/>
              <a:ext cx="5143500" cy="3322320"/>
            </a:xfrm>
            <a:prstGeom prst="roundRect">
              <a:avLst/>
            </a:prstGeom>
            <a:solidFill>
              <a:srgbClr val="ECE3C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182" name="Chart 181" hidden="1">
              <a:extLst>
                <a:ext uri="{FF2B5EF4-FFF2-40B4-BE49-F238E27FC236}">
                  <a16:creationId xmlns:a16="http://schemas.microsoft.com/office/drawing/2014/main" id="{00000000-0008-0000-0B00-0000B6000000}"/>
                </a:ext>
              </a:extLst>
            </xdr:cNvPr>
            <xdr:cNvGraphicFramePr>
              <a:graphicFrameLocks/>
            </xdr:cNvGraphicFramePr>
          </xdr:nvGraphicFramePr>
          <xdr:xfrm>
            <a:off x="1470660" y="1657350"/>
            <a:ext cx="4930140" cy="2842260"/>
          </xdr:xfrm>
          <a:graphic>
            <a:graphicData uri="http://schemas.openxmlformats.org/drawingml/2006/chart">
              <c:chart xmlns:c="http://schemas.openxmlformats.org/drawingml/2006/chart" xmlns:r="http://schemas.openxmlformats.org/officeDocument/2006/relationships" r:id="rId44"/>
            </a:graphicData>
          </a:graphic>
        </xdr:graphicFrame>
      </xdr:grpSp>
      <xdr:grpSp>
        <xdr:nvGrpSpPr>
          <xdr:cNvPr id="185" name="Group 184" hidden="1">
            <a:extLst>
              <a:ext uri="{FF2B5EF4-FFF2-40B4-BE49-F238E27FC236}">
                <a16:creationId xmlns:a16="http://schemas.microsoft.com/office/drawing/2014/main" id="{00000000-0008-0000-0B00-0000B9000000}"/>
              </a:ext>
            </a:extLst>
          </xdr:cNvPr>
          <xdr:cNvGrpSpPr/>
        </xdr:nvGrpSpPr>
        <xdr:grpSpPr>
          <a:xfrm>
            <a:off x="8154330" y="1371600"/>
            <a:ext cx="5143500" cy="3322320"/>
            <a:chOff x="7780950" y="1508760"/>
            <a:chExt cx="5143500" cy="3322320"/>
          </a:xfrm>
        </xdr:grpSpPr>
        <xdr:sp macro="" textlink="">
          <xdr:nvSpPr>
            <xdr:cNvPr id="183" name="Rectangle: Rounded Corners 182" hidden="1">
              <a:extLst>
                <a:ext uri="{FF2B5EF4-FFF2-40B4-BE49-F238E27FC236}">
                  <a16:creationId xmlns:a16="http://schemas.microsoft.com/office/drawing/2014/main" id="{00000000-0008-0000-0B00-0000B7000000}"/>
                </a:ext>
              </a:extLst>
            </xdr:cNvPr>
            <xdr:cNvSpPr/>
          </xdr:nvSpPr>
          <xdr:spPr>
            <a:xfrm>
              <a:off x="7780950" y="1508760"/>
              <a:ext cx="5143500" cy="3322320"/>
            </a:xfrm>
            <a:prstGeom prst="roundRect">
              <a:avLst/>
            </a:prstGeom>
            <a:solidFill>
              <a:srgbClr val="ECE3C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cx2="http://schemas.microsoft.com/office/drawing/2015/10/21/chartex" Requires="cx2">
            <xdr:graphicFrame macro="">
              <xdr:nvGraphicFramePr>
                <xdr:cNvPr id="184" name="Chart 183" hidden="1">
                  <a:extLst>
                    <a:ext uri="{FF2B5EF4-FFF2-40B4-BE49-F238E27FC236}">
                      <a16:creationId xmlns:a16="http://schemas.microsoft.com/office/drawing/2014/main" id="{00000000-0008-0000-0B00-0000B8000000}"/>
                    </a:ext>
                  </a:extLst>
                </xdr:cNvPr>
                <xdr:cNvGraphicFramePr/>
              </xdr:nvGraphicFramePr>
              <xdr:xfrm>
                <a:off x="7886700" y="1747920"/>
                <a:ext cx="4932000" cy="2844000"/>
              </xdr:xfrm>
              <a:graphic>
                <a:graphicData uri="http://schemas.microsoft.com/office/drawing/2014/chartex">
                  <cx:chart xmlns:cx="http://schemas.microsoft.com/office/drawing/2014/chartex" xmlns:r="http://schemas.openxmlformats.org/officeDocument/2006/relationships" r:id="rId45"/>
                </a:graphicData>
              </a:graphic>
            </xdr:graphicFrame>
          </mc:Choice>
          <mc:Fallback>
            <xdr:sp macro="" textlink="">
              <xdr:nvSpPr>
                <xdr:cNvPr id="0" name=""/>
                <xdr:cNvSpPr>
                  <a:spLocks noTextEdit="1"/>
                </xdr:cNvSpPr>
              </xdr:nvSpPr>
              <xdr:spPr>
                <a:xfrm>
                  <a:off x="7886700" y="1747920"/>
                  <a:ext cx="4932000" cy="28440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grpSp>
      <xdr:cxnSp macro="">
        <xdr:nvCxnSpPr>
          <xdr:cNvPr id="187" name="Straight Connector 186" hidden="1">
            <a:extLst>
              <a:ext uri="{FF2B5EF4-FFF2-40B4-BE49-F238E27FC236}">
                <a16:creationId xmlns:a16="http://schemas.microsoft.com/office/drawing/2014/main" id="{00000000-0008-0000-0B00-0000BB000000}"/>
              </a:ext>
            </a:extLst>
          </xdr:cNvPr>
          <xdr:cNvCxnSpPr/>
        </xdr:nvCxnSpPr>
        <xdr:spPr>
          <a:xfrm>
            <a:off x="7200900" y="1036320"/>
            <a:ext cx="0" cy="4145280"/>
          </a:xfrm>
          <a:prstGeom prst="line">
            <a:avLst/>
          </a:prstGeom>
          <a:ln>
            <a:solidFill>
              <a:schemeClr val="bg1">
                <a:lumMod val="50000"/>
              </a:schemeClr>
            </a:solidFill>
            <a:headEnd type="oval"/>
            <a:tailEnd type="oval"/>
          </a:ln>
        </xdr:spPr>
        <xdr:style>
          <a:lnRef idx="3">
            <a:schemeClr val="dk1"/>
          </a:lnRef>
          <a:fillRef idx="0">
            <a:schemeClr val="dk1"/>
          </a:fillRef>
          <a:effectRef idx="2">
            <a:schemeClr val="dk1"/>
          </a:effectRef>
          <a:fontRef idx="minor">
            <a:schemeClr val="tx1"/>
          </a:fontRef>
        </xdr:style>
      </xdr:cxnSp>
      <xdr:sp macro="" textlink="">
        <xdr:nvSpPr>
          <xdr:cNvPr id="189" name="TextBox 188" hidden="1">
            <a:extLst>
              <a:ext uri="{FF2B5EF4-FFF2-40B4-BE49-F238E27FC236}">
                <a16:creationId xmlns:a16="http://schemas.microsoft.com/office/drawing/2014/main" id="{00000000-0008-0000-0B00-0000BD000000}"/>
              </a:ext>
            </a:extLst>
          </xdr:cNvPr>
          <xdr:cNvSpPr txBox="1"/>
        </xdr:nvSpPr>
        <xdr:spPr>
          <a:xfrm>
            <a:off x="2655570" y="982980"/>
            <a:ext cx="219456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bg1"/>
                </a:solidFill>
                <a:latin typeface="Gold Bold" panose="00000500000000000000" pitchFamily="2" charset="0"/>
              </a:rPr>
              <a:t>TOP 5 DISTRICTS</a:t>
            </a:r>
            <a:endParaRPr lang="en-IN" sz="1600" baseline="0">
              <a:solidFill>
                <a:schemeClr val="bg1"/>
              </a:solidFill>
              <a:latin typeface="Gold Bold" panose="00000500000000000000" pitchFamily="2" charset="0"/>
            </a:endParaRPr>
          </a:p>
        </xdr:txBody>
      </xdr:sp>
      <xdr:sp macro="" textlink="">
        <xdr:nvSpPr>
          <xdr:cNvPr id="190" name="TextBox 189" hidden="1">
            <a:extLst>
              <a:ext uri="{FF2B5EF4-FFF2-40B4-BE49-F238E27FC236}">
                <a16:creationId xmlns:a16="http://schemas.microsoft.com/office/drawing/2014/main" id="{00000000-0008-0000-0B00-0000BE000000}"/>
              </a:ext>
            </a:extLst>
          </xdr:cNvPr>
          <xdr:cNvSpPr txBox="1"/>
        </xdr:nvSpPr>
        <xdr:spPr>
          <a:xfrm>
            <a:off x="9384960" y="982980"/>
            <a:ext cx="268224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bg1"/>
                </a:solidFill>
                <a:latin typeface="Gold Bold" panose="00000500000000000000" pitchFamily="2" charset="0"/>
              </a:rPr>
              <a:t>BOTTOM 5 DISTRICTS</a:t>
            </a:r>
            <a:endParaRPr lang="en-IN" sz="1600" baseline="0">
              <a:solidFill>
                <a:schemeClr val="bg1"/>
              </a:solidFill>
              <a:latin typeface="Gold Bold" panose="00000500000000000000" pitchFamily="2" charset="0"/>
            </a:endParaRPr>
          </a:p>
        </xdr:txBody>
      </xdr:sp>
      <xdr:sp macro="[0]!FOOTFALL_Click" textlink="">
        <xdr:nvSpPr>
          <xdr:cNvPr id="3073" name="A81" hidden="1">
            <a:extLst>
              <a:ext uri="{FF2B5EF4-FFF2-40B4-BE49-F238E27FC236}">
                <a16:creationId xmlns:a16="http://schemas.microsoft.com/office/drawing/2014/main" id="{00000000-0008-0000-0B00-0000010C0000}"/>
              </a:ext>
            </a:extLst>
          </xdr:cNvPr>
          <xdr:cNvSpPr/>
        </xdr:nvSpPr>
        <xdr:spPr>
          <a:xfrm flipH="1">
            <a:off x="14096598" y="2846271"/>
            <a:ext cx="289560" cy="777240"/>
          </a:xfrm>
          <a:prstGeom prst="leftArrow">
            <a:avLst>
              <a:gd name="adj1" fmla="val 50000"/>
              <a:gd name="adj2" fmla="val 140196"/>
            </a:avLst>
          </a:prstGeom>
          <a:solidFill>
            <a:srgbClr val="ECE3C3"/>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DFTAR_Click" textlink="">
        <xdr:nvSpPr>
          <xdr:cNvPr id="3084" name="A91" hidden="1">
            <a:extLst>
              <a:ext uri="{FF2B5EF4-FFF2-40B4-BE49-F238E27FC236}">
                <a16:creationId xmlns:a16="http://schemas.microsoft.com/office/drawing/2014/main" id="{00000000-0008-0000-0B00-00000C0C0000}"/>
              </a:ext>
            </a:extLst>
          </xdr:cNvPr>
          <xdr:cNvSpPr/>
        </xdr:nvSpPr>
        <xdr:spPr>
          <a:xfrm>
            <a:off x="98658" y="2846271"/>
            <a:ext cx="289560" cy="777240"/>
          </a:xfrm>
          <a:prstGeom prst="leftArrow">
            <a:avLst>
              <a:gd name="adj1" fmla="val 50000"/>
              <a:gd name="adj2" fmla="val 140196"/>
            </a:avLst>
          </a:prstGeom>
          <a:solidFill>
            <a:srgbClr val="ECE3C3"/>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2</xdr:col>
      <xdr:colOff>182880</xdr:colOff>
      <xdr:row>0</xdr:row>
      <xdr:rowOff>0</xdr:rowOff>
    </xdr:from>
    <xdr:to>
      <xdr:col>23</xdr:col>
      <xdr:colOff>368889</xdr:colOff>
      <xdr:row>35</xdr:row>
      <xdr:rowOff>121921</xdr:rowOff>
    </xdr:to>
    <xdr:grpSp>
      <xdr:nvGrpSpPr>
        <xdr:cNvPr id="151" name="DHP" hidden="1">
          <a:extLst>
            <a:ext uri="{FF2B5EF4-FFF2-40B4-BE49-F238E27FC236}">
              <a16:creationId xmlns:a16="http://schemas.microsoft.com/office/drawing/2014/main" id="{00000000-0008-0000-0B00-000097000000}"/>
            </a:ext>
          </a:extLst>
        </xdr:cNvPr>
        <xdr:cNvGrpSpPr/>
      </xdr:nvGrpSpPr>
      <xdr:grpSpPr>
        <a:xfrm>
          <a:off x="1402080" y="0"/>
          <a:ext cx="12987609" cy="6522721"/>
          <a:chOff x="1402080" y="0"/>
          <a:chExt cx="12987609" cy="6522721"/>
        </a:xfrm>
      </xdr:grpSpPr>
      <xdr:sp macro="" textlink="">
        <xdr:nvSpPr>
          <xdr:cNvPr id="93" name="TextBox 92" hidden="1">
            <a:extLst>
              <a:ext uri="{FF2B5EF4-FFF2-40B4-BE49-F238E27FC236}">
                <a16:creationId xmlns:a16="http://schemas.microsoft.com/office/drawing/2014/main" id="{00000000-0008-0000-0B00-00005D000000}"/>
              </a:ext>
            </a:extLst>
          </xdr:cNvPr>
          <xdr:cNvSpPr txBox="1"/>
        </xdr:nvSpPr>
        <xdr:spPr>
          <a:xfrm>
            <a:off x="3779376" y="0"/>
            <a:ext cx="7261420" cy="556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a:solidFill>
                  <a:schemeClr val="bg1"/>
                </a:solidFill>
                <a:latin typeface="Gold Bold" panose="00000500000000000000" pitchFamily="2" charset="0"/>
              </a:rPr>
              <a:t>DISTRICTS</a:t>
            </a:r>
            <a:r>
              <a:rPr lang="en-IN" sz="2400" baseline="0">
                <a:solidFill>
                  <a:schemeClr val="bg1"/>
                </a:solidFill>
                <a:latin typeface="Gold Bold" panose="00000500000000000000" pitchFamily="2" charset="0"/>
              </a:rPr>
              <a:t> WITH HIGHEST POTENTIAL</a:t>
            </a:r>
            <a:endParaRPr lang="en-IN" sz="2400">
              <a:solidFill>
                <a:schemeClr val="bg1"/>
              </a:solidFill>
              <a:latin typeface="Gold Bold" panose="00000500000000000000" pitchFamily="2" charset="0"/>
            </a:endParaRPr>
          </a:p>
        </xdr:txBody>
      </xdr:sp>
      <xdr:cxnSp macro="">
        <xdr:nvCxnSpPr>
          <xdr:cNvPr id="161" name="Straight Connector 160" hidden="1">
            <a:extLst>
              <a:ext uri="{FF2B5EF4-FFF2-40B4-BE49-F238E27FC236}">
                <a16:creationId xmlns:a16="http://schemas.microsoft.com/office/drawing/2014/main" id="{00000000-0008-0000-0B00-0000A1000000}"/>
              </a:ext>
            </a:extLst>
          </xdr:cNvPr>
          <xdr:cNvCxnSpPr>
            <a:cxnSpLocks/>
          </xdr:cNvCxnSpPr>
        </xdr:nvCxnSpPr>
        <xdr:spPr>
          <a:xfrm flipH="1">
            <a:off x="7101566" y="899160"/>
            <a:ext cx="25128" cy="4846320"/>
          </a:xfrm>
          <a:prstGeom prst="line">
            <a:avLst/>
          </a:prstGeom>
          <a:ln w="25400">
            <a:solidFill>
              <a:schemeClr val="bg1"/>
            </a:solidFill>
            <a:prstDash val="sysDash"/>
            <a:bevel/>
            <a:headEnd type="diamond" w="med" len="lg"/>
            <a:tailEnd type="diamond" w="med" len="lg"/>
          </a:ln>
        </xdr:spPr>
        <xdr:style>
          <a:lnRef idx="1">
            <a:schemeClr val="accent1"/>
          </a:lnRef>
          <a:fillRef idx="0">
            <a:schemeClr val="accent1"/>
          </a:fillRef>
          <a:effectRef idx="0">
            <a:schemeClr val="accent1"/>
          </a:effectRef>
          <a:fontRef idx="minor">
            <a:schemeClr val="tx1"/>
          </a:fontRef>
        </xdr:style>
      </xdr:cxnSp>
      <xdr:grpSp>
        <xdr:nvGrpSpPr>
          <xdr:cNvPr id="3093" name="Group 3092" hidden="1">
            <a:extLst>
              <a:ext uri="{FF2B5EF4-FFF2-40B4-BE49-F238E27FC236}">
                <a16:creationId xmlns:a16="http://schemas.microsoft.com/office/drawing/2014/main" id="{00000000-0008-0000-0B00-0000150C0000}"/>
              </a:ext>
            </a:extLst>
          </xdr:cNvPr>
          <xdr:cNvGrpSpPr/>
        </xdr:nvGrpSpPr>
        <xdr:grpSpPr>
          <a:xfrm>
            <a:off x="1402080" y="838200"/>
            <a:ext cx="3313284" cy="2134172"/>
            <a:chOff x="1744980" y="944880"/>
            <a:chExt cx="3313486" cy="2134172"/>
          </a:xfrm>
        </xdr:grpSpPr>
        <xdr:sp macro="" textlink="">
          <xdr:nvSpPr>
            <xdr:cNvPr id="164" name="TextBox 163" hidden="1">
              <a:extLst>
                <a:ext uri="{FF2B5EF4-FFF2-40B4-BE49-F238E27FC236}">
                  <a16:creationId xmlns:a16="http://schemas.microsoft.com/office/drawing/2014/main" id="{00000000-0008-0000-0B00-0000A4000000}"/>
                </a:ext>
              </a:extLst>
            </xdr:cNvPr>
            <xdr:cNvSpPr txBox="1"/>
          </xdr:nvSpPr>
          <xdr:spPr>
            <a:xfrm>
              <a:off x="1744980" y="944880"/>
              <a:ext cx="25222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400">
                  <a:solidFill>
                    <a:schemeClr val="bg1"/>
                  </a:solidFill>
                  <a:latin typeface="Gold Bold" panose="00000500000000000000" pitchFamily="2" charset="0"/>
                </a:rPr>
                <a:t>WARANGAL :</a:t>
              </a:r>
            </a:p>
          </xdr:txBody>
        </xdr:sp>
        <xdr:sp macro="" textlink="">
          <xdr:nvSpPr>
            <xdr:cNvPr id="188" name="TextBox 187" hidden="1">
              <a:extLst>
                <a:ext uri="{FF2B5EF4-FFF2-40B4-BE49-F238E27FC236}">
                  <a16:creationId xmlns:a16="http://schemas.microsoft.com/office/drawing/2014/main" id="{00000000-0008-0000-0B00-0000BC000000}"/>
                </a:ext>
              </a:extLst>
            </xdr:cNvPr>
            <xdr:cNvSpPr txBox="1"/>
          </xdr:nvSpPr>
          <xdr:spPr>
            <a:xfrm>
              <a:off x="2331720" y="1325880"/>
              <a:ext cx="2726746" cy="17531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600">
                  <a:solidFill>
                    <a:schemeClr val="bg1"/>
                  </a:solidFill>
                  <a:latin typeface="Palatino Linotype" panose="02040502050505030304" pitchFamily="18" charset="0"/>
                </a:rPr>
                <a:t>● Warangal</a:t>
              </a:r>
              <a:r>
                <a:rPr lang="en-IN" sz="1600" baseline="0">
                  <a:solidFill>
                    <a:schemeClr val="bg1"/>
                  </a:solidFill>
                  <a:latin typeface="Palatino Linotype" panose="02040502050505030304" pitchFamily="18" charset="0"/>
                </a:rPr>
                <a:t> Fort.</a:t>
              </a:r>
            </a:p>
            <a:p>
              <a:r>
                <a:rPr lang="en-IN" sz="1600">
                  <a:solidFill>
                    <a:schemeClr val="bg1"/>
                  </a:solidFill>
                  <a:effectLst/>
                  <a:latin typeface="Palatino Linotype" panose="02040502050505030304" pitchFamily="18" charset="0"/>
                  <a:ea typeface="+mn-ea"/>
                  <a:cs typeface="+mn-cs"/>
                </a:rPr>
                <a:t>● </a:t>
              </a:r>
              <a:r>
                <a:rPr lang="en-IN" sz="1600" baseline="0">
                  <a:solidFill>
                    <a:schemeClr val="bg1"/>
                  </a:solidFill>
                  <a:latin typeface="Palatino Linotype" panose="02040502050505030304" pitchFamily="18" charset="0"/>
                </a:rPr>
                <a:t>Kakatiya Musical Garden.</a:t>
              </a:r>
            </a:p>
            <a:p>
              <a:r>
                <a:rPr lang="en-IN" sz="1600">
                  <a:solidFill>
                    <a:schemeClr val="bg1"/>
                  </a:solidFill>
                  <a:effectLst/>
                  <a:latin typeface="Palatino Linotype" panose="02040502050505030304" pitchFamily="18" charset="0"/>
                  <a:ea typeface="+mn-ea"/>
                  <a:cs typeface="+mn-cs"/>
                </a:rPr>
                <a:t>● </a:t>
              </a:r>
              <a:r>
                <a:rPr lang="en-IN" sz="1600" baseline="0">
                  <a:solidFill>
                    <a:schemeClr val="bg1"/>
                  </a:solidFill>
                  <a:latin typeface="Palatino Linotype" panose="02040502050505030304" pitchFamily="18" charset="0"/>
                </a:rPr>
                <a:t>Badhrakali Temple.</a:t>
              </a:r>
            </a:p>
            <a:p>
              <a:r>
                <a:rPr lang="en-IN" sz="1600">
                  <a:solidFill>
                    <a:schemeClr val="bg1"/>
                  </a:solidFill>
                  <a:effectLst/>
                  <a:latin typeface="Palatino Linotype" panose="02040502050505030304" pitchFamily="18" charset="0"/>
                  <a:ea typeface="+mn-ea"/>
                  <a:cs typeface="+mn-cs"/>
                </a:rPr>
                <a:t>● </a:t>
              </a:r>
              <a:r>
                <a:rPr lang="en-IN" sz="1600" baseline="0">
                  <a:solidFill>
                    <a:schemeClr val="bg1"/>
                  </a:solidFill>
                  <a:latin typeface="Palatino Linotype" panose="02040502050505030304" pitchFamily="18" charset="0"/>
                </a:rPr>
                <a:t>Thousand Pillar Temple</a:t>
              </a:r>
            </a:p>
            <a:p>
              <a:r>
                <a:rPr lang="en-IN" sz="1600">
                  <a:solidFill>
                    <a:schemeClr val="bg1"/>
                  </a:solidFill>
                  <a:effectLst/>
                  <a:latin typeface="Palatino Linotype" panose="02040502050505030304" pitchFamily="18" charset="0"/>
                  <a:ea typeface="+mn-ea"/>
                  <a:cs typeface="+mn-cs"/>
                </a:rPr>
                <a:t>● </a:t>
              </a:r>
              <a:r>
                <a:rPr lang="en-IN" sz="1600" baseline="0">
                  <a:solidFill>
                    <a:schemeClr val="bg1"/>
                  </a:solidFill>
                  <a:latin typeface="Palatino Linotype" panose="02040502050505030304" pitchFamily="18" charset="0"/>
                </a:rPr>
                <a:t>Kulpakji - Jain Temple.</a:t>
              </a:r>
            </a:p>
            <a:p>
              <a:r>
                <a:rPr lang="en-IN" sz="1600">
                  <a:solidFill>
                    <a:schemeClr val="bg1"/>
                  </a:solidFill>
                  <a:effectLst/>
                  <a:latin typeface="Palatino Linotype" panose="02040502050505030304" pitchFamily="18" charset="0"/>
                  <a:ea typeface="+mn-ea"/>
                  <a:cs typeface="+mn-cs"/>
                </a:rPr>
                <a:t>● </a:t>
              </a:r>
              <a:r>
                <a:rPr lang="en-IN" sz="1600" baseline="0">
                  <a:solidFill>
                    <a:schemeClr val="bg1"/>
                  </a:solidFill>
                  <a:latin typeface="Palatino Linotype" panose="02040502050505030304" pitchFamily="18" charset="0"/>
                </a:rPr>
                <a:t>Govindarajula Gutta Hill.</a:t>
              </a:r>
            </a:p>
          </xdr:txBody>
        </xdr:sp>
      </xdr:grpSp>
      <xdr:grpSp>
        <xdr:nvGrpSpPr>
          <xdr:cNvPr id="3092" name="Group 3091" hidden="1">
            <a:extLst>
              <a:ext uri="{FF2B5EF4-FFF2-40B4-BE49-F238E27FC236}">
                <a16:creationId xmlns:a16="http://schemas.microsoft.com/office/drawing/2014/main" id="{00000000-0008-0000-0B00-0000140C0000}"/>
              </a:ext>
            </a:extLst>
          </xdr:cNvPr>
          <xdr:cNvGrpSpPr/>
        </xdr:nvGrpSpPr>
        <xdr:grpSpPr>
          <a:xfrm>
            <a:off x="1402080" y="3277763"/>
            <a:ext cx="4875953" cy="1103146"/>
            <a:chOff x="1744980" y="3139440"/>
            <a:chExt cx="4876248" cy="1103146"/>
          </a:xfrm>
        </xdr:grpSpPr>
        <xdr:sp macro="" textlink="">
          <xdr:nvSpPr>
            <xdr:cNvPr id="191" name="TextBox 190" hidden="1">
              <a:extLst>
                <a:ext uri="{FF2B5EF4-FFF2-40B4-BE49-F238E27FC236}">
                  <a16:creationId xmlns:a16="http://schemas.microsoft.com/office/drawing/2014/main" id="{00000000-0008-0000-0B00-0000BF000000}"/>
                </a:ext>
              </a:extLst>
            </xdr:cNvPr>
            <xdr:cNvSpPr txBox="1"/>
          </xdr:nvSpPr>
          <xdr:spPr>
            <a:xfrm>
              <a:off x="1744980" y="3139440"/>
              <a:ext cx="25222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400">
                  <a:solidFill>
                    <a:schemeClr val="bg1"/>
                  </a:solidFill>
                  <a:latin typeface="Gold Bold" panose="00000500000000000000" pitchFamily="2" charset="0"/>
                </a:rPr>
                <a:t>MULUGU :</a:t>
              </a:r>
            </a:p>
          </xdr:txBody>
        </xdr:sp>
        <xdr:sp macro="" textlink="">
          <xdr:nvSpPr>
            <xdr:cNvPr id="3075" name="TextBox 3074" hidden="1">
              <a:extLst>
                <a:ext uri="{FF2B5EF4-FFF2-40B4-BE49-F238E27FC236}">
                  <a16:creationId xmlns:a16="http://schemas.microsoft.com/office/drawing/2014/main" id="{00000000-0008-0000-0B00-0000030C0000}"/>
                </a:ext>
              </a:extLst>
            </xdr:cNvPr>
            <xdr:cNvSpPr txBox="1"/>
          </xdr:nvSpPr>
          <xdr:spPr>
            <a:xfrm>
              <a:off x="2331720" y="3596640"/>
              <a:ext cx="4289508" cy="6459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600">
                  <a:solidFill>
                    <a:schemeClr val="bg1"/>
                  </a:solidFill>
                  <a:latin typeface="Palatino Linotype" panose="02040502050505030304" pitchFamily="18" charset="0"/>
                </a:rPr>
                <a:t>● Ramappa</a:t>
              </a:r>
              <a:r>
                <a:rPr lang="en-IN" sz="1600" baseline="0">
                  <a:solidFill>
                    <a:schemeClr val="bg1"/>
                  </a:solidFill>
                  <a:latin typeface="Palatino Linotype" panose="02040502050505030304" pitchFamily="18" charset="0"/>
                </a:rPr>
                <a:t> Temple - UNESCO Heritage Site.</a:t>
              </a:r>
            </a:p>
            <a:p>
              <a:r>
                <a:rPr lang="en-IN" sz="1600">
                  <a:solidFill>
                    <a:schemeClr val="bg1"/>
                  </a:solidFill>
                  <a:effectLst/>
                  <a:latin typeface="Palatino Linotype" panose="02040502050505030304" pitchFamily="18" charset="0"/>
                  <a:ea typeface="+mn-ea"/>
                  <a:cs typeface="+mn-cs"/>
                </a:rPr>
                <a:t>● Laknavaram Cheruvu.</a:t>
              </a:r>
              <a:endParaRPr lang="en-IN" sz="1600" baseline="0">
                <a:solidFill>
                  <a:schemeClr val="bg1"/>
                </a:solidFill>
                <a:latin typeface="Palatino Linotype" panose="02040502050505030304" pitchFamily="18" charset="0"/>
              </a:endParaRPr>
            </a:p>
          </xdr:txBody>
        </xdr:sp>
      </xdr:grpSp>
      <xdr:grpSp>
        <xdr:nvGrpSpPr>
          <xdr:cNvPr id="3087" name="Group 3086" hidden="1">
            <a:extLst>
              <a:ext uri="{FF2B5EF4-FFF2-40B4-BE49-F238E27FC236}">
                <a16:creationId xmlns:a16="http://schemas.microsoft.com/office/drawing/2014/main" id="{00000000-0008-0000-0B00-00000F0C0000}"/>
              </a:ext>
            </a:extLst>
          </xdr:cNvPr>
          <xdr:cNvGrpSpPr/>
        </xdr:nvGrpSpPr>
        <xdr:grpSpPr>
          <a:xfrm>
            <a:off x="1402080" y="4686300"/>
            <a:ext cx="4480227" cy="1141246"/>
            <a:chOff x="1744980" y="4686300"/>
            <a:chExt cx="4480498" cy="1141246"/>
          </a:xfrm>
        </xdr:grpSpPr>
        <xdr:sp macro="" textlink="">
          <xdr:nvSpPr>
            <xdr:cNvPr id="3078" name="TextBox 3077" hidden="1">
              <a:extLst>
                <a:ext uri="{FF2B5EF4-FFF2-40B4-BE49-F238E27FC236}">
                  <a16:creationId xmlns:a16="http://schemas.microsoft.com/office/drawing/2014/main" id="{00000000-0008-0000-0B00-0000060C0000}"/>
                </a:ext>
              </a:extLst>
            </xdr:cNvPr>
            <xdr:cNvSpPr txBox="1"/>
          </xdr:nvSpPr>
          <xdr:spPr>
            <a:xfrm>
              <a:off x="1744980" y="4686300"/>
              <a:ext cx="252222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400">
                  <a:solidFill>
                    <a:schemeClr val="bg1"/>
                  </a:solidFill>
                  <a:latin typeface="Gold Bold" panose="00000500000000000000" pitchFamily="2" charset="0"/>
                </a:rPr>
                <a:t>NIRMAL :</a:t>
              </a:r>
            </a:p>
          </xdr:txBody>
        </xdr:sp>
        <xdr:sp macro="" textlink="">
          <xdr:nvSpPr>
            <xdr:cNvPr id="3085" name="TextBox 3084" hidden="1">
              <a:extLst>
                <a:ext uri="{FF2B5EF4-FFF2-40B4-BE49-F238E27FC236}">
                  <a16:creationId xmlns:a16="http://schemas.microsoft.com/office/drawing/2014/main" id="{00000000-0008-0000-0B00-00000D0C0000}"/>
                </a:ext>
              </a:extLst>
            </xdr:cNvPr>
            <xdr:cNvSpPr txBox="1"/>
          </xdr:nvSpPr>
          <xdr:spPr>
            <a:xfrm>
              <a:off x="2331720" y="5181600"/>
              <a:ext cx="3893758" cy="6459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600">
                  <a:solidFill>
                    <a:schemeClr val="bg1"/>
                  </a:solidFill>
                  <a:latin typeface="Palatino Linotype" panose="02040502050505030304" pitchFamily="18" charset="0"/>
                </a:rPr>
                <a:t>● Nirmal</a:t>
              </a:r>
              <a:r>
                <a:rPr lang="en-IN" sz="1600" baseline="0">
                  <a:solidFill>
                    <a:schemeClr val="bg1"/>
                  </a:solidFill>
                  <a:latin typeface="Palatino Linotype" panose="02040502050505030304" pitchFamily="18" charset="0"/>
                </a:rPr>
                <a:t> </a:t>
              </a:r>
              <a:r>
                <a:rPr lang="en-IN" sz="1600">
                  <a:solidFill>
                    <a:schemeClr val="bg1"/>
                  </a:solidFill>
                  <a:latin typeface="Palatino Linotype" panose="02040502050505030304" pitchFamily="18" charset="0"/>
                </a:rPr>
                <a:t>Paintings, a</a:t>
              </a:r>
              <a:r>
                <a:rPr lang="en-IN" sz="1600" baseline="0">
                  <a:solidFill>
                    <a:schemeClr val="bg1"/>
                  </a:solidFill>
                  <a:latin typeface="Palatino Linotype" panose="02040502050505030304" pitchFamily="18" charset="0"/>
                </a:rPr>
                <a:t> unique form of art.</a:t>
              </a:r>
            </a:p>
            <a:p>
              <a:r>
                <a:rPr lang="en-IN" sz="1600">
                  <a:solidFill>
                    <a:schemeClr val="bg1"/>
                  </a:solidFill>
                  <a:effectLst/>
                  <a:latin typeface="Palatino Linotype" panose="02040502050505030304" pitchFamily="18" charset="0"/>
                  <a:ea typeface="+mn-ea"/>
                  <a:cs typeface="+mn-cs"/>
                </a:rPr>
                <a:t>● Toys &amp; Handicrafts</a:t>
              </a:r>
              <a:r>
                <a:rPr lang="en-IN" sz="1600" baseline="0">
                  <a:solidFill>
                    <a:schemeClr val="bg1"/>
                  </a:solidFill>
                  <a:effectLst/>
                  <a:latin typeface="Palatino Linotype" panose="02040502050505030304" pitchFamily="18" charset="0"/>
                  <a:ea typeface="+mn-ea"/>
                  <a:cs typeface="+mn-cs"/>
                </a:rPr>
                <a:t> made in Nirmal</a:t>
              </a:r>
              <a:r>
                <a:rPr lang="en-IN" sz="1600">
                  <a:solidFill>
                    <a:schemeClr val="bg1"/>
                  </a:solidFill>
                  <a:effectLst/>
                  <a:latin typeface="Palatino Linotype" panose="02040502050505030304" pitchFamily="18" charset="0"/>
                  <a:ea typeface="+mn-ea"/>
                  <a:cs typeface="+mn-cs"/>
                </a:rPr>
                <a:t>.</a:t>
              </a:r>
              <a:endParaRPr lang="en-IN" sz="1600" baseline="0">
                <a:solidFill>
                  <a:schemeClr val="bg1"/>
                </a:solidFill>
                <a:latin typeface="Palatino Linotype" panose="02040502050505030304" pitchFamily="18" charset="0"/>
              </a:endParaRPr>
            </a:p>
          </xdr:txBody>
        </xdr:sp>
      </xdr:grpSp>
      <xdr:pic>
        <xdr:nvPicPr>
          <xdr:cNvPr id="3095" name="Picture 3094" hidden="1">
            <a:extLst>
              <a:ext uri="{FF2B5EF4-FFF2-40B4-BE49-F238E27FC236}">
                <a16:creationId xmlns:a16="http://schemas.microsoft.com/office/drawing/2014/main" id="{00000000-0008-0000-0B00-0000170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10066249" y="388620"/>
            <a:ext cx="3797905" cy="2400300"/>
          </a:xfrm>
          <a:prstGeom prst="ellipse">
            <a:avLst/>
          </a:prstGeom>
          <a:ln>
            <a:noFill/>
          </a:ln>
          <a:effectLst>
            <a:softEdge rad="112500"/>
          </a:effectLst>
        </xdr:spPr>
      </xdr:pic>
      <xdr:pic>
        <xdr:nvPicPr>
          <xdr:cNvPr id="3098" name="Picture 3097" hidden="1">
            <a:extLst>
              <a:ext uri="{FF2B5EF4-FFF2-40B4-BE49-F238E27FC236}">
                <a16:creationId xmlns:a16="http://schemas.microsoft.com/office/drawing/2014/main" id="{00000000-0008-0000-0B00-00001A0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7322460" y="1985131"/>
            <a:ext cx="3757588" cy="2815470"/>
          </a:xfrm>
          <a:prstGeom prst="ellipse">
            <a:avLst/>
          </a:prstGeom>
          <a:ln>
            <a:noFill/>
          </a:ln>
          <a:effectLst>
            <a:softEdge rad="112500"/>
          </a:effectLst>
        </xdr:spPr>
      </xdr:pic>
      <xdr:pic>
        <xdr:nvPicPr>
          <xdr:cNvPr id="3100" name="Picture 3099" hidden="1">
            <a:extLst>
              <a:ext uri="{FF2B5EF4-FFF2-40B4-BE49-F238E27FC236}">
                <a16:creationId xmlns:a16="http://schemas.microsoft.com/office/drawing/2014/main" id="{00000000-0008-0000-0B00-00001C0C0000}"/>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val="0"/>
              </a:ext>
            </a:extLst>
          </a:blip>
          <a:stretch>
            <a:fillRect/>
          </a:stretch>
        </xdr:blipFill>
        <xdr:spPr>
          <a:xfrm>
            <a:off x="10749694" y="3161187"/>
            <a:ext cx="2825639" cy="3026253"/>
          </a:xfrm>
          <a:prstGeom prst="ellipse">
            <a:avLst/>
          </a:prstGeom>
          <a:ln>
            <a:noFill/>
          </a:ln>
          <a:effectLst>
            <a:softEdge rad="112500"/>
          </a:effectLst>
        </xdr:spPr>
      </xdr:pic>
      <xdr:sp macro="" textlink="">
        <xdr:nvSpPr>
          <xdr:cNvPr id="3121" name="TextBox 3120" hidden="1">
            <a:extLst>
              <a:ext uri="{FF2B5EF4-FFF2-40B4-BE49-F238E27FC236}">
                <a16:creationId xmlns:a16="http://schemas.microsoft.com/office/drawing/2014/main" id="{00000000-0008-0000-0B00-0000310C0000}"/>
              </a:ext>
            </a:extLst>
          </xdr:cNvPr>
          <xdr:cNvSpPr txBox="1"/>
        </xdr:nvSpPr>
        <xdr:spPr>
          <a:xfrm>
            <a:off x="6857670" y="6195061"/>
            <a:ext cx="533368" cy="32766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bg1"/>
                </a:solidFill>
              </a:rPr>
              <a:t>1/5</a:t>
            </a:r>
          </a:p>
        </xdr:txBody>
      </xdr:sp>
      <xdr:sp macro="[0]!W" textlink="">
        <xdr:nvSpPr>
          <xdr:cNvPr id="3122" name="A34" hidden="1">
            <a:extLst>
              <a:ext uri="{FF2B5EF4-FFF2-40B4-BE49-F238E27FC236}">
                <a16:creationId xmlns:a16="http://schemas.microsoft.com/office/drawing/2014/main" id="{00000000-0008-0000-0B00-0000320C0000}"/>
              </a:ext>
            </a:extLst>
          </xdr:cNvPr>
          <xdr:cNvSpPr/>
        </xdr:nvSpPr>
        <xdr:spPr>
          <a:xfrm flipH="1">
            <a:off x="14100146" y="2773682"/>
            <a:ext cx="289543" cy="777240"/>
          </a:xfrm>
          <a:prstGeom prst="leftArrow">
            <a:avLst>
              <a:gd name="adj1" fmla="val 50000"/>
              <a:gd name="adj2" fmla="val 140196"/>
            </a:avLst>
          </a:prstGeom>
          <a:solidFill>
            <a:srgbClr val="ECE3C3"/>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0</xdr:col>
      <xdr:colOff>211488</xdr:colOff>
      <xdr:row>0</xdr:row>
      <xdr:rowOff>0</xdr:rowOff>
    </xdr:from>
    <xdr:to>
      <xdr:col>23</xdr:col>
      <xdr:colOff>361260</xdr:colOff>
      <xdr:row>35</xdr:row>
      <xdr:rowOff>121920</xdr:rowOff>
    </xdr:to>
    <xdr:grpSp>
      <xdr:nvGrpSpPr>
        <xdr:cNvPr id="3167" name="DUB" hidden="1">
          <a:extLst>
            <a:ext uri="{FF2B5EF4-FFF2-40B4-BE49-F238E27FC236}">
              <a16:creationId xmlns:a16="http://schemas.microsoft.com/office/drawing/2014/main" id="{00000000-0008-0000-0B00-00005F0C0000}"/>
            </a:ext>
          </a:extLst>
        </xdr:cNvPr>
        <xdr:cNvGrpSpPr/>
      </xdr:nvGrpSpPr>
      <xdr:grpSpPr>
        <a:xfrm>
          <a:off x="211488" y="0"/>
          <a:ext cx="14170572" cy="6522720"/>
          <a:chOff x="211488" y="0"/>
          <a:chExt cx="14170572" cy="6522720"/>
        </a:xfrm>
      </xdr:grpSpPr>
      <xdr:sp macro="" textlink="">
        <xdr:nvSpPr>
          <xdr:cNvPr id="3120" name="TextBox 3119" hidden="1">
            <a:extLst>
              <a:ext uri="{FF2B5EF4-FFF2-40B4-BE49-F238E27FC236}">
                <a16:creationId xmlns:a16="http://schemas.microsoft.com/office/drawing/2014/main" id="{00000000-0008-0000-0B00-0000300C0000}"/>
              </a:ext>
            </a:extLst>
          </xdr:cNvPr>
          <xdr:cNvSpPr txBox="1"/>
        </xdr:nvSpPr>
        <xdr:spPr>
          <a:xfrm>
            <a:off x="6857118" y="6194175"/>
            <a:ext cx="532966" cy="32854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bg1"/>
                </a:solidFill>
              </a:rPr>
              <a:t>3/5</a:t>
            </a:r>
          </a:p>
        </xdr:txBody>
      </xdr:sp>
      <xdr:sp macro="" textlink="">
        <xdr:nvSpPr>
          <xdr:cNvPr id="3140" name="TextBox 3139" hidden="1">
            <a:extLst>
              <a:ext uri="{FF2B5EF4-FFF2-40B4-BE49-F238E27FC236}">
                <a16:creationId xmlns:a16="http://schemas.microsoft.com/office/drawing/2014/main" id="{00000000-0008-0000-0B00-0000440C0000}"/>
              </a:ext>
            </a:extLst>
          </xdr:cNvPr>
          <xdr:cNvSpPr txBox="1"/>
        </xdr:nvSpPr>
        <xdr:spPr>
          <a:xfrm>
            <a:off x="3112880" y="0"/>
            <a:ext cx="8808500" cy="556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a:solidFill>
                  <a:schemeClr val="bg1"/>
                </a:solidFill>
                <a:latin typeface="Gold Bold" panose="00000500000000000000" pitchFamily="2" charset="0"/>
              </a:rPr>
              <a:t>CAN HYDERABAD EMULATE THE DUBAI MODEL?</a:t>
            </a:r>
          </a:p>
        </xdr:txBody>
      </xdr:sp>
      <xdr:sp macro="" textlink="">
        <xdr:nvSpPr>
          <xdr:cNvPr id="3145" name="TextBox 3144" hidden="1">
            <a:extLst>
              <a:ext uri="{FF2B5EF4-FFF2-40B4-BE49-F238E27FC236}">
                <a16:creationId xmlns:a16="http://schemas.microsoft.com/office/drawing/2014/main" id="{00000000-0008-0000-0B00-0000490C0000}"/>
              </a:ext>
            </a:extLst>
          </xdr:cNvPr>
          <xdr:cNvSpPr txBox="1"/>
        </xdr:nvSpPr>
        <xdr:spPr>
          <a:xfrm>
            <a:off x="1146920" y="731520"/>
            <a:ext cx="744844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u="none">
                <a:solidFill>
                  <a:srgbClr val="ECE3C3"/>
                </a:solidFill>
                <a:latin typeface="Gold Bold" panose="00000500000000000000" pitchFamily="2" charset="0"/>
              </a:rPr>
              <a:t>HOW HYDERABAD</a:t>
            </a:r>
            <a:r>
              <a:rPr lang="en-IN" sz="1600" b="1" u="none" baseline="0">
                <a:solidFill>
                  <a:srgbClr val="ECE3C3"/>
                </a:solidFill>
                <a:latin typeface="Gold Bold" panose="00000500000000000000" pitchFamily="2" charset="0"/>
              </a:rPr>
              <a:t> DIFFERS GEOGRAPHICALLY FROM DUBAI?</a:t>
            </a:r>
          </a:p>
        </xdr:txBody>
      </xdr:sp>
      <xdr:sp macro="" textlink="">
        <xdr:nvSpPr>
          <xdr:cNvPr id="3146" name="TextBox 3145" hidden="1">
            <a:extLst>
              <a:ext uri="{FF2B5EF4-FFF2-40B4-BE49-F238E27FC236}">
                <a16:creationId xmlns:a16="http://schemas.microsoft.com/office/drawing/2014/main" id="{00000000-0008-0000-0B00-00004A0C0000}"/>
              </a:ext>
            </a:extLst>
          </xdr:cNvPr>
          <xdr:cNvSpPr txBox="1"/>
        </xdr:nvSpPr>
        <xdr:spPr>
          <a:xfrm>
            <a:off x="2446020" y="1150620"/>
            <a:ext cx="363474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aseline="0">
                <a:solidFill>
                  <a:schemeClr val="bg1"/>
                </a:solidFill>
                <a:latin typeface="Gold Bold" panose="00000500000000000000" pitchFamily="2" charset="0"/>
              </a:rPr>
              <a:t>LACK OF SEA CONNECTIVITY.</a:t>
            </a:r>
          </a:p>
        </xdr:txBody>
      </xdr:sp>
      <xdr:sp macro="" textlink="">
        <xdr:nvSpPr>
          <xdr:cNvPr id="3147" name="TextBox 3146" hidden="1">
            <a:extLst>
              <a:ext uri="{FF2B5EF4-FFF2-40B4-BE49-F238E27FC236}">
                <a16:creationId xmlns:a16="http://schemas.microsoft.com/office/drawing/2014/main" id="{00000000-0008-0000-0B00-00004B0C0000}"/>
              </a:ext>
            </a:extLst>
          </xdr:cNvPr>
          <xdr:cNvSpPr txBox="1"/>
        </xdr:nvSpPr>
        <xdr:spPr>
          <a:xfrm>
            <a:off x="2446020" y="1516380"/>
            <a:ext cx="409194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aseline="0">
                <a:solidFill>
                  <a:schemeClr val="bg1"/>
                </a:solidFill>
                <a:latin typeface="Gold Bold" panose="00000500000000000000" pitchFamily="2" charset="0"/>
              </a:rPr>
              <a:t>LACK OF NATURAL RESOURCES.</a:t>
            </a:r>
          </a:p>
        </xdr:txBody>
      </xdr:sp>
      <xdr:sp macro="" textlink="">
        <xdr:nvSpPr>
          <xdr:cNvPr id="3148" name="TextBox 3147" hidden="1">
            <a:extLst>
              <a:ext uri="{FF2B5EF4-FFF2-40B4-BE49-F238E27FC236}">
                <a16:creationId xmlns:a16="http://schemas.microsoft.com/office/drawing/2014/main" id="{00000000-0008-0000-0B00-00004C0C0000}"/>
              </a:ext>
            </a:extLst>
          </xdr:cNvPr>
          <xdr:cNvSpPr txBox="1"/>
        </xdr:nvSpPr>
        <xdr:spPr>
          <a:xfrm>
            <a:off x="1146920" y="2179320"/>
            <a:ext cx="744844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u="none">
                <a:solidFill>
                  <a:srgbClr val="ECE3C3"/>
                </a:solidFill>
                <a:latin typeface="Gold Bold" panose="00000500000000000000" pitchFamily="2" charset="0"/>
              </a:rPr>
              <a:t>DUBAI'S TAXATION POLICIES:</a:t>
            </a:r>
            <a:endParaRPr lang="en-IN" sz="1600" u="none" baseline="0">
              <a:solidFill>
                <a:srgbClr val="ECE3C3"/>
              </a:solidFill>
              <a:latin typeface="Gold Bold" panose="00000500000000000000" pitchFamily="2" charset="0"/>
            </a:endParaRPr>
          </a:p>
        </xdr:txBody>
      </xdr:sp>
      <xdr:sp macro="" textlink="">
        <xdr:nvSpPr>
          <xdr:cNvPr id="3149" name="TextBox 3148" hidden="1">
            <a:extLst>
              <a:ext uri="{FF2B5EF4-FFF2-40B4-BE49-F238E27FC236}">
                <a16:creationId xmlns:a16="http://schemas.microsoft.com/office/drawing/2014/main" id="{00000000-0008-0000-0B00-00004D0C0000}"/>
              </a:ext>
            </a:extLst>
          </xdr:cNvPr>
          <xdr:cNvSpPr txBox="1"/>
        </xdr:nvSpPr>
        <xdr:spPr>
          <a:xfrm>
            <a:off x="2446020" y="2529840"/>
            <a:ext cx="832104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baseline="0">
                <a:solidFill>
                  <a:schemeClr val="bg1"/>
                </a:solidFill>
                <a:latin typeface="Gold Bold" panose="00000500000000000000" pitchFamily="2" charset="0"/>
              </a:rPr>
              <a:t>DOES NOT LEVY INCOME TAX ON EMPLOYEES AND WORKERS.</a:t>
            </a:r>
          </a:p>
        </xdr:txBody>
      </xdr:sp>
      <xdr:sp macro="" textlink="">
        <xdr:nvSpPr>
          <xdr:cNvPr id="3150" name="TextBox 3149" hidden="1">
            <a:extLst>
              <a:ext uri="{FF2B5EF4-FFF2-40B4-BE49-F238E27FC236}">
                <a16:creationId xmlns:a16="http://schemas.microsoft.com/office/drawing/2014/main" id="{00000000-0008-0000-0B00-00004E0C0000}"/>
              </a:ext>
            </a:extLst>
          </xdr:cNvPr>
          <xdr:cNvSpPr txBox="1"/>
        </xdr:nvSpPr>
        <xdr:spPr>
          <a:xfrm>
            <a:off x="2446020" y="2880360"/>
            <a:ext cx="8321040" cy="655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baseline="0">
                <a:solidFill>
                  <a:schemeClr val="bg1"/>
                </a:solidFill>
                <a:latin typeface="Gold Bold" panose="00000500000000000000" pitchFamily="2" charset="0"/>
              </a:rPr>
              <a:t>ENCOURAGES &amp; FACILITATES FOREIGN INVESTMENT BY OFFERING A VARIETY OF INCENTIVES TO SETUP BUSINESSES.</a:t>
            </a:r>
          </a:p>
        </xdr:txBody>
      </xdr:sp>
      <xdr:sp macro="" textlink="">
        <xdr:nvSpPr>
          <xdr:cNvPr id="3151" name="TextBox 3150" hidden="1">
            <a:extLst>
              <a:ext uri="{FF2B5EF4-FFF2-40B4-BE49-F238E27FC236}">
                <a16:creationId xmlns:a16="http://schemas.microsoft.com/office/drawing/2014/main" id="{00000000-0008-0000-0B00-00004F0C0000}"/>
              </a:ext>
            </a:extLst>
          </xdr:cNvPr>
          <xdr:cNvSpPr txBox="1"/>
        </xdr:nvSpPr>
        <xdr:spPr>
          <a:xfrm>
            <a:off x="1146920" y="3817620"/>
            <a:ext cx="744844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u="none">
                <a:solidFill>
                  <a:srgbClr val="ECE3C3"/>
                </a:solidFill>
                <a:latin typeface="Gold Bold" panose="00000500000000000000" pitchFamily="2" charset="0"/>
              </a:rPr>
              <a:t>STRENGTHS OF</a:t>
            </a:r>
            <a:r>
              <a:rPr lang="en-IN" sz="1600" u="none" baseline="0">
                <a:solidFill>
                  <a:srgbClr val="ECE3C3"/>
                </a:solidFill>
                <a:latin typeface="Gold Bold" panose="00000500000000000000" pitchFamily="2" charset="0"/>
              </a:rPr>
              <a:t> HYDERABAD:</a:t>
            </a:r>
          </a:p>
        </xdr:txBody>
      </xdr:sp>
      <xdr:sp macro="" textlink="">
        <xdr:nvSpPr>
          <xdr:cNvPr id="3152" name="TextBox 3151" hidden="1">
            <a:extLst>
              <a:ext uri="{FF2B5EF4-FFF2-40B4-BE49-F238E27FC236}">
                <a16:creationId xmlns:a16="http://schemas.microsoft.com/office/drawing/2014/main" id="{00000000-0008-0000-0B00-0000500C0000}"/>
              </a:ext>
            </a:extLst>
          </xdr:cNvPr>
          <xdr:cNvSpPr txBox="1"/>
        </xdr:nvSpPr>
        <xdr:spPr>
          <a:xfrm>
            <a:off x="2446020" y="4122420"/>
            <a:ext cx="454152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aseline="0">
                <a:solidFill>
                  <a:schemeClr val="bg1"/>
                </a:solidFill>
                <a:latin typeface="Gold Bold" panose="00000500000000000000" pitchFamily="2" charset="0"/>
              </a:rPr>
              <a:t>ONE OF THE MAJOR IT HUBS IN INDIA.</a:t>
            </a:r>
          </a:p>
        </xdr:txBody>
      </xdr:sp>
      <xdr:sp macro="" textlink="">
        <xdr:nvSpPr>
          <xdr:cNvPr id="3153" name="TextBox 3152" hidden="1">
            <a:extLst>
              <a:ext uri="{FF2B5EF4-FFF2-40B4-BE49-F238E27FC236}">
                <a16:creationId xmlns:a16="http://schemas.microsoft.com/office/drawing/2014/main" id="{00000000-0008-0000-0B00-0000510C0000}"/>
              </a:ext>
            </a:extLst>
          </xdr:cNvPr>
          <xdr:cNvSpPr txBox="1"/>
        </xdr:nvSpPr>
        <xdr:spPr>
          <a:xfrm>
            <a:off x="2446020" y="4518660"/>
            <a:ext cx="909828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aseline="0">
                <a:solidFill>
                  <a:schemeClr val="bg1"/>
                </a:solidFill>
                <a:latin typeface="Gold Bold" panose="00000500000000000000" pitchFamily="2" charset="0"/>
              </a:rPr>
              <a:t>MODERATE COST OF LIVING COMPARED WITH OTHER MAJOR INDIAN CITIES.</a:t>
            </a:r>
          </a:p>
        </xdr:txBody>
      </xdr:sp>
      <xdr:sp macro="" textlink="">
        <xdr:nvSpPr>
          <xdr:cNvPr id="3154" name="TextBox 3153" hidden="1">
            <a:extLst>
              <a:ext uri="{FF2B5EF4-FFF2-40B4-BE49-F238E27FC236}">
                <a16:creationId xmlns:a16="http://schemas.microsoft.com/office/drawing/2014/main" id="{00000000-0008-0000-0B00-0000520C0000}"/>
              </a:ext>
            </a:extLst>
          </xdr:cNvPr>
          <xdr:cNvSpPr txBox="1"/>
        </xdr:nvSpPr>
        <xdr:spPr>
          <a:xfrm>
            <a:off x="2446020" y="4914900"/>
            <a:ext cx="403098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aseline="0">
                <a:solidFill>
                  <a:schemeClr val="bg1"/>
                </a:solidFill>
                <a:latin typeface="Gold Bold" panose="00000500000000000000" pitchFamily="2" charset="0"/>
              </a:rPr>
              <a:t>VIBRANT STARTUP ECOSYSTEM.</a:t>
            </a:r>
          </a:p>
        </xdr:txBody>
      </xdr:sp>
      <xdr:sp macro="" textlink="">
        <xdr:nvSpPr>
          <xdr:cNvPr id="3155" name="TextBox 3154" hidden="1">
            <a:extLst>
              <a:ext uri="{FF2B5EF4-FFF2-40B4-BE49-F238E27FC236}">
                <a16:creationId xmlns:a16="http://schemas.microsoft.com/office/drawing/2014/main" id="{00000000-0008-0000-0B00-0000530C0000}"/>
              </a:ext>
            </a:extLst>
          </xdr:cNvPr>
          <xdr:cNvSpPr txBox="1"/>
        </xdr:nvSpPr>
        <xdr:spPr>
          <a:xfrm>
            <a:off x="2446020" y="5311140"/>
            <a:ext cx="291084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aseline="0">
                <a:solidFill>
                  <a:schemeClr val="bg1"/>
                </a:solidFill>
                <a:latin typeface="Gold Bold" panose="00000500000000000000" pitchFamily="2" charset="0"/>
              </a:rPr>
              <a:t>SKILLED WORKFORCE.</a:t>
            </a:r>
          </a:p>
        </xdr:txBody>
      </xdr:sp>
      <xdr:pic>
        <xdr:nvPicPr>
          <xdr:cNvPr id="3159" name="Picture 3158" hidden="1">
            <a:extLst>
              <a:ext uri="{FF2B5EF4-FFF2-40B4-BE49-F238E27FC236}">
                <a16:creationId xmlns:a16="http://schemas.microsoft.com/office/drawing/2014/main" id="{00000000-0008-0000-0B00-0000570C0000}"/>
              </a:ext>
            </a:extLst>
          </xdr:cNvPr>
          <xdr:cNvPicPr>
            <a:picLocks noChangeAspect="1"/>
          </xdr:cNvPicPr>
        </xdr:nvPicPr>
        <xdr:blipFill>
          <a:blip xmlns:r="http://schemas.openxmlformats.org/officeDocument/2006/relationships" r:embed="rId49" cstate="print">
            <a:extLst>
              <a:ext uri="{BEBA8EAE-BF5A-486C-A8C5-ECC9F3942E4B}">
                <a14:imgProps xmlns:a14="http://schemas.microsoft.com/office/drawing/2010/main">
                  <a14:imgLayer r:embed="rId50">
                    <a14:imgEffect>
                      <a14:saturation sat="0"/>
                    </a14:imgEffect>
                  </a14:imgLayer>
                </a14:imgProps>
              </a:ext>
              <a:ext uri="{28A0092B-C50C-407E-A947-70E740481C1C}">
                <a14:useLocalDpi xmlns:a14="http://schemas.microsoft.com/office/drawing/2010/main" val="0"/>
              </a:ext>
            </a:extLst>
          </a:blip>
          <a:stretch>
            <a:fillRect/>
          </a:stretch>
        </xdr:blipFill>
        <xdr:spPr>
          <a:xfrm>
            <a:off x="10757874" y="1028700"/>
            <a:ext cx="2617645" cy="4686300"/>
          </a:xfrm>
          <a:prstGeom prst="rect">
            <a:avLst/>
          </a:prstGeom>
        </xdr:spPr>
      </xdr:pic>
      <xdr:pic>
        <xdr:nvPicPr>
          <xdr:cNvPr id="3163" name="Picture 3162" hidden="1">
            <a:extLst>
              <a:ext uri="{FF2B5EF4-FFF2-40B4-BE49-F238E27FC236}">
                <a16:creationId xmlns:a16="http://schemas.microsoft.com/office/drawing/2014/main" id="{00000000-0008-0000-0B00-00005B0C0000}"/>
              </a:ext>
            </a:extLst>
          </xdr:cNvPr>
          <xdr:cNvPicPr>
            <a:picLocks noChangeAspect="1"/>
          </xdr:cNvPicPr>
        </xdr:nvPicPr>
        <xdr:blipFill rotWithShape="1">
          <a:blip xmlns:r="http://schemas.openxmlformats.org/officeDocument/2006/relationships" r:embed="rId51" cstate="print">
            <a:extLst>
              <a:ext uri="{BEBA8EAE-BF5A-486C-A8C5-ECC9F3942E4B}">
                <a14:imgProps xmlns:a14="http://schemas.microsoft.com/office/drawing/2010/main">
                  <a14:imgLayer r:embed="rId52">
                    <a14:imgEffect>
                      <a14:saturation sat="0"/>
                    </a14:imgEffect>
                  </a14:imgLayer>
                </a14:imgProps>
              </a:ext>
              <a:ext uri="{28A0092B-C50C-407E-A947-70E740481C1C}">
                <a14:useLocalDpi xmlns:a14="http://schemas.microsoft.com/office/drawing/2010/main" val="0"/>
              </a:ext>
            </a:extLst>
          </a:blip>
          <a:srcRect l="8487"/>
          <a:stretch/>
        </xdr:blipFill>
        <xdr:spPr>
          <a:xfrm>
            <a:off x="12275820" y="3619504"/>
            <a:ext cx="1889760" cy="2065020"/>
          </a:xfrm>
          <a:prstGeom prst="rect">
            <a:avLst/>
          </a:prstGeom>
        </xdr:spPr>
      </xdr:pic>
      <xdr:sp macro="[0]!DD" textlink="">
        <xdr:nvSpPr>
          <xdr:cNvPr id="3165" name="A34" hidden="1">
            <a:extLst>
              <a:ext uri="{FF2B5EF4-FFF2-40B4-BE49-F238E27FC236}">
                <a16:creationId xmlns:a16="http://schemas.microsoft.com/office/drawing/2014/main" id="{00000000-0008-0000-0B00-00005D0C0000}"/>
              </a:ext>
            </a:extLst>
          </xdr:cNvPr>
          <xdr:cNvSpPr/>
        </xdr:nvSpPr>
        <xdr:spPr>
          <a:xfrm flipH="1">
            <a:off x="14091039" y="2766488"/>
            <a:ext cx="291021" cy="776616"/>
          </a:xfrm>
          <a:prstGeom prst="leftArrow">
            <a:avLst>
              <a:gd name="adj1" fmla="val 50000"/>
              <a:gd name="adj2" fmla="val 140196"/>
            </a:avLst>
          </a:prstGeom>
          <a:solidFill>
            <a:srgbClr val="ECE3C3"/>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W" textlink="">
        <xdr:nvSpPr>
          <xdr:cNvPr id="3166" name="A34" hidden="1">
            <a:extLst>
              <a:ext uri="{FF2B5EF4-FFF2-40B4-BE49-F238E27FC236}">
                <a16:creationId xmlns:a16="http://schemas.microsoft.com/office/drawing/2014/main" id="{00000000-0008-0000-0B00-00005E0C0000}"/>
              </a:ext>
            </a:extLst>
          </xdr:cNvPr>
          <xdr:cNvSpPr/>
        </xdr:nvSpPr>
        <xdr:spPr>
          <a:xfrm>
            <a:off x="211488" y="2766488"/>
            <a:ext cx="291021" cy="776616"/>
          </a:xfrm>
          <a:prstGeom prst="leftArrow">
            <a:avLst>
              <a:gd name="adj1" fmla="val 50000"/>
              <a:gd name="adj2" fmla="val 140196"/>
            </a:avLst>
          </a:prstGeom>
          <a:solidFill>
            <a:srgbClr val="ECE3C3"/>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0</xdr:col>
      <xdr:colOff>211488</xdr:colOff>
      <xdr:row>0</xdr:row>
      <xdr:rowOff>0</xdr:rowOff>
    </xdr:from>
    <xdr:to>
      <xdr:col>23</xdr:col>
      <xdr:colOff>361260</xdr:colOff>
      <xdr:row>35</xdr:row>
      <xdr:rowOff>122972</xdr:rowOff>
    </xdr:to>
    <xdr:grpSp>
      <xdr:nvGrpSpPr>
        <xdr:cNvPr id="3177" name="EVE" hidden="1">
          <a:extLst>
            <a:ext uri="{FF2B5EF4-FFF2-40B4-BE49-F238E27FC236}">
              <a16:creationId xmlns:a16="http://schemas.microsoft.com/office/drawing/2014/main" id="{00000000-0008-0000-0B00-0000690C0000}"/>
            </a:ext>
          </a:extLst>
        </xdr:cNvPr>
        <xdr:cNvGrpSpPr/>
      </xdr:nvGrpSpPr>
      <xdr:grpSpPr>
        <a:xfrm>
          <a:off x="211488" y="0"/>
          <a:ext cx="14170572" cy="6523772"/>
          <a:chOff x="211488" y="0"/>
          <a:chExt cx="14170572" cy="6523772"/>
        </a:xfrm>
      </xdr:grpSpPr>
      <xdr:grpSp>
        <xdr:nvGrpSpPr>
          <xdr:cNvPr id="3144" name="EVE" hidden="1">
            <a:extLst>
              <a:ext uri="{FF2B5EF4-FFF2-40B4-BE49-F238E27FC236}">
                <a16:creationId xmlns:a16="http://schemas.microsoft.com/office/drawing/2014/main" id="{00000000-0008-0000-0B00-0000480C0000}"/>
              </a:ext>
            </a:extLst>
          </xdr:cNvPr>
          <xdr:cNvGrpSpPr/>
        </xdr:nvGrpSpPr>
        <xdr:grpSpPr>
          <a:xfrm>
            <a:off x="211488" y="0"/>
            <a:ext cx="14170572" cy="6523772"/>
            <a:chOff x="211488" y="0"/>
            <a:chExt cx="14170572" cy="6523772"/>
          </a:xfrm>
        </xdr:grpSpPr>
        <xdr:sp macro="" textlink="">
          <xdr:nvSpPr>
            <xdr:cNvPr id="3127" name="TextBox 3126" hidden="1">
              <a:extLst>
                <a:ext uri="{FF2B5EF4-FFF2-40B4-BE49-F238E27FC236}">
                  <a16:creationId xmlns:a16="http://schemas.microsoft.com/office/drawing/2014/main" id="{00000000-0008-0000-0B00-0000370C0000}"/>
                </a:ext>
              </a:extLst>
            </xdr:cNvPr>
            <xdr:cNvSpPr txBox="1"/>
          </xdr:nvSpPr>
          <xdr:spPr>
            <a:xfrm>
              <a:off x="4179785" y="0"/>
              <a:ext cx="7261576" cy="556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a:solidFill>
                    <a:schemeClr val="bg1"/>
                  </a:solidFill>
                  <a:latin typeface="Gold Bold" panose="00000500000000000000" pitchFamily="2" charset="0"/>
                </a:rPr>
                <a:t>EVENTS TO BOOST THE TOURISM</a:t>
              </a:r>
            </a:p>
          </xdr:txBody>
        </xdr:sp>
        <xdr:grpSp>
          <xdr:nvGrpSpPr>
            <xdr:cNvPr id="3124" name="Group 3123" hidden="1">
              <a:extLst>
                <a:ext uri="{FF2B5EF4-FFF2-40B4-BE49-F238E27FC236}">
                  <a16:creationId xmlns:a16="http://schemas.microsoft.com/office/drawing/2014/main" id="{00000000-0008-0000-0B00-0000340C0000}"/>
                </a:ext>
              </a:extLst>
            </xdr:cNvPr>
            <xdr:cNvGrpSpPr/>
          </xdr:nvGrpSpPr>
          <xdr:grpSpPr>
            <a:xfrm>
              <a:off x="1792154" y="746760"/>
              <a:ext cx="11190873" cy="822960"/>
              <a:chOff x="1605948" y="754380"/>
              <a:chExt cx="11190873" cy="822960"/>
            </a:xfrm>
          </xdr:grpSpPr>
          <xdr:sp macro="" textlink="">
            <xdr:nvSpPr>
              <xdr:cNvPr id="3096" name="TextBox 3095" hidden="1">
                <a:extLst>
                  <a:ext uri="{FF2B5EF4-FFF2-40B4-BE49-F238E27FC236}">
                    <a16:creationId xmlns:a16="http://schemas.microsoft.com/office/drawing/2014/main" id="{00000000-0008-0000-0B00-0000180C0000}"/>
                  </a:ext>
                </a:extLst>
              </xdr:cNvPr>
              <xdr:cNvSpPr txBox="1"/>
            </xdr:nvSpPr>
            <xdr:spPr>
              <a:xfrm>
                <a:off x="1605948" y="754380"/>
                <a:ext cx="2493612"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600">
                    <a:solidFill>
                      <a:srgbClr val="ECE3C3"/>
                    </a:solidFill>
                    <a:latin typeface="Gold Bold" panose="00000500000000000000" pitchFamily="2" charset="0"/>
                  </a:rPr>
                  <a:t>SPIRITUAL EXPOS </a:t>
                </a:r>
              </a:p>
            </xdr:txBody>
          </xdr:sp>
          <xdr:sp macro="" textlink="">
            <xdr:nvSpPr>
              <xdr:cNvPr id="3099" name="TextBox 3098" hidden="1">
                <a:extLst>
                  <a:ext uri="{FF2B5EF4-FFF2-40B4-BE49-F238E27FC236}">
                    <a16:creationId xmlns:a16="http://schemas.microsoft.com/office/drawing/2014/main" id="{00000000-0008-0000-0B00-00001B0C0000}"/>
                  </a:ext>
                </a:extLst>
              </xdr:cNvPr>
              <xdr:cNvSpPr txBox="1"/>
            </xdr:nvSpPr>
            <xdr:spPr>
              <a:xfrm>
                <a:off x="5259738" y="754380"/>
                <a:ext cx="4025232" cy="822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600">
                    <a:solidFill>
                      <a:schemeClr val="bg1"/>
                    </a:solidFill>
                    <a:latin typeface="Gold Bold" panose="00000500000000000000" pitchFamily="2" charset="0"/>
                  </a:rPr>
                  <a:t>MULUGU, WARANGAL, </a:t>
                </a:r>
                <a:r>
                  <a:rPr lang="en-IN" sz="1600" baseline="0">
                    <a:solidFill>
                      <a:schemeClr val="bg1"/>
                    </a:solidFill>
                    <a:latin typeface="Gold Bold" panose="00000500000000000000" pitchFamily="2" charset="0"/>
                  </a:rPr>
                  <a:t> </a:t>
                </a:r>
                <a:r>
                  <a:rPr lang="en-IN" sz="1600">
                    <a:solidFill>
                      <a:schemeClr val="bg1"/>
                    </a:solidFill>
                    <a:latin typeface="Gold Bold" panose="00000500000000000000" pitchFamily="2" charset="0"/>
                  </a:rPr>
                  <a:t>YADADRI</a:t>
                </a:r>
                <a:r>
                  <a:rPr lang="en-IN" sz="1600" baseline="0">
                    <a:solidFill>
                      <a:schemeClr val="bg1"/>
                    </a:solidFill>
                    <a:latin typeface="Gold Bold" panose="00000500000000000000" pitchFamily="2" charset="0"/>
                  </a:rPr>
                  <a:t> BHUVANAGIRI, SANGAREDDY, MAHBUBNAGAR</a:t>
                </a:r>
                <a:endParaRPr lang="en-IN" sz="1600">
                  <a:solidFill>
                    <a:schemeClr val="bg1"/>
                  </a:solidFill>
                  <a:latin typeface="Gold Bold" panose="00000500000000000000" pitchFamily="2" charset="0"/>
                </a:endParaRPr>
              </a:p>
            </xdr:txBody>
          </xdr:sp>
          <xdr:sp macro="" textlink="">
            <xdr:nvSpPr>
              <xdr:cNvPr id="3101" name="TextBox 3100" hidden="1">
                <a:extLst>
                  <a:ext uri="{FF2B5EF4-FFF2-40B4-BE49-F238E27FC236}">
                    <a16:creationId xmlns:a16="http://schemas.microsoft.com/office/drawing/2014/main" id="{00000000-0008-0000-0B00-00001D0C0000}"/>
                  </a:ext>
                </a:extLst>
              </xdr:cNvPr>
              <xdr:cNvSpPr txBox="1"/>
            </xdr:nvSpPr>
            <xdr:spPr>
              <a:xfrm>
                <a:off x="9983169" y="754380"/>
                <a:ext cx="2813652" cy="594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a:solidFill>
                      <a:schemeClr val="bg1"/>
                    </a:solidFill>
                    <a:latin typeface="Gold Bold" panose="00000500000000000000" pitchFamily="2" charset="0"/>
                  </a:rPr>
                  <a:t>SEPTEMBER,</a:t>
                </a:r>
                <a:r>
                  <a:rPr lang="en-IN" sz="1600" baseline="0">
                    <a:solidFill>
                      <a:schemeClr val="bg1"/>
                    </a:solidFill>
                    <a:latin typeface="Gold Bold" panose="00000500000000000000" pitchFamily="2" charset="0"/>
                  </a:rPr>
                  <a:t> OCTOBER</a:t>
                </a:r>
                <a:endParaRPr lang="en-IN" sz="1600">
                  <a:solidFill>
                    <a:schemeClr val="bg1"/>
                  </a:solidFill>
                  <a:latin typeface="Gold Bold" panose="00000500000000000000" pitchFamily="2" charset="0"/>
                </a:endParaRPr>
              </a:p>
            </xdr:txBody>
          </xdr:sp>
        </xdr:grpSp>
        <xdr:grpSp>
          <xdr:nvGrpSpPr>
            <xdr:cNvPr id="3128" name="Group 3127" hidden="1">
              <a:extLst>
                <a:ext uri="{FF2B5EF4-FFF2-40B4-BE49-F238E27FC236}">
                  <a16:creationId xmlns:a16="http://schemas.microsoft.com/office/drawing/2014/main" id="{00000000-0008-0000-0B00-0000380C0000}"/>
                </a:ext>
              </a:extLst>
            </xdr:cNvPr>
            <xdr:cNvGrpSpPr/>
          </xdr:nvGrpSpPr>
          <xdr:grpSpPr>
            <a:xfrm>
              <a:off x="1792154" y="1781175"/>
              <a:ext cx="11190873" cy="1066800"/>
              <a:chOff x="1605948" y="2019300"/>
              <a:chExt cx="11190873" cy="1066800"/>
            </a:xfrm>
          </xdr:grpSpPr>
          <xdr:sp macro="" textlink="">
            <xdr:nvSpPr>
              <xdr:cNvPr id="3102" name="TextBox 3101" hidden="1">
                <a:extLst>
                  <a:ext uri="{FF2B5EF4-FFF2-40B4-BE49-F238E27FC236}">
                    <a16:creationId xmlns:a16="http://schemas.microsoft.com/office/drawing/2014/main" id="{00000000-0008-0000-0B00-00001E0C0000}"/>
                  </a:ext>
                </a:extLst>
              </xdr:cNvPr>
              <xdr:cNvSpPr txBox="1"/>
            </xdr:nvSpPr>
            <xdr:spPr>
              <a:xfrm>
                <a:off x="1605948" y="2019300"/>
                <a:ext cx="2417412" cy="1066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600">
                    <a:solidFill>
                      <a:srgbClr val="ECE3C3"/>
                    </a:solidFill>
                    <a:latin typeface="Gold Bold" panose="00000500000000000000" pitchFamily="2" charset="0"/>
                  </a:rPr>
                  <a:t>TRADE SHOWS/ STARTUP-FAIR/ INDUSTRIAL</a:t>
                </a:r>
                <a:r>
                  <a:rPr lang="en-IN" sz="1600" baseline="0">
                    <a:solidFill>
                      <a:srgbClr val="ECE3C3"/>
                    </a:solidFill>
                    <a:latin typeface="Gold Bold" panose="00000500000000000000" pitchFamily="2" charset="0"/>
                  </a:rPr>
                  <a:t> SUMMITS</a:t>
                </a:r>
                <a:r>
                  <a:rPr lang="en-IN" sz="1600">
                    <a:solidFill>
                      <a:srgbClr val="ECE3C3"/>
                    </a:solidFill>
                    <a:latin typeface="Gold Bold" panose="00000500000000000000" pitchFamily="2" charset="0"/>
                  </a:rPr>
                  <a:t> </a:t>
                </a:r>
              </a:p>
            </xdr:txBody>
          </xdr:sp>
          <xdr:sp macro="" textlink="">
            <xdr:nvSpPr>
              <xdr:cNvPr id="3103" name="TextBox 3102" hidden="1">
                <a:extLst>
                  <a:ext uri="{FF2B5EF4-FFF2-40B4-BE49-F238E27FC236}">
                    <a16:creationId xmlns:a16="http://schemas.microsoft.com/office/drawing/2014/main" id="{00000000-0008-0000-0B00-00001F0C0000}"/>
                  </a:ext>
                </a:extLst>
              </xdr:cNvPr>
              <xdr:cNvSpPr txBox="1"/>
            </xdr:nvSpPr>
            <xdr:spPr>
              <a:xfrm>
                <a:off x="5259738" y="2019300"/>
                <a:ext cx="4025232" cy="822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600">
                    <a:solidFill>
                      <a:schemeClr val="bg1"/>
                    </a:solidFill>
                    <a:latin typeface="Gold Bold" panose="00000500000000000000" pitchFamily="2" charset="0"/>
                  </a:rPr>
                  <a:t>HYDERABAD, NALGONDA, MEDCHAL-MALKAJGIRI, RANGAREDDY</a:t>
                </a:r>
              </a:p>
            </xdr:txBody>
          </xdr:sp>
          <xdr:sp macro="" textlink="">
            <xdr:nvSpPr>
              <xdr:cNvPr id="3104" name="TextBox 3103" hidden="1">
                <a:extLst>
                  <a:ext uri="{FF2B5EF4-FFF2-40B4-BE49-F238E27FC236}">
                    <a16:creationId xmlns:a16="http://schemas.microsoft.com/office/drawing/2014/main" id="{00000000-0008-0000-0B00-0000200C0000}"/>
                  </a:ext>
                </a:extLst>
              </xdr:cNvPr>
              <xdr:cNvSpPr txBox="1"/>
            </xdr:nvSpPr>
            <xdr:spPr>
              <a:xfrm>
                <a:off x="9983169" y="2019300"/>
                <a:ext cx="2813652"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a:solidFill>
                      <a:schemeClr val="bg1"/>
                    </a:solidFill>
                    <a:latin typeface="Gold Bold" panose="00000500000000000000" pitchFamily="2" charset="0"/>
                  </a:rPr>
                  <a:t>MARCH,</a:t>
                </a:r>
                <a:r>
                  <a:rPr lang="en-IN" sz="1600" baseline="0">
                    <a:solidFill>
                      <a:schemeClr val="bg1"/>
                    </a:solidFill>
                    <a:latin typeface="Gold Bold" panose="00000500000000000000" pitchFamily="2" charset="0"/>
                  </a:rPr>
                  <a:t> APRIL, MAY</a:t>
                </a:r>
                <a:endParaRPr lang="en-IN" sz="1600">
                  <a:solidFill>
                    <a:schemeClr val="bg1"/>
                  </a:solidFill>
                  <a:latin typeface="Gold Bold" panose="00000500000000000000" pitchFamily="2" charset="0"/>
                </a:endParaRPr>
              </a:p>
            </xdr:txBody>
          </xdr:sp>
        </xdr:grpSp>
        <xdr:grpSp>
          <xdr:nvGrpSpPr>
            <xdr:cNvPr id="3129" name="Group 3128" hidden="1">
              <a:extLst>
                <a:ext uri="{FF2B5EF4-FFF2-40B4-BE49-F238E27FC236}">
                  <a16:creationId xmlns:a16="http://schemas.microsoft.com/office/drawing/2014/main" id="{00000000-0008-0000-0B00-0000390C0000}"/>
                </a:ext>
              </a:extLst>
            </xdr:cNvPr>
            <xdr:cNvGrpSpPr/>
          </xdr:nvGrpSpPr>
          <xdr:grpSpPr>
            <a:xfrm>
              <a:off x="1768809" y="3051810"/>
              <a:ext cx="11237562" cy="883920"/>
              <a:chOff x="1605948" y="3337560"/>
              <a:chExt cx="11237562" cy="883920"/>
            </a:xfrm>
          </xdr:grpSpPr>
          <xdr:sp macro="" textlink="">
            <xdr:nvSpPr>
              <xdr:cNvPr id="3105" name="TextBox 3104" hidden="1">
                <a:extLst>
                  <a:ext uri="{FF2B5EF4-FFF2-40B4-BE49-F238E27FC236}">
                    <a16:creationId xmlns:a16="http://schemas.microsoft.com/office/drawing/2014/main" id="{00000000-0008-0000-0B00-0000210C0000}"/>
                  </a:ext>
                </a:extLst>
              </xdr:cNvPr>
              <xdr:cNvSpPr txBox="1"/>
            </xdr:nvSpPr>
            <xdr:spPr>
              <a:xfrm>
                <a:off x="1605948" y="3337560"/>
                <a:ext cx="2417412" cy="883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600">
                    <a:solidFill>
                      <a:srgbClr val="ECE3C3"/>
                    </a:solidFill>
                    <a:latin typeface="Gold Bold" panose="00000500000000000000" pitchFamily="2" charset="0"/>
                  </a:rPr>
                  <a:t>ART EXPOS/ TOY EXPOS/ FOLK FEST</a:t>
                </a:r>
              </a:p>
            </xdr:txBody>
          </xdr:sp>
          <xdr:sp macro="" textlink="">
            <xdr:nvSpPr>
              <xdr:cNvPr id="3106" name="TextBox 3105" hidden="1">
                <a:extLst>
                  <a:ext uri="{FF2B5EF4-FFF2-40B4-BE49-F238E27FC236}">
                    <a16:creationId xmlns:a16="http://schemas.microsoft.com/office/drawing/2014/main" id="{00000000-0008-0000-0B00-0000220C0000}"/>
                  </a:ext>
                </a:extLst>
              </xdr:cNvPr>
              <xdr:cNvSpPr txBox="1"/>
            </xdr:nvSpPr>
            <xdr:spPr>
              <a:xfrm>
                <a:off x="5259738" y="3337560"/>
                <a:ext cx="2501232"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600">
                    <a:solidFill>
                      <a:schemeClr val="bg1"/>
                    </a:solidFill>
                    <a:latin typeface="Gold Bold" panose="00000500000000000000" pitchFamily="2" charset="0"/>
                  </a:rPr>
                  <a:t>NIRMAL, ADILABAD</a:t>
                </a:r>
              </a:p>
            </xdr:txBody>
          </xdr:sp>
          <xdr:sp macro="" textlink="">
            <xdr:nvSpPr>
              <xdr:cNvPr id="3107" name="TextBox 3106" hidden="1">
                <a:extLst>
                  <a:ext uri="{FF2B5EF4-FFF2-40B4-BE49-F238E27FC236}">
                    <a16:creationId xmlns:a16="http://schemas.microsoft.com/office/drawing/2014/main" id="{00000000-0008-0000-0B00-0000230C0000}"/>
                  </a:ext>
                </a:extLst>
              </xdr:cNvPr>
              <xdr:cNvSpPr txBox="1"/>
            </xdr:nvSpPr>
            <xdr:spPr>
              <a:xfrm>
                <a:off x="9936480" y="3337560"/>
                <a:ext cx="290703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a:solidFill>
                      <a:schemeClr val="bg1"/>
                    </a:solidFill>
                    <a:latin typeface="Gold Bold" panose="00000500000000000000" pitchFamily="2" charset="0"/>
                  </a:rPr>
                  <a:t>DECEMBER,</a:t>
                </a:r>
                <a:r>
                  <a:rPr lang="en-IN" sz="1600" baseline="0">
                    <a:solidFill>
                      <a:schemeClr val="bg1"/>
                    </a:solidFill>
                    <a:latin typeface="Gold Bold" panose="00000500000000000000" pitchFamily="2" charset="0"/>
                  </a:rPr>
                  <a:t> JANUARY</a:t>
                </a:r>
                <a:endParaRPr lang="en-IN" sz="1600">
                  <a:solidFill>
                    <a:schemeClr val="bg1"/>
                  </a:solidFill>
                  <a:latin typeface="Gold Bold" panose="00000500000000000000" pitchFamily="2" charset="0"/>
                </a:endParaRPr>
              </a:p>
            </xdr:txBody>
          </xdr:sp>
        </xdr:grpSp>
        <xdr:grpSp>
          <xdr:nvGrpSpPr>
            <xdr:cNvPr id="3130" name="Group 3129" hidden="1">
              <a:extLst>
                <a:ext uri="{FF2B5EF4-FFF2-40B4-BE49-F238E27FC236}">
                  <a16:creationId xmlns:a16="http://schemas.microsoft.com/office/drawing/2014/main" id="{00000000-0008-0000-0B00-00003A0C0000}"/>
                </a:ext>
              </a:extLst>
            </xdr:cNvPr>
            <xdr:cNvGrpSpPr/>
          </xdr:nvGrpSpPr>
          <xdr:grpSpPr>
            <a:xfrm>
              <a:off x="1766904" y="4139565"/>
              <a:ext cx="11241372" cy="822960"/>
              <a:chOff x="1605948" y="4175760"/>
              <a:chExt cx="11241372" cy="822960"/>
            </a:xfrm>
          </xdr:grpSpPr>
          <xdr:sp macro="" textlink="">
            <xdr:nvSpPr>
              <xdr:cNvPr id="3108" name="TextBox 3107" hidden="1">
                <a:extLst>
                  <a:ext uri="{FF2B5EF4-FFF2-40B4-BE49-F238E27FC236}">
                    <a16:creationId xmlns:a16="http://schemas.microsoft.com/office/drawing/2014/main" id="{00000000-0008-0000-0B00-0000240C0000}"/>
                  </a:ext>
                </a:extLst>
              </xdr:cNvPr>
              <xdr:cNvSpPr txBox="1"/>
            </xdr:nvSpPr>
            <xdr:spPr>
              <a:xfrm>
                <a:off x="1605948" y="4175760"/>
                <a:ext cx="2417412"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600">
                    <a:solidFill>
                      <a:srgbClr val="ECE3C3"/>
                    </a:solidFill>
                    <a:latin typeface="Gold Bold" panose="00000500000000000000" pitchFamily="2" charset="0"/>
                  </a:rPr>
                  <a:t>BALLOON FEST</a:t>
                </a:r>
              </a:p>
            </xdr:txBody>
          </xdr:sp>
          <xdr:sp macro="" textlink="">
            <xdr:nvSpPr>
              <xdr:cNvPr id="3113" name="TextBox 3112" hidden="1">
                <a:extLst>
                  <a:ext uri="{FF2B5EF4-FFF2-40B4-BE49-F238E27FC236}">
                    <a16:creationId xmlns:a16="http://schemas.microsoft.com/office/drawing/2014/main" id="{00000000-0008-0000-0B00-0000290C0000}"/>
                  </a:ext>
                </a:extLst>
              </xdr:cNvPr>
              <xdr:cNvSpPr txBox="1"/>
            </xdr:nvSpPr>
            <xdr:spPr>
              <a:xfrm>
                <a:off x="5259738" y="4175760"/>
                <a:ext cx="4025232" cy="822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600">
                    <a:solidFill>
                      <a:schemeClr val="bg1"/>
                    </a:solidFill>
                    <a:latin typeface="Gold Bold" panose="00000500000000000000" pitchFamily="2" charset="0"/>
                  </a:rPr>
                  <a:t>MULUGU, RANGAREDDY, SURYAPET, WARANGAL, VIKARABAD</a:t>
                </a:r>
              </a:p>
            </xdr:txBody>
          </xdr:sp>
          <xdr:sp macro="" textlink="">
            <xdr:nvSpPr>
              <xdr:cNvPr id="3114" name="TextBox 3113" hidden="1">
                <a:extLst>
                  <a:ext uri="{FF2B5EF4-FFF2-40B4-BE49-F238E27FC236}">
                    <a16:creationId xmlns:a16="http://schemas.microsoft.com/office/drawing/2014/main" id="{00000000-0008-0000-0B00-00002A0C0000}"/>
                  </a:ext>
                </a:extLst>
              </xdr:cNvPr>
              <xdr:cNvSpPr txBox="1"/>
            </xdr:nvSpPr>
            <xdr:spPr>
              <a:xfrm>
                <a:off x="9932670" y="4175760"/>
                <a:ext cx="2914650" cy="6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a:solidFill>
                      <a:schemeClr val="bg1"/>
                    </a:solidFill>
                    <a:latin typeface="Gold Bold" panose="00000500000000000000" pitchFamily="2" charset="0"/>
                  </a:rPr>
                  <a:t>OCTOBER, NOVEMBER,</a:t>
                </a:r>
                <a:r>
                  <a:rPr lang="en-IN" sz="1600" baseline="0">
                    <a:solidFill>
                      <a:schemeClr val="bg1"/>
                    </a:solidFill>
                    <a:latin typeface="Gold Bold" panose="00000500000000000000" pitchFamily="2" charset="0"/>
                  </a:rPr>
                  <a:t> DECEMBER</a:t>
                </a:r>
                <a:endParaRPr lang="en-IN" sz="1600">
                  <a:solidFill>
                    <a:schemeClr val="bg1"/>
                  </a:solidFill>
                  <a:latin typeface="Gold Bold" panose="00000500000000000000" pitchFamily="2" charset="0"/>
                </a:endParaRPr>
              </a:p>
            </xdr:txBody>
          </xdr:sp>
        </xdr:grpSp>
        <xdr:grpSp>
          <xdr:nvGrpSpPr>
            <xdr:cNvPr id="3131" name="Group 3130" hidden="1">
              <a:extLst>
                <a:ext uri="{FF2B5EF4-FFF2-40B4-BE49-F238E27FC236}">
                  <a16:creationId xmlns:a16="http://schemas.microsoft.com/office/drawing/2014/main" id="{00000000-0008-0000-0B00-00003B0C0000}"/>
                </a:ext>
              </a:extLst>
            </xdr:cNvPr>
            <xdr:cNvGrpSpPr/>
          </xdr:nvGrpSpPr>
          <xdr:grpSpPr>
            <a:xfrm>
              <a:off x="1792154" y="5166360"/>
              <a:ext cx="11190873" cy="594360"/>
              <a:chOff x="1605948" y="5067300"/>
              <a:chExt cx="11190873" cy="594360"/>
            </a:xfrm>
          </xdr:grpSpPr>
          <xdr:sp macro="" textlink="">
            <xdr:nvSpPr>
              <xdr:cNvPr id="3115" name="TextBox 3114" hidden="1">
                <a:extLst>
                  <a:ext uri="{FF2B5EF4-FFF2-40B4-BE49-F238E27FC236}">
                    <a16:creationId xmlns:a16="http://schemas.microsoft.com/office/drawing/2014/main" id="{00000000-0008-0000-0B00-00002B0C0000}"/>
                  </a:ext>
                </a:extLst>
              </xdr:cNvPr>
              <xdr:cNvSpPr txBox="1"/>
            </xdr:nvSpPr>
            <xdr:spPr>
              <a:xfrm>
                <a:off x="1605948" y="5067300"/>
                <a:ext cx="2417412" cy="586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600">
                    <a:solidFill>
                      <a:srgbClr val="ECE3C3"/>
                    </a:solidFill>
                    <a:latin typeface="Gold Bold" panose="00000500000000000000" pitchFamily="2" charset="0"/>
                  </a:rPr>
                  <a:t>HANDLOOM EXHIBITIONS</a:t>
                </a:r>
              </a:p>
            </xdr:txBody>
          </xdr:sp>
          <xdr:sp macro="" textlink="">
            <xdr:nvSpPr>
              <xdr:cNvPr id="3116" name="TextBox 3115" hidden="1">
                <a:extLst>
                  <a:ext uri="{FF2B5EF4-FFF2-40B4-BE49-F238E27FC236}">
                    <a16:creationId xmlns:a16="http://schemas.microsoft.com/office/drawing/2014/main" id="{00000000-0008-0000-0B00-00002C0C0000}"/>
                  </a:ext>
                </a:extLst>
              </xdr:cNvPr>
              <xdr:cNvSpPr txBox="1"/>
            </xdr:nvSpPr>
            <xdr:spPr>
              <a:xfrm>
                <a:off x="5259738" y="5067300"/>
                <a:ext cx="4025232" cy="594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600">
                    <a:solidFill>
                      <a:schemeClr val="bg1"/>
                    </a:solidFill>
                    <a:latin typeface="Gold Bold" panose="00000500000000000000" pitchFamily="2" charset="0"/>
                  </a:rPr>
                  <a:t>RAJANNA SIRCILLA, PEDDAPALLI,</a:t>
                </a:r>
                <a:r>
                  <a:rPr lang="en-IN" sz="1600" baseline="0">
                    <a:solidFill>
                      <a:schemeClr val="bg1"/>
                    </a:solidFill>
                    <a:latin typeface="Gold Bold" panose="00000500000000000000" pitchFamily="2" charset="0"/>
                  </a:rPr>
                  <a:t> WANAPARTHY</a:t>
                </a:r>
                <a:endParaRPr lang="en-IN" sz="1600">
                  <a:solidFill>
                    <a:schemeClr val="bg1"/>
                  </a:solidFill>
                  <a:latin typeface="Gold Bold" panose="00000500000000000000" pitchFamily="2" charset="0"/>
                </a:endParaRPr>
              </a:p>
            </xdr:txBody>
          </xdr:sp>
          <xdr:sp macro="" textlink="">
            <xdr:nvSpPr>
              <xdr:cNvPr id="3117" name="TextBox 3116" hidden="1">
                <a:extLst>
                  <a:ext uri="{FF2B5EF4-FFF2-40B4-BE49-F238E27FC236}">
                    <a16:creationId xmlns:a16="http://schemas.microsoft.com/office/drawing/2014/main" id="{00000000-0008-0000-0B00-00002D0C0000}"/>
                  </a:ext>
                </a:extLst>
              </xdr:cNvPr>
              <xdr:cNvSpPr txBox="1"/>
            </xdr:nvSpPr>
            <xdr:spPr>
              <a:xfrm>
                <a:off x="9983169" y="5067300"/>
                <a:ext cx="2813652"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a:solidFill>
                      <a:schemeClr val="bg1"/>
                    </a:solidFill>
                    <a:latin typeface="Gold Bold" panose="00000500000000000000" pitchFamily="2" charset="0"/>
                  </a:rPr>
                  <a:t>FEBRUARY,</a:t>
                </a:r>
                <a:r>
                  <a:rPr lang="en-IN" sz="1600" baseline="0">
                    <a:solidFill>
                      <a:schemeClr val="bg1"/>
                    </a:solidFill>
                    <a:latin typeface="Gold Bold" panose="00000500000000000000" pitchFamily="2" charset="0"/>
                  </a:rPr>
                  <a:t> MARCH</a:t>
                </a:r>
                <a:endParaRPr lang="en-IN" sz="1600">
                  <a:solidFill>
                    <a:schemeClr val="bg1"/>
                  </a:solidFill>
                  <a:latin typeface="Gold Bold" panose="00000500000000000000" pitchFamily="2" charset="0"/>
                </a:endParaRPr>
              </a:p>
            </xdr:txBody>
          </xdr:sp>
        </xdr:grpSp>
        <xdr:sp macro="" textlink="">
          <xdr:nvSpPr>
            <xdr:cNvPr id="3132" name="TextBox 3131" hidden="1">
              <a:extLst>
                <a:ext uri="{FF2B5EF4-FFF2-40B4-BE49-F238E27FC236}">
                  <a16:creationId xmlns:a16="http://schemas.microsoft.com/office/drawing/2014/main" id="{00000000-0008-0000-0B00-00003C0C0000}"/>
                </a:ext>
              </a:extLst>
            </xdr:cNvPr>
            <xdr:cNvSpPr txBox="1"/>
          </xdr:nvSpPr>
          <xdr:spPr>
            <a:xfrm>
              <a:off x="1421130" y="746760"/>
              <a:ext cx="308611"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600">
                  <a:solidFill>
                    <a:schemeClr val="bg1"/>
                  </a:solidFill>
                </a:rPr>
                <a:t>●</a:t>
              </a:r>
            </a:p>
          </xdr:txBody>
        </xdr:sp>
        <xdr:sp macro="" textlink="">
          <xdr:nvSpPr>
            <xdr:cNvPr id="3134" name="TextBox 3133" hidden="1">
              <a:extLst>
                <a:ext uri="{FF2B5EF4-FFF2-40B4-BE49-F238E27FC236}">
                  <a16:creationId xmlns:a16="http://schemas.microsoft.com/office/drawing/2014/main" id="{00000000-0008-0000-0B00-00003E0C0000}"/>
                </a:ext>
              </a:extLst>
            </xdr:cNvPr>
            <xdr:cNvSpPr txBox="1"/>
          </xdr:nvSpPr>
          <xdr:spPr>
            <a:xfrm>
              <a:off x="1421130" y="1781175"/>
              <a:ext cx="308611"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600">
                  <a:solidFill>
                    <a:schemeClr val="bg1"/>
                  </a:solidFill>
                </a:rPr>
                <a:t>●</a:t>
              </a:r>
            </a:p>
          </xdr:txBody>
        </xdr:sp>
        <xdr:sp macro="" textlink="">
          <xdr:nvSpPr>
            <xdr:cNvPr id="3135" name="TextBox 3134" hidden="1">
              <a:extLst>
                <a:ext uri="{FF2B5EF4-FFF2-40B4-BE49-F238E27FC236}">
                  <a16:creationId xmlns:a16="http://schemas.microsoft.com/office/drawing/2014/main" id="{00000000-0008-0000-0B00-00003F0C0000}"/>
                </a:ext>
              </a:extLst>
            </xdr:cNvPr>
            <xdr:cNvSpPr txBox="1"/>
          </xdr:nvSpPr>
          <xdr:spPr>
            <a:xfrm>
              <a:off x="1421130" y="3051810"/>
              <a:ext cx="308611"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600">
                  <a:solidFill>
                    <a:schemeClr val="bg1"/>
                  </a:solidFill>
                </a:rPr>
                <a:t>●</a:t>
              </a:r>
            </a:p>
          </xdr:txBody>
        </xdr:sp>
        <xdr:sp macro="" textlink="">
          <xdr:nvSpPr>
            <xdr:cNvPr id="3136" name="TextBox 3135" hidden="1">
              <a:extLst>
                <a:ext uri="{FF2B5EF4-FFF2-40B4-BE49-F238E27FC236}">
                  <a16:creationId xmlns:a16="http://schemas.microsoft.com/office/drawing/2014/main" id="{00000000-0008-0000-0B00-0000400C0000}"/>
                </a:ext>
              </a:extLst>
            </xdr:cNvPr>
            <xdr:cNvSpPr txBox="1"/>
          </xdr:nvSpPr>
          <xdr:spPr>
            <a:xfrm>
              <a:off x="1421130" y="4139565"/>
              <a:ext cx="308611"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600">
                  <a:solidFill>
                    <a:schemeClr val="bg1"/>
                  </a:solidFill>
                </a:rPr>
                <a:t>●</a:t>
              </a:r>
            </a:p>
          </xdr:txBody>
        </xdr:sp>
        <xdr:sp macro="" textlink="">
          <xdr:nvSpPr>
            <xdr:cNvPr id="3137" name="TextBox 3136" hidden="1">
              <a:extLst>
                <a:ext uri="{FF2B5EF4-FFF2-40B4-BE49-F238E27FC236}">
                  <a16:creationId xmlns:a16="http://schemas.microsoft.com/office/drawing/2014/main" id="{00000000-0008-0000-0B00-0000410C0000}"/>
                </a:ext>
              </a:extLst>
            </xdr:cNvPr>
            <xdr:cNvSpPr txBox="1"/>
          </xdr:nvSpPr>
          <xdr:spPr>
            <a:xfrm>
              <a:off x="1421130" y="5166360"/>
              <a:ext cx="308611"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600">
                  <a:solidFill>
                    <a:schemeClr val="bg1"/>
                  </a:solidFill>
                </a:rPr>
                <a:t>●</a:t>
              </a:r>
            </a:p>
          </xdr:txBody>
        </xdr:sp>
        <xdr:sp macro="[0]!D" textlink="">
          <xdr:nvSpPr>
            <xdr:cNvPr id="3141" name="A34" hidden="1">
              <a:extLst>
                <a:ext uri="{FF2B5EF4-FFF2-40B4-BE49-F238E27FC236}">
                  <a16:creationId xmlns:a16="http://schemas.microsoft.com/office/drawing/2014/main" id="{00000000-0008-0000-0B00-0000450C0000}"/>
                </a:ext>
              </a:extLst>
            </xdr:cNvPr>
            <xdr:cNvSpPr/>
          </xdr:nvSpPr>
          <xdr:spPr>
            <a:xfrm flipH="1">
              <a:off x="14091039" y="2781728"/>
              <a:ext cx="291021" cy="776616"/>
            </a:xfrm>
            <a:prstGeom prst="leftArrow">
              <a:avLst>
                <a:gd name="adj1" fmla="val 50000"/>
                <a:gd name="adj2" fmla="val 140196"/>
              </a:avLst>
            </a:prstGeom>
            <a:solidFill>
              <a:srgbClr val="ECE3C3"/>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INSIGHTSTAB_Click" textlink="">
          <xdr:nvSpPr>
            <xdr:cNvPr id="3142" name="A34" hidden="1">
              <a:extLst>
                <a:ext uri="{FF2B5EF4-FFF2-40B4-BE49-F238E27FC236}">
                  <a16:creationId xmlns:a16="http://schemas.microsoft.com/office/drawing/2014/main" id="{00000000-0008-0000-0B00-0000460C0000}"/>
                </a:ext>
              </a:extLst>
            </xdr:cNvPr>
            <xdr:cNvSpPr/>
          </xdr:nvSpPr>
          <xdr:spPr>
            <a:xfrm>
              <a:off x="211488" y="2781728"/>
              <a:ext cx="291021" cy="776616"/>
            </a:xfrm>
            <a:prstGeom prst="leftArrow">
              <a:avLst>
                <a:gd name="adj1" fmla="val 50000"/>
                <a:gd name="adj2" fmla="val 140196"/>
              </a:avLst>
            </a:prstGeom>
            <a:solidFill>
              <a:srgbClr val="ECE3C3"/>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143" name="TextBox 3142" hidden="1">
              <a:extLst>
                <a:ext uri="{FF2B5EF4-FFF2-40B4-BE49-F238E27FC236}">
                  <a16:creationId xmlns:a16="http://schemas.microsoft.com/office/drawing/2014/main" id="{00000000-0008-0000-0B00-0000470C0000}"/>
                </a:ext>
              </a:extLst>
            </xdr:cNvPr>
            <xdr:cNvSpPr txBox="1"/>
          </xdr:nvSpPr>
          <xdr:spPr>
            <a:xfrm>
              <a:off x="6857118" y="6195227"/>
              <a:ext cx="532966" cy="32854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bg1"/>
                  </a:solidFill>
                </a:rPr>
                <a:t>2/5</a:t>
              </a:r>
            </a:p>
          </xdr:txBody>
        </xdr:sp>
      </xdr:grpSp>
      <xdr:cxnSp macro="">
        <xdr:nvCxnSpPr>
          <xdr:cNvPr id="3160" name="Straight Connector 3159" hidden="1">
            <a:extLst>
              <a:ext uri="{FF2B5EF4-FFF2-40B4-BE49-F238E27FC236}">
                <a16:creationId xmlns:a16="http://schemas.microsoft.com/office/drawing/2014/main" id="{00000000-0008-0000-0B00-0000580C0000}"/>
              </a:ext>
            </a:extLst>
          </xdr:cNvPr>
          <xdr:cNvCxnSpPr/>
        </xdr:nvCxnSpPr>
        <xdr:spPr>
          <a:xfrm>
            <a:off x="2019300" y="1630680"/>
            <a:ext cx="10736580" cy="0"/>
          </a:xfrm>
          <a:prstGeom prst="line">
            <a:avLst/>
          </a:prstGeom>
          <a:ln w="25400">
            <a:gradFill>
              <a:gsLst>
                <a:gs pos="16000">
                  <a:schemeClr val="tx1"/>
                </a:gs>
                <a:gs pos="58000">
                  <a:schemeClr val="bg1"/>
                </a:gs>
                <a:gs pos="88000">
                  <a:schemeClr val="tx1"/>
                </a:gs>
              </a:gsLst>
              <a:lin ang="6600000" scaled="0"/>
            </a:gradFill>
          </a:ln>
        </xdr:spPr>
        <xdr:style>
          <a:lnRef idx="1">
            <a:schemeClr val="accent1"/>
          </a:lnRef>
          <a:fillRef idx="0">
            <a:schemeClr val="accent1"/>
          </a:fillRef>
          <a:effectRef idx="0">
            <a:schemeClr val="accent1"/>
          </a:effectRef>
          <a:fontRef idx="minor">
            <a:schemeClr val="tx1"/>
          </a:fontRef>
        </xdr:style>
      </xdr:cxnSp>
      <xdr:cxnSp macro="">
        <xdr:nvCxnSpPr>
          <xdr:cNvPr id="3164" name="Straight Connector 3163" hidden="1">
            <a:extLst>
              <a:ext uri="{FF2B5EF4-FFF2-40B4-BE49-F238E27FC236}">
                <a16:creationId xmlns:a16="http://schemas.microsoft.com/office/drawing/2014/main" id="{00000000-0008-0000-0B00-00005C0C0000}"/>
              </a:ext>
            </a:extLst>
          </xdr:cNvPr>
          <xdr:cNvCxnSpPr/>
        </xdr:nvCxnSpPr>
        <xdr:spPr>
          <a:xfrm>
            <a:off x="2019300" y="2918460"/>
            <a:ext cx="10736580" cy="0"/>
          </a:xfrm>
          <a:prstGeom prst="line">
            <a:avLst/>
          </a:prstGeom>
          <a:ln w="25400">
            <a:gradFill>
              <a:gsLst>
                <a:gs pos="16000">
                  <a:schemeClr val="tx1"/>
                </a:gs>
                <a:gs pos="58000">
                  <a:schemeClr val="bg1"/>
                </a:gs>
                <a:gs pos="88000">
                  <a:schemeClr val="tx1"/>
                </a:gs>
              </a:gsLst>
              <a:lin ang="6600000" scaled="0"/>
            </a:gradFill>
          </a:ln>
        </xdr:spPr>
        <xdr:style>
          <a:lnRef idx="1">
            <a:schemeClr val="accent1"/>
          </a:lnRef>
          <a:fillRef idx="0">
            <a:schemeClr val="accent1"/>
          </a:fillRef>
          <a:effectRef idx="0">
            <a:schemeClr val="accent1"/>
          </a:effectRef>
          <a:fontRef idx="minor">
            <a:schemeClr val="tx1"/>
          </a:fontRef>
        </xdr:style>
      </xdr:cxnSp>
      <xdr:cxnSp macro="">
        <xdr:nvCxnSpPr>
          <xdr:cNvPr id="3169" name="Straight Connector 3168" hidden="1">
            <a:extLst>
              <a:ext uri="{FF2B5EF4-FFF2-40B4-BE49-F238E27FC236}">
                <a16:creationId xmlns:a16="http://schemas.microsoft.com/office/drawing/2014/main" id="{00000000-0008-0000-0B00-0000610C0000}"/>
              </a:ext>
            </a:extLst>
          </xdr:cNvPr>
          <xdr:cNvCxnSpPr/>
        </xdr:nvCxnSpPr>
        <xdr:spPr>
          <a:xfrm>
            <a:off x="2019300" y="3924300"/>
            <a:ext cx="10736580" cy="0"/>
          </a:xfrm>
          <a:prstGeom prst="line">
            <a:avLst/>
          </a:prstGeom>
          <a:ln w="25400">
            <a:gradFill>
              <a:gsLst>
                <a:gs pos="16000">
                  <a:schemeClr val="tx1"/>
                </a:gs>
                <a:gs pos="58000">
                  <a:schemeClr val="bg1"/>
                </a:gs>
                <a:gs pos="88000">
                  <a:schemeClr val="tx1"/>
                </a:gs>
              </a:gsLst>
              <a:lin ang="6600000" scaled="0"/>
            </a:gradFill>
          </a:ln>
        </xdr:spPr>
        <xdr:style>
          <a:lnRef idx="1">
            <a:schemeClr val="accent1"/>
          </a:lnRef>
          <a:fillRef idx="0">
            <a:schemeClr val="accent1"/>
          </a:fillRef>
          <a:effectRef idx="0">
            <a:schemeClr val="accent1"/>
          </a:effectRef>
          <a:fontRef idx="minor">
            <a:schemeClr val="tx1"/>
          </a:fontRef>
        </xdr:style>
      </xdr:cxnSp>
      <xdr:cxnSp macro="">
        <xdr:nvCxnSpPr>
          <xdr:cNvPr id="3173" name="Straight Connector 3172" hidden="1">
            <a:extLst>
              <a:ext uri="{FF2B5EF4-FFF2-40B4-BE49-F238E27FC236}">
                <a16:creationId xmlns:a16="http://schemas.microsoft.com/office/drawing/2014/main" id="{00000000-0008-0000-0B00-0000650C0000}"/>
              </a:ext>
            </a:extLst>
          </xdr:cNvPr>
          <xdr:cNvCxnSpPr/>
        </xdr:nvCxnSpPr>
        <xdr:spPr>
          <a:xfrm>
            <a:off x="2019300" y="5052060"/>
            <a:ext cx="10736580" cy="0"/>
          </a:xfrm>
          <a:prstGeom prst="line">
            <a:avLst/>
          </a:prstGeom>
          <a:ln w="25400">
            <a:gradFill>
              <a:gsLst>
                <a:gs pos="16000">
                  <a:schemeClr val="tx1"/>
                </a:gs>
                <a:gs pos="58000">
                  <a:schemeClr val="bg1"/>
                </a:gs>
                <a:gs pos="88000">
                  <a:schemeClr val="tx1"/>
                </a:gs>
              </a:gsLst>
              <a:lin ang="6600000" scaled="0"/>
            </a:gra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22</xdr:col>
      <xdr:colOff>83820</xdr:colOff>
      <xdr:row>0</xdr:row>
      <xdr:rowOff>103290</xdr:rowOff>
    </xdr:from>
    <xdr:to>
      <xdr:col>23</xdr:col>
      <xdr:colOff>373380</xdr:colOff>
      <xdr:row>5</xdr:row>
      <xdr:rowOff>88050</xdr:rowOff>
    </xdr:to>
    <xdr:pic>
      <xdr:nvPicPr>
        <xdr:cNvPr id="3178" name="Picture 3177">
          <a:extLst>
            <a:ext uri="{FF2B5EF4-FFF2-40B4-BE49-F238E27FC236}">
              <a16:creationId xmlns:a16="http://schemas.microsoft.com/office/drawing/2014/main" id="{00000000-0008-0000-0B00-00006A0C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3495020" y="103290"/>
          <a:ext cx="899160" cy="899160"/>
        </a:xfrm>
        <a:prstGeom prst="rect">
          <a:avLst/>
        </a:prstGeom>
      </xdr:spPr>
    </xdr:pic>
    <xdr:clientData/>
  </xdr:twoCellAnchor>
  <xdr:twoCellAnchor editAs="oneCell">
    <xdr:from>
      <xdr:col>8</xdr:col>
      <xdr:colOff>84047</xdr:colOff>
      <xdr:row>0</xdr:row>
      <xdr:rowOff>149250</xdr:rowOff>
    </xdr:from>
    <xdr:to>
      <xdr:col>8</xdr:col>
      <xdr:colOff>335280</xdr:colOff>
      <xdr:row>2</xdr:row>
      <xdr:rowOff>35490</xdr:rowOff>
    </xdr:to>
    <xdr:pic macro="[0]!_xludf.info">
      <xdr:nvPicPr>
        <xdr:cNvPr id="3181" name="INFO_BUT">
          <a:extLst>
            <a:ext uri="{FF2B5EF4-FFF2-40B4-BE49-F238E27FC236}">
              <a16:creationId xmlns:a16="http://schemas.microsoft.com/office/drawing/2014/main" id="{00000000-0008-0000-0B00-00006D0C0000}"/>
            </a:ext>
          </a:extLst>
        </xdr:cNvPr>
        <xdr:cNvPicPr>
          <a:picLocks/>
        </xdr:cNvPicPr>
      </xdr:nvPicPr>
      <xdr:blipFill>
        <a:blip xmlns:r="http://schemas.openxmlformats.org/officeDocument/2006/relationships" r:embed="rId53" cstate="print">
          <a:extLst>
            <a:ext uri="{28A0092B-C50C-407E-A947-70E740481C1C}">
              <a14:useLocalDpi xmlns:a14="http://schemas.microsoft.com/office/drawing/2010/main" val="0"/>
            </a:ext>
          </a:extLst>
        </a:blip>
        <a:stretch>
          <a:fillRect/>
        </a:stretch>
      </xdr:blipFill>
      <xdr:spPr>
        <a:xfrm>
          <a:off x="4960847" y="149250"/>
          <a:ext cx="251233" cy="252000"/>
        </a:xfrm>
        <a:prstGeom prst="rect">
          <a:avLst/>
        </a:prstGeom>
      </xdr:spPr>
    </xdr:pic>
    <xdr:clientData/>
  </xdr:twoCellAnchor>
  <xdr:oneCellAnchor>
    <xdr:from>
      <xdr:col>8</xdr:col>
      <xdr:colOff>243840</xdr:colOff>
      <xdr:row>44</xdr:row>
      <xdr:rowOff>45720</xdr:rowOff>
    </xdr:from>
    <xdr:ext cx="184731" cy="264560"/>
    <xdr:sp macro="" textlink="">
      <xdr:nvSpPr>
        <xdr:cNvPr id="3199" name="TextBox 3198">
          <a:extLst>
            <a:ext uri="{FF2B5EF4-FFF2-40B4-BE49-F238E27FC236}">
              <a16:creationId xmlns:a16="http://schemas.microsoft.com/office/drawing/2014/main" id="{00000000-0008-0000-0B00-00007F0C0000}"/>
            </a:ext>
          </a:extLst>
        </xdr:cNvPr>
        <xdr:cNvSpPr txBox="1"/>
      </xdr:nvSpPr>
      <xdr:spPr>
        <a:xfrm>
          <a:off x="5120640" y="80924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0</xdr:col>
      <xdr:colOff>220794</xdr:colOff>
      <xdr:row>5</xdr:row>
      <xdr:rowOff>114300</xdr:rowOff>
    </xdr:from>
    <xdr:to>
      <xdr:col>23</xdr:col>
      <xdr:colOff>368880</xdr:colOff>
      <xdr:row>35</xdr:row>
      <xdr:rowOff>121717</xdr:rowOff>
    </xdr:to>
    <xdr:grpSp>
      <xdr:nvGrpSpPr>
        <xdr:cNvPr id="3205" name="DD2" hidden="1">
          <a:extLst>
            <a:ext uri="{FF2B5EF4-FFF2-40B4-BE49-F238E27FC236}">
              <a16:creationId xmlns:a16="http://schemas.microsoft.com/office/drawing/2014/main" id="{00000000-0008-0000-0B00-0000850C0000}"/>
            </a:ext>
          </a:extLst>
        </xdr:cNvPr>
        <xdr:cNvGrpSpPr/>
      </xdr:nvGrpSpPr>
      <xdr:grpSpPr>
        <a:xfrm>
          <a:off x="220794" y="1028700"/>
          <a:ext cx="14168886" cy="5493817"/>
          <a:chOff x="220794" y="1028700"/>
          <a:chExt cx="14168886" cy="5493817"/>
        </a:xfrm>
      </xdr:grpSpPr>
      <xdr:grpSp>
        <xdr:nvGrpSpPr>
          <xdr:cNvPr id="3189" name="DD2" hidden="1">
            <a:extLst>
              <a:ext uri="{FF2B5EF4-FFF2-40B4-BE49-F238E27FC236}">
                <a16:creationId xmlns:a16="http://schemas.microsoft.com/office/drawing/2014/main" id="{00000000-0008-0000-0B00-0000750C0000}"/>
              </a:ext>
            </a:extLst>
          </xdr:cNvPr>
          <xdr:cNvGrpSpPr/>
        </xdr:nvGrpSpPr>
        <xdr:grpSpPr>
          <a:xfrm>
            <a:off x="220794" y="1295400"/>
            <a:ext cx="14168886" cy="5227117"/>
            <a:chOff x="220794" y="1295400"/>
            <a:chExt cx="14168886" cy="5227117"/>
          </a:xfrm>
        </xdr:grpSpPr>
        <xdr:sp macro="[0]!L" textlink="">
          <xdr:nvSpPr>
            <xdr:cNvPr id="3119" name="A34" hidden="1">
              <a:extLst>
                <a:ext uri="{FF2B5EF4-FFF2-40B4-BE49-F238E27FC236}">
                  <a16:creationId xmlns:a16="http://schemas.microsoft.com/office/drawing/2014/main" id="{00000000-0008-0000-0B00-00002F0C0000}"/>
                </a:ext>
              </a:extLst>
            </xdr:cNvPr>
            <xdr:cNvSpPr/>
          </xdr:nvSpPr>
          <xdr:spPr>
            <a:xfrm flipH="1">
              <a:off x="14098659" y="2774108"/>
              <a:ext cx="291021" cy="776616"/>
            </a:xfrm>
            <a:prstGeom prst="leftArrow">
              <a:avLst>
                <a:gd name="adj1" fmla="val 50000"/>
                <a:gd name="adj2" fmla="val 140196"/>
              </a:avLst>
            </a:prstGeom>
            <a:solidFill>
              <a:srgbClr val="ECE3C3"/>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168" name="TextBox 3167" hidden="1">
              <a:extLst>
                <a:ext uri="{FF2B5EF4-FFF2-40B4-BE49-F238E27FC236}">
                  <a16:creationId xmlns:a16="http://schemas.microsoft.com/office/drawing/2014/main" id="{00000000-0008-0000-0B00-0000600C0000}"/>
                </a:ext>
              </a:extLst>
            </xdr:cNvPr>
            <xdr:cNvSpPr txBox="1"/>
          </xdr:nvSpPr>
          <xdr:spPr>
            <a:xfrm>
              <a:off x="6856128" y="6193972"/>
              <a:ext cx="532966" cy="32854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bg1"/>
                  </a:solidFill>
                </a:rPr>
                <a:t>4/5</a:t>
              </a:r>
            </a:p>
          </xdr:txBody>
        </xdr:sp>
        <xdr:sp macro="" textlink="">
          <xdr:nvSpPr>
            <xdr:cNvPr id="3171" name="TextBox 3170" hidden="1">
              <a:extLst>
                <a:ext uri="{FF2B5EF4-FFF2-40B4-BE49-F238E27FC236}">
                  <a16:creationId xmlns:a16="http://schemas.microsoft.com/office/drawing/2014/main" id="{00000000-0008-0000-0B00-0000630C0000}"/>
                </a:ext>
              </a:extLst>
            </xdr:cNvPr>
            <xdr:cNvSpPr txBox="1"/>
          </xdr:nvSpPr>
          <xdr:spPr>
            <a:xfrm>
              <a:off x="1889760" y="1295400"/>
              <a:ext cx="744844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u="none">
                  <a:solidFill>
                    <a:srgbClr val="ECE3C3"/>
                  </a:solidFill>
                  <a:latin typeface="Gold Bold" panose="00000500000000000000" pitchFamily="2" charset="0"/>
                </a:rPr>
                <a:t>DRAWBACKS:</a:t>
              </a:r>
              <a:endParaRPr lang="en-IN" sz="1600" u="none" baseline="0">
                <a:solidFill>
                  <a:srgbClr val="ECE3C3"/>
                </a:solidFill>
                <a:latin typeface="Gold Bold" panose="00000500000000000000" pitchFamily="2" charset="0"/>
              </a:endParaRPr>
            </a:p>
          </xdr:txBody>
        </xdr:sp>
        <xdr:sp macro="" textlink="">
          <xdr:nvSpPr>
            <xdr:cNvPr id="3172" name="TextBox 3171" hidden="1">
              <a:extLst>
                <a:ext uri="{FF2B5EF4-FFF2-40B4-BE49-F238E27FC236}">
                  <a16:creationId xmlns:a16="http://schemas.microsoft.com/office/drawing/2014/main" id="{00000000-0008-0000-0B00-0000640C0000}"/>
                </a:ext>
              </a:extLst>
            </xdr:cNvPr>
            <xdr:cNvSpPr txBox="1"/>
          </xdr:nvSpPr>
          <xdr:spPr>
            <a:xfrm>
              <a:off x="2217420" y="1714500"/>
              <a:ext cx="744844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u="none">
                  <a:solidFill>
                    <a:schemeClr val="bg1"/>
                  </a:solidFill>
                  <a:latin typeface="Gold Bold" panose="00000500000000000000" pitchFamily="2" charset="0"/>
                </a:rPr>
                <a:t>HYDERABAD DOES NOT HAVE INFRASTRUCTURE LIKE DUBAI.</a:t>
              </a:r>
              <a:endParaRPr lang="en-IN" sz="1600" u="none" baseline="0">
                <a:solidFill>
                  <a:schemeClr val="bg1"/>
                </a:solidFill>
                <a:latin typeface="Gold Bold" panose="00000500000000000000" pitchFamily="2" charset="0"/>
              </a:endParaRPr>
            </a:p>
          </xdr:txBody>
        </xdr:sp>
        <xdr:sp macro="" textlink="">
          <xdr:nvSpPr>
            <xdr:cNvPr id="3174" name="TextBox 3173" hidden="1">
              <a:extLst>
                <a:ext uri="{FF2B5EF4-FFF2-40B4-BE49-F238E27FC236}">
                  <a16:creationId xmlns:a16="http://schemas.microsoft.com/office/drawing/2014/main" id="{00000000-0008-0000-0B00-0000660C0000}"/>
                </a:ext>
              </a:extLst>
            </xdr:cNvPr>
            <xdr:cNvSpPr txBox="1"/>
          </xdr:nvSpPr>
          <xdr:spPr>
            <a:xfrm>
              <a:off x="2232660" y="2141220"/>
              <a:ext cx="7688580" cy="617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u="none">
                  <a:solidFill>
                    <a:schemeClr val="bg1"/>
                  </a:solidFill>
                  <a:latin typeface="Gold Bold" panose="00000500000000000000" pitchFamily="2" charset="0"/>
                </a:rPr>
                <a:t>LIKE CRUDE OIL FOR DUBAI, HYDERABAD DOES NOT HAVE</a:t>
              </a:r>
              <a:r>
                <a:rPr lang="en-IN" sz="1600" u="none" baseline="0">
                  <a:solidFill>
                    <a:schemeClr val="bg1"/>
                  </a:solidFill>
                  <a:latin typeface="Gold Bold" panose="00000500000000000000" pitchFamily="2" charset="0"/>
                </a:rPr>
                <a:t> ANY NATURAL RESOURCE FOR MASSIVE REVENUE GENERATION.</a:t>
              </a:r>
            </a:p>
          </xdr:txBody>
        </xdr:sp>
        <xdr:sp macro="" textlink="">
          <xdr:nvSpPr>
            <xdr:cNvPr id="3175" name="TextBox 3174" hidden="1">
              <a:extLst>
                <a:ext uri="{FF2B5EF4-FFF2-40B4-BE49-F238E27FC236}">
                  <a16:creationId xmlns:a16="http://schemas.microsoft.com/office/drawing/2014/main" id="{00000000-0008-0000-0B00-0000670C0000}"/>
                </a:ext>
              </a:extLst>
            </xdr:cNvPr>
            <xdr:cNvSpPr txBox="1"/>
          </xdr:nvSpPr>
          <xdr:spPr>
            <a:xfrm>
              <a:off x="1859280" y="3268980"/>
              <a:ext cx="741069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u="none">
                  <a:solidFill>
                    <a:srgbClr val="ECE3C3"/>
                  </a:solidFill>
                  <a:latin typeface="Gold Bold" panose="00000500000000000000" pitchFamily="2" charset="0"/>
                </a:rPr>
                <a:t>CONCLUSION:</a:t>
              </a:r>
            </a:p>
          </xdr:txBody>
        </xdr:sp>
        <xdr:sp macro="" textlink="">
          <xdr:nvSpPr>
            <xdr:cNvPr id="3176" name="TextBox 3175" hidden="1">
              <a:extLst>
                <a:ext uri="{FF2B5EF4-FFF2-40B4-BE49-F238E27FC236}">
                  <a16:creationId xmlns:a16="http://schemas.microsoft.com/office/drawing/2014/main" id="{00000000-0008-0000-0B00-0000680C0000}"/>
                </a:ext>
              </a:extLst>
            </xdr:cNvPr>
            <xdr:cNvSpPr txBox="1"/>
          </xdr:nvSpPr>
          <xdr:spPr>
            <a:xfrm>
              <a:off x="2209800" y="3627120"/>
              <a:ext cx="8976360" cy="1066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u="none">
                  <a:solidFill>
                    <a:schemeClr val="bg1"/>
                  </a:solidFill>
                  <a:latin typeface="Gold Bold" panose="00000500000000000000" pitchFamily="2" charset="0"/>
                </a:rPr>
                <a:t>WHILE HYDERABAD MAY NOT BE ABLE</a:t>
              </a:r>
              <a:r>
                <a:rPr lang="en-IN" sz="1600" u="none" baseline="0">
                  <a:solidFill>
                    <a:schemeClr val="bg1"/>
                  </a:solidFill>
                  <a:latin typeface="Gold Bold" panose="00000500000000000000" pitchFamily="2" charset="0"/>
                </a:rPr>
                <a:t> TO REPLICATE "THE DUBAI MODEL", BUT IT CAN CERTAINLY LEARN FROM ITS SUCCESS AND WORKING STYLE ON DEVELOPING ITS UNIQUE STRENGTH AS ITS BUSINESS WITH ITS RIGHT INVESTMENTS AND POLICIES.</a:t>
              </a:r>
            </a:p>
          </xdr:txBody>
        </xdr:sp>
        <xdr:sp macro="" textlink="">
          <xdr:nvSpPr>
            <xdr:cNvPr id="3138" name="TextBox 3137" hidden="1">
              <a:extLst>
                <a:ext uri="{FF2B5EF4-FFF2-40B4-BE49-F238E27FC236}">
                  <a16:creationId xmlns:a16="http://schemas.microsoft.com/office/drawing/2014/main" id="{00000000-0008-0000-0B00-0000420C0000}"/>
                </a:ext>
              </a:extLst>
            </xdr:cNvPr>
            <xdr:cNvSpPr txBox="1"/>
          </xdr:nvSpPr>
          <xdr:spPr>
            <a:xfrm>
              <a:off x="1985010" y="1714500"/>
              <a:ext cx="308611"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600">
                  <a:solidFill>
                    <a:schemeClr val="bg1"/>
                  </a:solidFill>
                </a:rPr>
                <a:t>●</a:t>
              </a:r>
            </a:p>
          </xdr:txBody>
        </xdr:sp>
        <xdr:sp macro="" textlink="">
          <xdr:nvSpPr>
            <xdr:cNvPr id="3139" name="TextBox 3138" hidden="1">
              <a:extLst>
                <a:ext uri="{FF2B5EF4-FFF2-40B4-BE49-F238E27FC236}">
                  <a16:creationId xmlns:a16="http://schemas.microsoft.com/office/drawing/2014/main" id="{00000000-0008-0000-0B00-0000430C0000}"/>
                </a:ext>
              </a:extLst>
            </xdr:cNvPr>
            <xdr:cNvSpPr txBox="1"/>
          </xdr:nvSpPr>
          <xdr:spPr>
            <a:xfrm>
              <a:off x="1985010" y="2141220"/>
              <a:ext cx="308611"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600">
                  <a:solidFill>
                    <a:schemeClr val="bg1"/>
                  </a:solidFill>
                </a:rPr>
                <a:t>●</a:t>
              </a:r>
            </a:p>
          </xdr:txBody>
        </xdr:sp>
        <xdr:sp macro="" textlink="">
          <xdr:nvSpPr>
            <xdr:cNvPr id="3156" name="TextBox 3155" hidden="1">
              <a:extLst>
                <a:ext uri="{FF2B5EF4-FFF2-40B4-BE49-F238E27FC236}">
                  <a16:creationId xmlns:a16="http://schemas.microsoft.com/office/drawing/2014/main" id="{00000000-0008-0000-0B00-0000540C0000}"/>
                </a:ext>
              </a:extLst>
            </xdr:cNvPr>
            <xdr:cNvSpPr txBox="1"/>
          </xdr:nvSpPr>
          <xdr:spPr>
            <a:xfrm>
              <a:off x="1985010" y="3627120"/>
              <a:ext cx="308611"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600">
                  <a:solidFill>
                    <a:schemeClr val="bg1"/>
                  </a:solidFill>
                </a:rPr>
                <a:t>●</a:t>
              </a:r>
            </a:p>
          </xdr:txBody>
        </xdr:sp>
        <xdr:pic>
          <xdr:nvPicPr>
            <xdr:cNvPr id="3179" name="Picture 3178" hidden="1">
              <a:extLst>
                <a:ext uri="{FF2B5EF4-FFF2-40B4-BE49-F238E27FC236}">
                  <a16:creationId xmlns:a16="http://schemas.microsoft.com/office/drawing/2014/main" id="{00000000-0008-0000-0B00-00006B0C0000}"/>
                </a:ext>
              </a:extLst>
            </xdr:cNvPr>
            <xdr:cNvPicPr>
              <a:picLocks noChangeAspect="1"/>
            </xdr:cNvPicPr>
          </xdr:nvPicPr>
          <xdr:blipFill rotWithShape="1">
            <a:blip xmlns:r="http://schemas.openxmlformats.org/officeDocument/2006/relationships" r:embed="rId54" cstate="print">
              <a:duotone>
                <a:schemeClr val="bg2">
                  <a:shade val="45000"/>
                  <a:satMod val="135000"/>
                </a:schemeClr>
                <a:prstClr val="white"/>
              </a:duotone>
              <a:extLst>
                <a:ext uri="{28A0092B-C50C-407E-A947-70E740481C1C}">
                  <a14:useLocalDpi xmlns:a14="http://schemas.microsoft.com/office/drawing/2010/main" val="0"/>
                </a:ext>
              </a:extLst>
            </a:blip>
            <a:srcRect t="38272" b="39506"/>
            <a:stretch/>
          </xdr:blipFill>
          <xdr:spPr>
            <a:xfrm>
              <a:off x="5158740" y="5166360"/>
              <a:ext cx="3771900" cy="419100"/>
            </a:xfrm>
            <a:prstGeom prst="rect">
              <a:avLst/>
            </a:prstGeom>
          </xdr:spPr>
        </xdr:pic>
        <xdr:sp macro="[0]!D" textlink="">
          <xdr:nvSpPr>
            <xdr:cNvPr id="3188" name="A34" hidden="1">
              <a:extLst>
                <a:ext uri="{FF2B5EF4-FFF2-40B4-BE49-F238E27FC236}">
                  <a16:creationId xmlns:a16="http://schemas.microsoft.com/office/drawing/2014/main" id="{00000000-0008-0000-0B00-0000740C0000}"/>
                </a:ext>
              </a:extLst>
            </xdr:cNvPr>
            <xdr:cNvSpPr/>
          </xdr:nvSpPr>
          <xdr:spPr>
            <a:xfrm>
              <a:off x="220794" y="2774238"/>
              <a:ext cx="291021" cy="776616"/>
            </a:xfrm>
            <a:prstGeom prst="leftArrow">
              <a:avLst>
                <a:gd name="adj1" fmla="val 50000"/>
                <a:gd name="adj2" fmla="val 140196"/>
              </a:avLst>
            </a:prstGeom>
            <a:solidFill>
              <a:srgbClr val="ECE3C3"/>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pic>
        <xdr:nvPicPr>
          <xdr:cNvPr id="3203" name="Picture 3202" hidden="1">
            <a:extLst>
              <a:ext uri="{FF2B5EF4-FFF2-40B4-BE49-F238E27FC236}">
                <a16:creationId xmlns:a16="http://schemas.microsoft.com/office/drawing/2014/main" id="{00000000-0008-0000-0B00-0000830C0000}"/>
              </a:ext>
            </a:extLst>
          </xdr:cNvPr>
          <xdr:cNvPicPr>
            <a:picLocks noChangeAspect="1"/>
          </xdr:cNvPicPr>
        </xdr:nvPicPr>
        <xdr:blipFill>
          <a:blip xmlns:r="http://schemas.openxmlformats.org/officeDocument/2006/relationships" r:embed="rId49" cstate="print">
            <a:extLst>
              <a:ext uri="{BEBA8EAE-BF5A-486C-A8C5-ECC9F3942E4B}">
                <a14:imgProps xmlns:a14="http://schemas.microsoft.com/office/drawing/2010/main">
                  <a14:imgLayer r:embed="rId50">
                    <a14:imgEffect>
                      <a14:saturation sat="0"/>
                    </a14:imgEffect>
                  </a14:imgLayer>
                </a14:imgProps>
              </a:ext>
              <a:ext uri="{28A0092B-C50C-407E-A947-70E740481C1C}">
                <a14:useLocalDpi xmlns:a14="http://schemas.microsoft.com/office/drawing/2010/main" val="0"/>
              </a:ext>
            </a:extLst>
          </a:blip>
          <a:stretch>
            <a:fillRect/>
          </a:stretch>
        </xdr:blipFill>
        <xdr:spPr>
          <a:xfrm>
            <a:off x="10759440" y="1028700"/>
            <a:ext cx="2617645" cy="4686300"/>
          </a:xfrm>
          <a:prstGeom prst="rect">
            <a:avLst/>
          </a:prstGeom>
        </xdr:spPr>
      </xdr:pic>
      <xdr:pic>
        <xdr:nvPicPr>
          <xdr:cNvPr id="3204" name="Picture 3203" hidden="1">
            <a:extLst>
              <a:ext uri="{FF2B5EF4-FFF2-40B4-BE49-F238E27FC236}">
                <a16:creationId xmlns:a16="http://schemas.microsoft.com/office/drawing/2014/main" id="{00000000-0008-0000-0B00-0000840C0000}"/>
              </a:ext>
            </a:extLst>
          </xdr:cNvPr>
          <xdr:cNvPicPr>
            <a:picLocks noChangeAspect="1"/>
          </xdr:cNvPicPr>
        </xdr:nvPicPr>
        <xdr:blipFill>
          <a:blip xmlns:r="http://schemas.openxmlformats.org/officeDocument/2006/relationships" r:embed="rId51" cstate="print">
            <a:extLst>
              <a:ext uri="{BEBA8EAE-BF5A-486C-A8C5-ECC9F3942E4B}">
                <a14:imgProps xmlns:a14="http://schemas.microsoft.com/office/drawing/2010/main">
                  <a14:imgLayer r:embed="rId52">
                    <a14:imgEffect>
                      <a14:saturation sat="0"/>
                    </a14:imgEffect>
                  </a14:imgLayer>
                </a14:imgProps>
              </a:ext>
              <a:ext uri="{28A0092B-C50C-407E-A947-70E740481C1C}">
                <a14:useLocalDpi xmlns:a14="http://schemas.microsoft.com/office/drawing/2010/main" val="0"/>
              </a:ext>
            </a:extLst>
          </a:blip>
          <a:stretch>
            <a:fillRect/>
          </a:stretch>
        </xdr:blipFill>
        <xdr:spPr>
          <a:xfrm>
            <a:off x="12102126" y="3619504"/>
            <a:ext cx="2065020" cy="2065020"/>
          </a:xfrm>
          <a:prstGeom prst="rect">
            <a:avLst/>
          </a:prstGeom>
        </xdr:spPr>
      </xdr:pic>
    </xdr:grpSp>
    <xdr:clientData/>
  </xdr:twoCellAnchor>
  <xdr:twoCellAnchor>
    <xdr:from>
      <xdr:col>1</xdr:col>
      <xdr:colOff>167640</xdr:colOff>
      <xdr:row>0</xdr:row>
      <xdr:rowOff>160020</xdr:rowOff>
    </xdr:from>
    <xdr:to>
      <xdr:col>24</xdr:col>
      <xdr:colOff>104089</xdr:colOff>
      <xdr:row>34</xdr:row>
      <xdr:rowOff>60960</xdr:rowOff>
    </xdr:to>
    <xdr:grpSp>
      <xdr:nvGrpSpPr>
        <xdr:cNvPr id="3222" name="information" hidden="1">
          <a:extLst>
            <a:ext uri="{FF2B5EF4-FFF2-40B4-BE49-F238E27FC236}">
              <a16:creationId xmlns:a16="http://schemas.microsoft.com/office/drawing/2014/main" id="{00000000-0008-0000-0B00-0000960C0000}"/>
            </a:ext>
          </a:extLst>
        </xdr:cNvPr>
        <xdr:cNvGrpSpPr/>
      </xdr:nvGrpSpPr>
      <xdr:grpSpPr>
        <a:xfrm>
          <a:off x="777240" y="160020"/>
          <a:ext cx="13957249" cy="6118860"/>
          <a:chOff x="777240" y="160020"/>
          <a:chExt cx="13957249" cy="6118860"/>
        </a:xfrm>
      </xdr:grpSpPr>
      <xdr:grpSp>
        <xdr:nvGrpSpPr>
          <xdr:cNvPr id="3186" name="information" hidden="1">
            <a:extLst>
              <a:ext uri="{FF2B5EF4-FFF2-40B4-BE49-F238E27FC236}">
                <a16:creationId xmlns:a16="http://schemas.microsoft.com/office/drawing/2014/main" id="{00000000-0008-0000-0B00-0000720C0000}"/>
              </a:ext>
            </a:extLst>
          </xdr:cNvPr>
          <xdr:cNvGrpSpPr/>
        </xdr:nvGrpSpPr>
        <xdr:grpSpPr>
          <a:xfrm>
            <a:off x="777240" y="160020"/>
            <a:ext cx="6537960" cy="6118860"/>
            <a:chOff x="777240" y="160020"/>
            <a:chExt cx="6537960" cy="6118860"/>
          </a:xfrm>
        </xdr:grpSpPr>
        <xdr:sp macro="" textlink="">
          <xdr:nvSpPr>
            <xdr:cNvPr id="3183" name="Rectangle: Rounded Corners 3182" hidden="1">
              <a:extLst>
                <a:ext uri="{FF2B5EF4-FFF2-40B4-BE49-F238E27FC236}">
                  <a16:creationId xmlns:a16="http://schemas.microsoft.com/office/drawing/2014/main" id="{00000000-0008-0000-0B00-00006F0C0000}"/>
                </a:ext>
              </a:extLst>
            </xdr:cNvPr>
            <xdr:cNvSpPr/>
          </xdr:nvSpPr>
          <xdr:spPr>
            <a:xfrm>
              <a:off x="777240" y="182880"/>
              <a:ext cx="6537960" cy="6096000"/>
            </a:xfrm>
            <a:prstGeom prst="roundRect">
              <a:avLst/>
            </a:prstGeom>
            <a:solidFill>
              <a:schemeClr val="tx1"/>
            </a:solidFill>
            <a:ln>
              <a:gradFill>
                <a:gsLst>
                  <a:gs pos="0">
                    <a:srgbClr val="ECE3C3"/>
                  </a:gs>
                  <a:gs pos="37000">
                    <a:srgbClr val="2E2E2E"/>
                  </a:gs>
                  <a:gs pos="59000">
                    <a:srgbClr val="2E2E2E"/>
                  </a:gs>
                  <a:gs pos="100000">
                    <a:srgbClr val="ECE3C3"/>
                  </a:gs>
                </a:gsLst>
                <a:lin ang="6600000" scaled="0"/>
              </a:gradFill>
            </a:ln>
            <a:effectLst>
              <a:outerShdw blurRad="50800" dist="38100" algn="l" rotWithShape="0">
                <a:prstClr val="black">
                  <a:alpha val="81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sp macro="" textlink="">
          <xdr:nvSpPr>
            <xdr:cNvPr id="3184" name="TextBox 3183" hidden="1">
              <a:extLst>
                <a:ext uri="{FF2B5EF4-FFF2-40B4-BE49-F238E27FC236}">
                  <a16:creationId xmlns:a16="http://schemas.microsoft.com/office/drawing/2014/main" id="{00000000-0008-0000-0B00-0000700C0000}"/>
                </a:ext>
              </a:extLst>
            </xdr:cNvPr>
            <xdr:cNvSpPr txBox="1"/>
          </xdr:nvSpPr>
          <xdr:spPr>
            <a:xfrm>
              <a:off x="3028950" y="160020"/>
              <a:ext cx="203454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a:solidFill>
                    <a:schemeClr val="bg1"/>
                  </a:solidFill>
                  <a:latin typeface="Agency FB" panose="020B0503020202020204" pitchFamily="34" charset="0"/>
                </a:rPr>
                <a:t>About Telangana</a:t>
              </a:r>
            </a:p>
          </xdr:txBody>
        </xdr:sp>
        <xdr:sp macro="" textlink="">
          <xdr:nvSpPr>
            <xdr:cNvPr id="3185" name="TextBox 3184" hidden="1">
              <a:extLst>
                <a:ext uri="{FF2B5EF4-FFF2-40B4-BE49-F238E27FC236}">
                  <a16:creationId xmlns:a16="http://schemas.microsoft.com/office/drawing/2014/main" id="{00000000-0008-0000-0B00-0000710C0000}"/>
                </a:ext>
              </a:extLst>
            </xdr:cNvPr>
            <xdr:cNvSpPr txBox="1"/>
          </xdr:nvSpPr>
          <xdr:spPr>
            <a:xfrm>
              <a:off x="1230630" y="701040"/>
              <a:ext cx="5631180" cy="5303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a:solidFill>
                    <a:schemeClr val="bg1"/>
                  </a:solidFill>
                  <a:latin typeface="Agency FB" panose="020B0503020202020204" pitchFamily="34" charset="0"/>
                </a:rPr>
                <a:t>The state of Telangana initially consisted of only 10 districts when it was formed in 2014. These 10 districts of Telangana were Hyderabad, Ranga Reddy, Mahabubnagar, Karimnagar, Adilabad, Medak, Warangal, Khammam, Nizamabad and Nalgonda. Then in the subsequent years, the following districts were added in Telangana.</a:t>
              </a:r>
            </a:p>
            <a:p>
              <a:endParaRPr lang="en-IN" sz="1800">
                <a:solidFill>
                  <a:schemeClr val="bg1"/>
                </a:solidFill>
                <a:latin typeface="Agency FB" panose="020B0503020202020204" pitchFamily="34" charset="0"/>
              </a:endParaRPr>
            </a:p>
            <a:p>
              <a:r>
                <a:rPr lang="en-IN" sz="1800">
                  <a:solidFill>
                    <a:schemeClr val="bg1"/>
                  </a:solidFill>
                  <a:latin typeface="Agency FB" panose="020B0503020202020204" pitchFamily="34" charset="0"/>
                </a:rPr>
                <a:t>2016 : 21 new Telangana districts were announced, consisting of Jayashankar, Jangaon, Siddipet, Jagtial, Yadadri, Sangareddy, Kamareddy, Warangal, Peddapally, Vikarabad, Rajanna, Mancheriyal, Kothagudem, Asifabad, Suryapet, Nirmal, Mahabubabad, Wanaparthy, Jogulamba, Nagarkurnool and Malkajgiri.</a:t>
              </a:r>
            </a:p>
            <a:p>
              <a:endParaRPr lang="en-IN" sz="1800">
                <a:solidFill>
                  <a:schemeClr val="bg1"/>
                </a:solidFill>
                <a:latin typeface="Agency FB" panose="020B0503020202020204" pitchFamily="34" charset="0"/>
              </a:endParaRPr>
            </a:p>
            <a:p>
              <a:r>
                <a:rPr lang="en-IN" sz="1800">
                  <a:solidFill>
                    <a:schemeClr val="bg1"/>
                  </a:solidFill>
                  <a:latin typeface="Agency FB" panose="020B0503020202020204" pitchFamily="34" charset="0"/>
                </a:rPr>
                <a:t>2019 : Two new districts in Telangana were announced. These districts were Narayanpet and Mulugu.</a:t>
              </a:r>
            </a:p>
            <a:p>
              <a:endParaRPr lang="en-IN" sz="1800">
                <a:solidFill>
                  <a:schemeClr val="bg1"/>
                </a:solidFill>
                <a:latin typeface="Agency FB" panose="020B0503020202020204" pitchFamily="34" charset="0"/>
              </a:endParaRPr>
            </a:p>
            <a:p>
              <a:r>
                <a:rPr lang="en-IN" sz="1800" b="0" i="0" u="none" strike="noStrike">
                  <a:solidFill>
                    <a:schemeClr val="bg1"/>
                  </a:solidFill>
                  <a:effectLst/>
                  <a:latin typeface="Agency FB" panose="020B0503020202020204" pitchFamily="34" charset="0"/>
                  <a:ea typeface="+mn-ea"/>
                  <a:cs typeface="+mn-cs"/>
                </a:rPr>
                <a:t>Telangana</a:t>
              </a:r>
              <a:r>
                <a:rPr lang="en-IN" sz="1800" b="0" i="0" u="none" strike="noStrike" baseline="0">
                  <a:solidFill>
                    <a:schemeClr val="bg1"/>
                  </a:solidFill>
                  <a:effectLst/>
                  <a:latin typeface="Agency FB" panose="020B0503020202020204" pitchFamily="34" charset="0"/>
                  <a:ea typeface="+mn-ea"/>
                  <a:cs typeface="+mn-cs"/>
                </a:rPr>
                <a:t> State Tourism Development Corporation </a:t>
              </a:r>
              <a:r>
                <a:rPr lang="en-IN" sz="1800" b="0" i="0">
                  <a:solidFill>
                    <a:schemeClr val="bg1"/>
                  </a:solidFill>
                  <a:effectLst/>
                  <a:latin typeface="Agency FB" panose="020B0503020202020204" pitchFamily="34" charset="0"/>
                  <a:ea typeface="+mn-ea"/>
                  <a:cs typeface="+mn-cs"/>
                </a:rPr>
                <a:t>(TSTDC) is a state government agency which promotes tourism in Telangana. Telangana has a variety of tourist attractions including historical places, monuments, forts, waterfalls, forests and temples.</a:t>
              </a:r>
              <a:endParaRPr lang="en-IN" sz="3200">
                <a:solidFill>
                  <a:schemeClr val="bg1"/>
                </a:solidFill>
                <a:latin typeface="Agency FB" panose="020B0503020202020204" pitchFamily="34" charset="0"/>
              </a:endParaRPr>
            </a:p>
          </xdr:txBody>
        </xdr:sp>
      </xdr:grpSp>
      <xdr:pic>
        <xdr:nvPicPr>
          <xdr:cNvPr id="3221" name="Picture 3220" hidden="1">
            <a:extLst>
              <a:ext uri="{FF2B5EF4-FFF2-40B4-BE49-F238E27FC236}">
                <a16:creationId xmlns:a16="http://schemas.microsoft.com/office/drawing/2014/main" id="{00000000-0008-0000-0B00-0000950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551420" y="266700"/>
            <a:ext cx="7183069" cy="5905500"/>
          </a:xfrm>
          <a:prstGeom prst="rect">
            <a:avLst/>
          </a:prstGeom>
          <a:effectLst>
            <a:outerShdw blurRad="63500" sx="102000" sy="102000" algn="ctr" rotWithShape="0">
              <a:prstClr val="black">
                <a:alpha val="40000"/>
              </a:prstClr>
            </a:outerShdw>
          </a:effectLst>
        </xdr:spPr>
      </xdr:pic>
    </xdr:grpSp>
    <xdr:clientData/>
  </xdr:twoCellAnchor>
  <xdr:twoCellAnchor>
    <xdr:from>
      <xdr:col>0</xdr:col>
      <xdr:colOff>219108</xdr:colOff>
      <xdr:row>0</xdr:row>
      <xdr:rowOff>114300</xdr:rowOff>
    </xdr:from>
    <xdr:to>
      <xdr:col>23</xdr:col>
      <xdr:colOff>309152</xdr:colOff>
      <xdr:row>35</xdr:row>
      <xdr:rowOff>126894</xdr:rowOff>
    </xdr:to>
    <xdr:grpSp>
      <xdr:nvGrpSpPr>
        <xdr:cNvPr id="3158" name="SUG" hidden="1">
          <a:extLst>
            <a:ext uri="{FF2B5EF4-FFF2-40B4-BE49-F238E27FC236}">
              <a16:creationId xmlns:a16="http://schemas.microsoft.com/office/drawing/2014/main" id="{00000000-0008-0000-0B00-0000560C0000}"/>
            </a:ext>
          </a:extLst>
        </xdr:cNvPr>
        <xdr:cNvGrpSpPr/>
      </xdr:nvGrpSpPr>
      <xdr:grpSpPr>
        <a:xfrm>
          <a:off x="219108" y="114300"/>
          <a:ext cx="14110844" cy="6413394"/>
          <a:chOff x="219108" y="114300"/>
          <a:chExt cx="14110844" cy="6413394"/>
        </a:xfrm>
      </xdr:grpSpPr>
      <xdr:grpSp>
        <xdr:nvGrpSpPr>
          <xdr:cNvPr id="3206" name="SUG" hidden="1">
            <a:extLst>
              <a:ext uri="{FF2B5EF4-FFF2-40B4-BE49-F238E27FC236}">
                <a16:creationId xmlns:a16="http://schemas.microsoft.com/office/drawing/2014/main" id="{00000000-0008-0000-0B00-0000860C0000}"/>
              </a:ext>
            </a:extLst>
          </xdr:cNvPr>
          <xdr:cNvGrpSpPr/>
        </xdr:nvGrpSpPr>
        <xdr:grpSpPr>
          <a:xfrm>
            <a:off x="219108" y="114300"/>
            <a:ext cx="14110844" cy="6413394"/>
            <a:chOff x="219108" y="114300"/>
            <a:chExt cx="14110844" cy="6413394"/>
          </a:xfrm>
        </xdr:grpSpPr>
        <xdr:sp macro="[0]!DD" textlink="">
          <xdr:nvSpPr>
            <xdr:cNvPr id="3125" name="A34" hidden="1">
              <a:extLst>
                <a:ext uri="{FF2B5EF4-FFF2-40B4-BE49-F238E27FC236}">
                  <a16:creationId xmlns:a16="http://schemas.microsoft.com/office/drawing/2014/main" id="{00000000-0008-0000-0B00-0000350C0000}"/>
                </a:ext>
              </a:extLst>
            </xdr:cNvPr>
            <xdr:cNvSpPr/>
          </xdr:nvSpPr>
          <xdr:spPr>
            <a:xfrm>
              <a:off x="219108" y="2774108"/>
              <a:ext cx="291021" cy="776616"/>
            </a:xfrm>
            <a:prstGeom prst="leftArrow">
              <a:avLst>
                <a:gd name="adj1" fmla="val 50000"/>
                <a:gd name="adj2" fmla="val 140196"/>
              </a:avLst>
            </a:prstGeom>
            <a:solidFill>
              <a:srgbClr val="ECE3C3"/>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190" name="TextBox 3189" hidden="1">
              <a:extLst>
                <a:ext uri="{FF2B5EF4-FFF2-40B4-BE49-F238E27FC236}">
                  <a16:creationId xmlns:a16="http://schemas.microsoft.com/office/drawing/2014/main" id="{00000000-0008-0000-0B00-0000760C0000}"/>
                </a:ext>
              </a:extLst>
            </xdr:cNvPr>
            <xdr:cNvSpPr txBox="1"/>
          </xdr:nvSpPr>
          <xdr:spPr>
            <a:xfrm>
              <a:off x="6857628" y="6199149"/>
              <a:ext cx="532966" cy="32854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bg1"/>
                  </a:solidFill>
                </a:rPr>
                <a:t>5/5</a:t>
              </a:r>
            </a:p>
          </xdr:txBody>
        </xdr:sp>
        <xdr:sp macro="" textlink="">
          <xdr:nvSpPr>
            <xdr:cNvPr id="3191" name="TextBox 3190" hidden="1">
              <a:extLst>
                <a:ext uri="{FF2B5EF4-FFF2-40B4-BE49-F238E27FC236}">
                  <a16:creationId xmlns:a16="http://schemas.microsoft.com/office/drawing/2014/main" id="{00000000-0008-0000-0B00-0000770C0000}"/>
                </a:ext>
              </a:extLst>
            </xdr:cNvPr>
            <xdr:cNvSpPr txBox="1"/>
          </xdr:nvSpPr>
          <xdr:spPr>
            <a:xfrm>
              <a:off x="4808127" y="114300"/>
              <a:ext cx="5227506"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u="none">
                  <a:solidFill>
                    <a:srgbClr val="ECE3C3"/>
                  </a:solidFill>
                  <a:latin typeface="Gold Bold" panose="00000500000000000000" pitchFamily="2" charset="0"/>
                </a:rPr>
                <a:t>GENERAL</a:t>
              </a:r>
              <a:r>
                <a:rPr lang="en-IN" sz="2400" u="none" baseline="0">
                  <a:solidFill>
                    <a:srgbClr val="ECE3C3"/>
                  </a:solidFill>
                  <a:latin typeface="Gold Bold" panose="00000500000000000000" pitchFamily="2" charset="0"/>
                </a:rPr>
                <a:t> SUGGESTIONS</a:t>
              </a:r>
            </a:p>
          </xdr:txBody>
        </xdr:sp>
        <xdr:sp macro="" textlink="">
          <xdr:nvSpPr>
            <xdr:cNvPr id="3192" name="TextBox 3191" hidden="1">
              <a:extLst>
                <a:ext uri="{FF2B5EF4-FFF2-40B4-BE49-F238E27FC236}">
                  <a16:creationId xmlns:a16="http://schemas.microsoft.com/office/drawing/2014/main" id="{00000000-0008-0000-0B00-0000780C0000}"/>
                </a:ext>
              </a:extLst>
            </xdr:cNvPr>
            <xdr:cNvSpPr txBox="1"/>
          </xdr:nvSpPr>
          <xdr:spPr>
            <a:xfrm>
              <a:off x="2423066" y="998220"/>
              <a:ext cx="6454233"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u="none">
                  <a:solidFill>
                    <a:schemeClr val="bg1"/>
                  </a:solidFill>
                  <a:latin typeface="Gold Bold" panose="00000500000000000000" pitchFamily="2" charset="0"/>
                </a:rPr>
                <a:t>A WELL KNOWN BRAND AMBASSODOR FOR TSTDC.</a:t>
              </a:r>
              <a:endParaRPr lang="en-IN" sz="1600" u="none" baseline="0">
                <a:solidFill>
                  <a:schemeClr val="bg1"/>
                </a:solidFill>
                <a:latin typeface="Gold Bold" panose="00000500000000000000" pitchFamily="2" charset="0"/>
              </a:endParaRPr>
            </a:p>
          </xdr:txBody>
        </xdr:sp>
        <xdr:sp macro="" textlink="">
          <xdr:nvSpPr>
            <xdr:cNvPr id="3193" name="TextBox 3192" hidden="1">
              <a:extLst>
                <a:ext uri="{FF2B5EF4-FFF2-40B4-BE49-F238E27FC236}">
                  <a16:creationId xmlns:a16="http://schemas.microsoft.com/office/drawing/2014/main" id="{00000000-0008-0000-0B00-0000790C0000}"/>
                </a:ext>
              </a:extLst>
            </xdr:cNvPr>
            <xdr:cNvSpPr txBox="1"/>
          </xdr:nvSpPr>
          <xdr:spPr>
            <a:xfrm>
              <a:off x="2423066" y="1584960"/>
              <a:ext cx="6484714" cy="731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u="none">
                  <a:solidFill>
                    <a:schemeClr val="bg1"/>
                  </a:solidFill>
                  <a:latin typeface="Gold Bold" panose="00000500000000000000" pitchFamily="2" charset="0"/>
                </a:rPr>
                <a:t>ORGANIZING PROMOTIONAL</a:t>
              </a:r>
              <a:r>
                <a:rPr lang="en-IN" sz="1600" u="none" baseline="0">
                  <a:solidFill>
                    <a:schemeClr val="bg1"/>
                  </a:solidFill>
                  <a:latin typeface="Gold Bold" panose="00000500000000000000" pitchFamily="2" charset="0"/>
                </a:rPr>
                <a:t> CAMPAIGNS THROUGH DIGITAL MEDIAS.</a:t>
              </a:r>
            </a:p>
          </xdr:txBody>
        </xdr:sp>
        <xdr:sp macro="" textlink="">
          <xdr:nvSpPr>
            <xdr:cNvPr id="3194" name="TextBox 3193" hidden="1">
              <a:extLst>
                <a:ext uri="{FF2B5EF4-FFF2-40B4-BE49-F238E27FC236}">
                  <a16:creationId xmlns:a16="http://schemas.microsoft.com/office/drawing/2014/main" id="{00000000-0008-0000-0B00-00007A0C0000}"/>
                </a:ext>
              </a:extLst>
            </xdr:cNvPr>
            <xdr:cNvSpPr txBox="1"/>
          </xdr:nvSpPr>
          <xdr:spPr>
            <a:xfrm>
              <a:off x="2423066" y="2430780"/>
              <a:ext cx="6484714" cy="8801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u="none">
                  <a:solidFill>
                    <a:schemeClr val="bg1"/>
                  </a:solidFill>
                  <a:latin typeface="Gold Bold" panose="00000500000000000000" pitchFamily="2" charset="0"/>
                </a:rPr>
                <a:t>ENCOURAGING VLOGGERS TO POST CONTENTS</a:t>
              </a:r>
              <a:r>
                <a:rPr lang="en-IN" sz="1600" u="none" baseline="0">
                  <a:solidFill>
                    <a:schemeClr val="bg1"/>
                  </a:solidFill>
                  <a:latin typeface="Gold Bold" panose="00000500000000000000" pitchFamily="2" charset="0"/>
                </a:rPr>
                <a:t> RELATED TO THE BEAUTY AND SPECIALITY OF THE TELANGANA STATE.</a:t>
              </a:r>
            </a:p>
          </xdr:txBody>
        </xdr:sp>
        <xdr:sp macro="" textlink="">
          <xdr:nvSpPr>
            <xdr:cNvPr id="3195" name="TextBox 3194" hidden="1">
              <a:extLst>
                <a:ext uri="{FF2B5EF4-FFF2-40B4-BE49-F238E27FC236}">
                  <a16:creationId xmlns:a16="http://schemas.microsoft.com/office/drawing/2014/main" id="{00000000-0008-0000-0B00-00007B0C0000}"/>
                </a:ext>
              </a:extLst>
            </xdr:cNvPr>
            <xdr:cNvSpPr txBox="1"/>
          </xdr:nvSpPr>
          <xdr:spPr>
            <a:xfrm>
              <a:off x="2423066" y="3429000"/>
              <a:ext cx="6515194" cy="731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u="none">
                  <a:solidFill>
                    <a:schemeClr val="bg1"/>
                  </a:solidFill>
                  <a:latin typeface="Gold Bold" panose="00000500000000000000" pitchFamily="2" charset="0"/>
                </a:rPr>
                <a:t>PARTENERING</a:t>
              </a:r>
              <a:r>
                <a:rPr lang="en-IN" sz="1600" u="none" baseline="0">
                  <a:solidFill>
                    <a:schemeClr val="bg1"/>
                  </a:solidFill>
                  <a:latin typeface="Gold Bold" panose="00000500000000000000" pitchFamily="2" charset="0"/>
                </a:rPr>
                <a:t> WITH POPUAR AIRLINES TO PROMOTE TELANGANA STATE TOURISM OVER THE SKY.</a:t>
              </a:r>
            </a:p>
          </xdr:txBody>
        </xdr:sp>
        <xdr:sp macro="" textlink="">
          <xdr:nvSpPr>
            <xdr:cNvPr id="3196" name="TextBox 3195" hidden="1">
              <a:extLst>
                <a:ext uri="{FF2B5EF4-FFF2-40B4-BE49-F238E27FC236}">
                  <a16:creationId xmlns:a16="http://schemas.microsoft.com/office/drawing/2014/main" id="{00000000-0008-0000-0B00-00007C0C0000}"/>
                </a:ext>
              </a:extLst>
            </xdr:cNvPr>
            <xdr:cNvSpPr txBox="1"/>
          </xdr:nvSpPr>
          <xdr:spPr>
            <a:xfrm>
              <a:off x="2423066" y="4290060"/>
              <a:ext cx="6659974" cy="731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600" u="none">
                  <a:solidFill>
                    <a:schemeClr val="bg1"/>
                  </a:solidFill>
                  <a:latin typeface="Gold Bold" panose="00000500000000000000" pitchFamily="2" charset="0"/>
                </a:rPr>
                <a:t>HOSTING</a:t>
              </a:r>
              <a:r>
                <a:rPr lang="en-IN" sz="1600" u="none" baseline="0">
                  <a:solidFill>
                    <a:schemeClr val="bg1"/>
                  </a:solidFill>
                  <a:latin typeface="Gold Bold" panose="00000500000000000000" pitchFamily="2" charset="0"/>
                </a:rPr>
                <a:t> GLOBAL OR NATIONAL INTEREST EVENTS OR MEET-UPS - </a:t>
              </a:r>
            </a:p>
          </xdr:txBody>
        </xdr:sp>
        <xdr:pic>
          <xdr:nvPicPr>
            <xdr:cNvPr id="3198" name="Picture 3197" hidden="1">
              <a:extLst>
                <a:ext uri="{FF2B5EF4-FFF2-40B4-BE49-F238E27FC236}">
                  <a16:creationId xmlns:a16="http://schemas.microsoft.com/office/drawing/2014/main" id="{00000000-0008-0000-0B00-00007E0C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Lst>
            </a:blip>
            <a:stretch>
              <a:fillRect/>
            </a:stretch>
          </xdr:blipFill>
          <xdr:spPr>
            <a:xfrm>
              <a:off x="10074764" y="975361"/>
              <a:ext cx="3521908" cy="3726179"/>
            </a:xfrm>
            <a:prstGeom prst="rect">
              <a:avLst/>
            </a:prstGeom>
          </xdr:spPr>
        </xdr:pic>
        <xdr:sp macro="" textlink="">
          <xdr:nvSpPr>
            <xdr:cNvPr id="96" name="TextBox 95" hidden="1">
              <a:extLst>
                <a:ext uri="{FF2B5EF4-FFF2-40B4-BE49-F238E27FC236}">
                  <a16:creationId xmlns:a16="http://schemas.microsoft.com/office/drawing/2014/main" id="{00000000-0008-0000-0B00-000060000000}"/>
                </a:ext>
              </a:extLst>
            </xdr:cNvPr>
            <xdr:cNvSpPr txBox="1"/>
          </xdr:nvSpPr>
          <xdr:spPr>
            <a:xfrm>
              <a:off x="2019300" y="975360"/>
              <a:ext cx="39624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b="1">
                  <a:solidFill>
                    <a:schemeClr val="bg1"/>
                  </a:solidFill>
                </a:rPr>
                <a:t>◊</a:t>
              </a:r>
            </a:p>
          </xdr:txBody>
        </xdr:sp>
        <xdr:sp macro="" textlink="">
          <xdr:nvSpPr>
            <xdr:cNvPr id="148" name="TextBox 147" hidden="1">
              <a:extLst>
                <a:ext uri="{FF2B5EF4-FFF2-40B4-BE49-F238E27FC236}">
                  <a16:creationId xmlns:a16="http://schemas.microsoft.com/office/drawing/2014/main" id="{00000000-0008-0000-0B00-000094000000}"/>
                </a:ext>
              </a:extLst>
            </xdr:cNvPr>
            <xdr:cNvSpPr txBox="1"/>
          </xdr:nvSpPr>
          <xdr:spPr>
            <a:xfrm>
              <a:off x="2019300" y="1584960"/>
              <a:ext cx="39624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b="1">
                  <a:solidFill>
                    <a:schemeClr val="bg1"/>
                  </a:solidFill>
                </a:rPr>
                <a:t>◊</a:t>
              </a:r>
            </a:p>
          </xdr:txBody>
        </xdr:sp>
        <xdr:sp macro="" textlink="">
          <xdr:nvSpPr>
            <xdr:cNvPr id="3094" name="TextBox 3093" hidden="1">
              <a:extLst>
                <a:ext uri="{FF2B5EF4-FFF2-40B4-BE49-F238E27FC236}">
                  <a16:creationId xmlns:a16="http://schemas.microsoft.com/office/drawing/2014/main" id="{00000000-0008-0000-0B00-0000160C0000}"/>
                </a:ext>
              </a:extLst>
            </xdr:cNvPr>
            <xdr:cNvSpPr txBox="1"/>
          </xdr:nvSpPr>
          <xdr:spPr>
            <a:xfrm>
              <a:off x="2019300" y="2430780"/>
              <a:ext cx="39624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b="1">
                  <a:solidFill>
                    <a:schemeClr val="bg1"/>
                  </a:solidFill>
                </a:rPr>
                <a:t>◊</a:t>
              </a:r>
            </a:p>
          </xdr:txBody>
        </xdr:sp>
        <xdr:sp macro="" textlink="">
          <xdr:nvSpPr>
            <xdr:cNvPr id="3123" name="TextBox 3122" hidden="1">
              <a:extLst>
                <a:ext uri="{FF2B5EF4-FFF2-40B4-BE49-F238E27FC236}">
                  <a16:creationId xmlns:a16="http://schemas.microsoft.com/office/drawing/2014/main" id="{00000000-0008-0000-0B00-0000330C0000}"/>
                </a:ext>
              </a:extLst>
            </xdr:cNvPr>
            <xdr:cNvSpPr txBox="1"/>
          </xdr:nvSpPr>
          <xdr:spPr>
            <a:xfrm>
              <a:off x="2019300" y="3429000"/>
              <a:ext cx="39624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b="1">
                  <a:solidFill>
                    <a:schemeClr val="bg1"/>
                  </a:solidFill>
                </a:rPr>
                <a:t>◊</a:t>
              </a:r>
            </a:p>
          </xdr:txBody>
        </xdr:sp>
        <xdr:sp macro="" textlink="">
          <xdr:nvSpPr>
            <xdr:cNvPr id="3126" name="TextBox 3125" hidden="1">
              <a:extLst>
                <a:ext uri="{FF2B5EF4-FFF2-40B4-BE49-F238E27FC236}">
                  <a16:creationId xmlns:a16="http://schemas.microsoft.com/office/drawing/2014/main" id="{00000000-0008-0000-0B00-0000360C0000}"/>
                </a:ext>
              </a:extLst>
            </xdr:cNvPr>
            <xdr:cNvSpPr txBox="1"/>
          </xdr:nvSpPr>
          <xdr:spPr>
            <a:xfrm>
              <a:off x="2019300" y="4290060"/>
              <a:ext cx="39624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b="1">
                  <a:solidFill>
                    <a:schemeClr val="bg1"/>
                  </a:solidFill>
                </a:rPr>
                <a:t>◊</a:t>
              </a:r>
            </a:p>
          </xdr:txBody>
        </xdr:sp>
        <xdr:sp macro="[0]!_xludf.T" textlink="">
          <xdr:nvSpPr>
            <xdr:cNvPr id="3133" name="A34" hidden="1">
              <a:extLst>
                <a:ext uri="{FF2B5EF4-FFF2-40B4-BE49-F238E27FC236}">
                  <a16:creationId xmlns:a16="http://schemas.microsoft.com/office/drawing/2014/main" id="{00000000-0008-0000-0B00-00003D0C0000}"/>
                </a:ext>
              </a:extLst>
            </xdr:cNvPr>
            <xdr:cNvSpPr/>
          </xdr:nvSpPr>
          <xdr:spPr>
            <a:xfrm flipH="1">
              <a:off x="14038931" y="2772203"/>
              <a:ext cx="291021" cy="776616"/>
            </a:xfrm>
            <a:prstGeom prst="leftArrow">
              <a:avLst>
                <a:gd name="adj1" fmla="val 50000"/>
                <a:gd name="adj2" fmla="val 140196"/>
              </a:avLst>
            </a:prstGeom>
            <a:solidFill>
              <a:srgbClr val="ECE3C3"/>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0]!M" textlink="">
        <xdr:nvSpPr>
          <xdr:cNvPr id="3157" name="Rectangle 3156" hidden="1">
            <a:extLst>
              <a:ext uri="{FF2B5EF4-FFF2-40B4-BE49-F238E27FC236}">
                <a16:creationId xmlns:a16="http://schemas.microsoft.com/office/drawing/2014/main" id="{00000000-0008-0000-0B00-0000550C0000}"/>
              </a:ext>
            </a:extLst>
          </xdr:cNvPr>
          <xdr:cNvSpPr/>
        </xdr:nvSpPr>
        <xdr:spPr>
          <a:xfrm>
            <a:off x="3886200" y="4610100"/>
            <a:ext cx="4320540" cy="3048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u="sng">
                <a:latin typeface="Gold Bold" panose="00000500000000000000" pitchFamily="2" charset="0"/>
              </a:rPr>
              <a:t>THE MAMALLAPURAM FACTOR.</a:t>
            </a:r>
          </a:p>
        </xdr:txBody>
      </xdr:sp>
    </xdr:grpSp>
    <xdr:clientData/>
  </xdr:twoCellAnchor>
  <xdr:twoCellAnchor>
    <xdr:from>
      <xdr:col>6</xdr:col>
      <xdr:colOff>213359</xdr:colOff>
      <xdr:row>8</xdr:row>
      <xdr:rowOff>160020</xdr:rowOff>
    </xdr:from>
    <xdr:to>
      <xdr:col>16</xdr:col>
      <xdr:colOff>494374</xdr:colOff>
      <xdr:row>24</xdr:row>
      <xdr:rowOff>129540</xdr:rowOff>
    </xdr:to>
    <xdr:grpSp>
      <xdr:nvGrpSpPr>
        <xdr:cNvPr id="3197" name="MM" hidden="1">
          <a:extLst>
            <a:ext uri="{FF2B5EF4-FFF2-40B4-BE49-F238E27FC236}">
              <a16:creationId xmlns:a16="http://schemas.microsoft.com/office/drawing/2014/main" id="{00000000-0008-0000-0B00-00007D0C0000}"/>
            </a:ext>
          </a:extLst>
        </xdr:cNvPr>
        <xdr:cNvGrpSpPr/>
      </xdr:nvGrpSpPr>
      <xdr:grpSpPr>
        <a:xfrm>
          <a:off x="3870959" y="1623060"/>
          <a:ext cx="6377015" cy="2895600"/>
          <a:chOff x="3870959" y="1623060"/>
          <a:chExt cx="6377015" cy="2895600"/>
        </a:xfrm>
      </xdr:grpSpPr>
      <xdr:pic>
        <xdr:nvPicPr>
          <xdr:cNvPr id="3162" name="Picture 3161" hidden="1">
            <a:extLst>
              <a:ext uri="{FF2B5EF4-FFF2-40B4-BE49-F238E27FC236}">
                <a16:creationId xmlns:a16="http://schemas.microsoft.com/office/drawing/2014/main" id="{00000000-0008-0000-0B00-00005A0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3870959" y="1623060"/>
            <a:ext cx="6377015" cy="2895600"/>
          </a:xfrm>
          <a:prstGeom prst="rect">
            <a:avLst/>
          </a:prstGeom>
        </xdr:spPr>
      </xdr:pic>
      <xdr:pic macro="[0]!Graphic3179_Click">
        <xdr:nvPicPr>
          <xdr:cNvPr id="3180" name="Graphic 3179" descr="Close" hidden="1">
            <a:extLst>
              <a:ext uri="{FF2B5EF4-FFF2-40B4-BE49-F238E27FC236}">
                <a16:creationId xmlns:a16="http://schemas.microsoft.com/office/drawing/2014/main" id="{00000000-0008-0000-0B00-00006C0C0000}"/>
              </a:ext>
            </a:extLst>
          </xdr:cNvPr>
          <xdr:cNvPicPr>
            <a:picLocks noChangeAspect="1"/>
          </xdr:cNvPicPr>
        </xdr:nvPicPr>
        <xdr:blipFill>
          <a:blip xmlns:r="http://schemas.openxmlformats.org/officeDocument/2006/relationships" r:embed="rId58" cstate="print">
            <a:extLst>
              <a:ext uri="{28A0092B-C50C-407E-A947-70E740481C1C}">
                <a14:useLocalDpi xmlns:a14="http://schemas.microsoft.com/office/drawing/2010/main" val="0"/>
              </a:ext>
              <a:ext uri="{96DAC541-7B7A-43D3-8B79-37D633B846F1}">
                <asvg:svgBlip xmlns:asvg="http://schemas.microsoft.com/office/drawing/2016/SVG/main" r:embed="rId59"/>
              </a:ext>
            </a:extLst>
          </a:blip>
          <a:stretch>
            <a:fillRect/>
          </a:stretch>
        </xdr:blipFill>
        <xdr:spPr>
          <a:xfrm>
            <a:off x="9829800" y="1722120"/>
            <a:ext cx="320040" cy="320040"/>
          </a:xfrm>
          <a:prstGeom prst="rect">
            <a:avLst/>
          </a:prstGeom>
          <a:scene3d>
            <a:camera prst="orthographicFront"/>
            <a:lightRig rig="threePt" dir="t"/>
          </a:scene3d>
          <a:sp3d>
            <a:bevelT prst="angle"/>
          </a:sp3d>
        </xdr:spPr>
      </xdr:pic>
    </xdr:grpSp>
    <xdr:clientData/>
  </xdr:twoCellAnchor>
  <xdr:twoCellAnchor>
    <xdr:from>
      <xdr:col>0</xdr:col>
      <xdr:colOff>99060</xdr:colOff>
      <xdr:row>0</xdr:row>
      <xdr:rowOff>0</xdr:rowOff>
    </xdr:from>
    <xdr:to>
      <xdr:col>23</xdr:col>
      <xdr:colOff>365760</xdr:colOff>
      <xdr:row>31</xdr:row>
      <xdr:rowOff>0</xdr:rowOff>
    </xdr:to>
    <xdr:grpSp>
      <xdr:nvGrpSpPr>
        <xdr:cNvPr id="3218" name="FP" hidden="1">
          <a:extLst>
            <a:ext uri="{FF2B5EF4-FFF2-40B4-BE49-F238E27FC236}">
              <a16:creationId xmlns:a16="http://schemas.microsoft.com/office/drawing/2014/main" id="{00000000-0008-0000-0B00-0000920C0000}"/>
            </a:ext>
          </a:extLst>
        </xdr:cNvPr>
        <xdr:cNvGrpSpPr/>
      </xdr:nvGrpSpPr>
      <xdr:grpSpPr>
        <a:xfrm>
          <a:off x="99060" y="0"/>
          <a:ext cx="14287500" cy="5669280"/>
          <a:chOff x="99060" y="0"/>
          <a:chExt cx="14287500" cy="5669280"/>
        </a:xfrm>
      </xdr:grpSpPr>
      <xdr:grpSp>
        <xdr:nvGrpSpPr>
          <xdr:cNvPr id="3209" name="FP" hidden="1">
            <a:extLst>
              <a:ext uri="{FF2B5EF4-FFF2-40B4-BE49-F238E27FC236}">
                <a16:creationId xmlns:a16="http://schemas.microsoft.com/office/drawing/2014/main" id="{00000000-0008-0000-0B00-0000890C0000}"/>
              </a:ext>
            </a:extLst>
          </xdr:cNvPr>
          <xdr:cNvGrpSpPr/>
        </xdr:nvGrpSpPr>
        <xdr:grpSpPr>
          <a:xfrm>
            <a:off x="99060" y="0"/>
            <a:ext cx="14287500" cy="5669280"/>
            <a:chOff x="99060" y="0"/>
            <a:chExt cx="14287500" cy="5669280"/>
          </a:xfrm>
        </xdr:grpSpPr>
        <xdr:grpSp>
          <xdr:nvGrpSpPr>
            <xdr:cNvPr id="3080" name="FP" hidden="1">
              <a:extLst>
                <a:ext uri="{FF2B5EF4-FFF2-40B4-BE49-F238E27FC236}">
                  <a16:creationId xmlns:a16="http://schemas.microsoft.com/office/drawing/2014/main" id="{00000000-0008-0000-0B00-0000080C0000}"/>
                </a:ext>
              </a:extLst>
            </xdr:cNvPr>
            <xdr:cNvGrpSpPr/>
          </xdr:nvGrpSpPr>
          <xdr:grpSpPr>
            <a:xfrm>
              <a:off x="99060" y="0"/>
              <a:ext cx="14287500" cy="5669280"/>
              <a:chOff x="99060" y="0"/>
              <a:chExt cx="14287500" cy="5669280"/>
            </a:xfrm>
          </xdr:grpSpPr>
          <xdr:sp macro="[0]!REVENUE_Click" textlink="">
            <xdr:nvSpPr>
              <xdr:cNvPr id="82" name="A81" hidden="1">
                <a:extLst>
                  <a:ext uri="{FF2B5EF4-FFF2-40B4-BE49-F238E27FC236}">
                    <a16:creationId xmlns:a16="http://schemas.microsoft.com/office/drawing/2014/main" id="{00000000-0008-0000-0B00-000052000000}"/>
                  </a:ext>
                </a:extLst>
              </xdr:cNvPr>
              <xdr:cNvSpPr/>
            </xdr:nvSpPr>
            <xdr:spPr>
              <a:xfrm flipH="1">
                <a:off x="14097000" y="2846294"/>
                <a:ext cx="289560" cy="777240"/>
              </a:xfrm>
              <a:prstGeom prst="leftArrow">
                <a:avLst>
                  <a:gd name="adj1" fmla="val 50000"/>
                  <a:gd name="adj2" fmla="val 140196"/>
                </a:avLst>
              </a:prstGeom>
              <a:solidFill>
                <a:srgbClr val="ECE3C3"/>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TOUFT_Click" textlink="">
            <xdr:nvSpPr>
              <xdr:cNvPr id="92" name="A91" hidden="1">
                <a:extLst>
                  <a:ext uri="{FF2B5EF4-FFF2-40B4-BE49-F238E27FC236}">
                    <a16:creationId xmlns:a16="http://schemas.microsoft.com/office/drawing/2014/main" id="{00000000-0008-0000-0B00-00005C000000}"/>
                  </a:ext>
                </a:extLst>
              </xdr:cNvPr>
              <xdr:cNvSpPr/>
            </xdr:nvSpPr>
            <xdr:spPr>
              <a:xfrm>
                <a:off x="99060" y="2846294"/>
                <a:ext cx="289560" cy="777240"/>
              </a:xfrm>
              <a:prstGeom prst="leftArrow">
                <a:avLst>
                  <a:gd name="adj1" fmla="val 50000"/>
                  <a:gd name="adj2" fmla="val 140196"/>
                </a:avLst>
              </a:prstGeom>
              <a:solidFill>
                <a:srgbClr val="ECE3C3"/>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088" name="TextBox 3087" hidden="1">
                <a:extLst>
                  <a:ext uri="{FF2B5EF4-FFF2-40B4-BE49-F238E27FC236}">
                    <a16:creationId xmlns:a16="http://schemas.microsoft.com/office/drawing/2014/main" id="{00000000-0008-0000-0B00-0000100C0000}"/>
                  </a:ext>
                </a:extLst>
              </xdr:cNvPr>
              <xdr:cNvSpPr txBox="1"/>
            </xdr:nvSpPr>
            <xdr:spPr>
              <a:xfrm>
                <a:off x="3432810" y="0"/>
                <a:ext cx="7978140" cy="662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a:solidFill>
                      <a:schemeClr val="bg1"/>
                    </a:solidFill>
                    <a:latin typeface="Gold Bold" panose="00000500000000000000" pitchFamily="2" charset="0"/>
                  </a:rPr>
                  <a:t>FOOTFALL PROJECTIONS</a:t>
                </a:r>
                <a:r>
                  <a:rPr lang="en-IN" sz="2400" baseline="0">
                    <a:solidFill>
                      <a:schemeClr val="bg1"/>
                    </a:solidFill>
                    <a:latin typeface="Gold Bold" panose="00000500000000000000" pitchFamily="2" charset="0"/>
                  </a:rPr>
                  <a:t> OF 2025</a:t>
                </a:r>
              </a:p>
            </xdr:txBody>
          </xdr:sp>
          <xdr:grpSp>
            <xdr:nvGrpSpPr>
              <xdr:cNvPr id="55" name="Group 54" hidden="1">
                <a:extLst>
                  <a:ext uri="{FF2B5EF4-FFF2-40B4-BE49-F238E27FC236}">
                    <a16:creationId xmlns:a16="http://schemas.microsoft.com/office/drawing/2014/main" id="{00000000-0008-0000-0B00-000037000000}"/>
                  </a:ext>
                </a:extLst>
              </xdr:cNvPr>
              <xdr:cNvGrpSpPr/>
            </xdr:nvGrpSpPr>
            <xdr:grpSpPr>
              <a:xfrm>
                <a:off x="674370" y="845820"/>
                <a:ext cx="4107600" cy="2743200"/>
                <a:chOff x="872490" y="845820"/>
                <a:chExt cx="4107180" cy="2743200"/>
              </a:xfrm>
            </xdr:grpSpPr>
            <xdr:sp macro="" textlink="">
              <xdr:nvSpPr>
                <xdr:cNvPr id="3089" name="Rectangle: Rounded Corners 3088" hidden="1">
                  <a:extLst>
                    <a:ext uri="{FF2B5EF4-FFF2-40B4-BE49-F238E27FC236}">
                      <a16:creationId xmlns:a16="http://schemas.microsoft.com/office/drawing/2014/main" id="{00000000-0008-0000-0B00-0000110C0000}"/>
                    </a:ext>
                  </a:extLst>
                </xdr:cNvPr>
                <xdr:cNvSpPr/>
              </xdr:nvSpPr>
              <xdr:spPr>
                <a:xfrm>
                  <a:off x="872490" y="845820"/>
                  <a:ext cx="4107180" cy="2743200"/>
                </a:xfrm>
                <a:prstGeom prst="roundRect">
                  <a:avLst/>
                </a:prstGeom>
                <a:solidFill>
                  <a:srgbClr val="ECE3C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8" name="Chart 7" hidden="1">
                  <a:extLst>
                    <a:ext uri="{FF2B5EF4-FFF2-40B4-BE49-F238E27FC236}">
                      <a16:creationId xmlns:a16="http://schemas.microsoft.com/office/drawing/2014/main" id="{00000000-0008-0000-0B00-000008000000}"/>
                    </a:ext>
                  </a:extLst>
                </xdr:cNvPr>
                <xdr:cNvGraphicFramePr>
                  <a:graphicFrameLocks/>
                </xdr:cNvGraphicFramePr>
              </xdr:nvGraphicFramePr>
              <xdr:xfrm>
                <a:off x="891540" y="1104900"/>
                <a:ext cx="4069080" cy="2415540"/>
              </xdr:xfrm>
              <a:graphic>
                <a:graphicData uri="http://schemas.openxmlformats.org/drawingml/2006/chart">
                  <c:chart xmlns:c="http://schemas.openxmlformats.org/drawingml/2006/chart" xmlns:r="http://schemas.openxmlformats.org/officeDocument/2006/relationships" r:id="rId60"/>
                </a:graphicData>
              </a:graphic>
            </xdr:graphicFrame>
            <xdr:sp macro="" textlink="">
              <xdr:nvSpPr>
                <xdr:cNvPr id="15" name="TextBox 14" hidden="1">
                  <a:extLst>
                    <a:ext uri="{FF2B5EF4-FFF2-40B4-BE49-F238E27FC236}">
                      <a16:creationId xmlns:a16="http://schemas.microsoft.com/office/drawing/2014/main" id="{00000000-0008-0000-0B00-00000F000000}"/>
                    </a:ext>
                  </a:extLst>
                </xdr:cNvPr>
                <xdr:cNvSpPr txBox="1"/>
              </xdr:nvSpPr>
              <xdr:spPr>
                <a:xfrm>
                  <a:off x="990600" y="868680"/>
                  <a:ext cx="387096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rgbClr val="3E3955"/>
                      </a:solidFill>
                      <a:latin typeface="Gold Bold" panose="00000500000000000000" pitchFamily="2" charset="0"/>
                    </a:rPr>
                    <a:t>DOMESTIC FOOTFALL PROJECTION</a:t>
                  </a:r>
                  <a:endParaRPr lang="en-IN" sz="1400" baseline="0">
                    <a:solidFill>
                      <a:srgbClr val="3E3955"/>
                    </a:solidFill>
                    <a:latin typeface="Gold Bold" panose="00000500000000000000" pitchFamily="2" charset="0"/>
                  </a:endParaRPr>
                </a:p>
              </xdr:txBody>
            </xdr:sp>
          </xdr:grpSp>
          <xdr:grpSp>
            <xdr:nvGrpSpPr>
              <xdr:cNvPr id="57" name="Group 56" hidden="1">
                <a:extLst>
                  <a:ext uri="{FF2B5EF4-FFF2-40B4-BE49-F238E27FC236}">
                    <a16:creationId xmlns:a16="http://schemas.microsoft.com/office/drawing/2014/main" id="{00000000-0008-0000-0B00-000039000000}"/>
                  </a:ext>
                </a:extLst>
              </xdr:cNvPr>
              <xdr:cNvGrpSpPr/>
            </xdr:nvGrpSpPr>
            <xdr:grpSpPr>
              <a:xfrm>
                <a:off x="9723120" y="845820"/>
                <a:ext cx="4066109" cy="2743200"/>
                <a:chOff x="9723120" y="845820"/>
                <a:chExt cx="4107180" cy="2743200"/>
              </a:xfrm>
            </xdr:grpSpPr>
            <xdr:sp macro="" textlink="">
              <xdr:nvSpPr>
                <xdr:cNvPr id="3090" name="Rectangle: Rounded Corners 3089" hidden="1">
                  <a:extLst>
                    <a:ext uri="{FF2B5EF4-FFF2-40B4-BE49-F238E27FC236}">
                      <a16:creationId xmlns:a16="http://schemas.microsoft.com/office/drawing/2014/main" id="{00000000-0008-0000-0B00-0000120C0000}"/>
                    </a:ext>
                  </a:extLst>
                </xdr:cNvPr>
                <xdr:cNvSpPr/>
              </xdr:nvSpPr>
              <xdr:spPr>
                <a:xfrm>
                  <a:off x="9723120" y="845820"/>
                  <a:ext cx="4107180" cy="2743200"/>
                </a:xfrm>
                <a:prstGeom prst="roundRect">
                  <a:avLst/>
                </a:prstGeom>
                <a:solidFill>
                  <a:srgbClr val="ECE3C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9" name="Chart 8" hidden="1">
                  <a:extLst>
                    <a:ext uri="{FF2B5EF4-FFF2-40B4-BE49-F238E27FC236}">
                      <a16:creationId xmlns:a16="http://schemas.microsoft.com/office/drawing/2014/main" id="{00000000-0008-0000-0B00-000009000000}"/>
                    </a:ext>
                  </a:extLst>
                </xdr:cNvPr>
                <xdr:cNvGraphicFramePr>
                  <a:graphicFrameLocks/>
                </xdr:cNvGraphicFramePr>
              </xdr:nvGraphicFramePr>
              <xdr:xfrm>
                <a:off x="9776460" y="1127760"/>
                <a:ext cx="4033750" cy="2407472"/>
              </xdr:xfrm>
              <a:graphic>
                <a:graphicData uri="http://schemas.openxmlformats.org/drawingml/2006/chart">
                  <c:chart xmlns:c="http://schemas.openxmlformats.org/drawingml/2006/chart" xmlns:r="http://schemas.openxmlformats.org/officeDocument/2006/relationships" r:id="rId61"/>
                </a:graphicData>
              </a:graphic>
            </xdr:graphicFrame>
            <xdr:sp macro="" textlink="">
              <xdr:nvSpPr>
                <xdr:cNvPr id="18" name="TextBox 17" hidden="1">
                  <a:extLst>
                    <a:ext uri="{FF2B5EF4-FFF2-40B4-BE49-F238E27FC236}">
                      <a16:creationId xmlns:a16="http://schemas.microsoft.com/office/drawing/2014/main" id="{00000000-0008-0000-0B00-000012000000}"/>
                    </a:ext>
                  </a:extLst>
                </xdr:cNvPr>
                <xdr:cNvSpPr txBox="1"/>
              </xdr:nvSpPr>
              <xdr:spPr>
                <a:xfrm>
                  <a:off x="9925050" y="868680"/>
                  <a:ext cx="387096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rgbClr val="3E3955"/>
                      </a:solidFill>
                      <a:latin typeface="Gold Bold" panose="00000500000000000000" pitchFamily="2" charset="0"/>
                    </a:rPr>
                    <a:t>FOREIGN FOOTFALL PROJECTION</a:t>
                  </a:r>
                  <a:endParaRPr lang="en-IN" sz="1400" baseline="0">
                    <a:solidFill>
                      <a:srgbClr val="3E3955"/>
                    </a:solidFill>
                    <a:latin typeface="Gold Bold" panose="00000500000000000000" pitchFamily="2" charset="0"/>
                  </a:endParaRPr>
                </a:p>
              </xdr:txBody>
            </xdr:sp>
          </xdr:grpSp>
          <xdr:grpSp>
            <xdr:nvGrpSpPr>
              <xdr:cNvPr id="87" name="Group 86" hidden="1">
                <a:extLst>
                  <a:ext uri="{FF2B5EF4-FFF2-40B4-BE49-F238E27FC236}">
                    <a16:creationId xmlns:a16="http://schemas.microsoft.com/office/drawing/2014/main" id="{00000000-0008-0000-0B00-000057000000}"/>
                  </a:ext>
                </a:extLst>
              </xdr:cNvPr>
              <xdr:cNvGrpSpPr/>
            </xdr:nvGrpSpPr>
            <xdr:grpSpPr>
              <a:xfrm>
                <a:off x="5208270" y="2301240"/>
                <a:ext cx="4107180" cy="3368040"/>
                <a:chOff x="5208270" y="2301240"/>
                <a:chExt cx="4107180" cy="3368040"/>
              </a:xfrm>
            </xdr:grpSpPr>
            <xdr:sp macro="" textlink="">
              <xdr:nvSpPr>
                <xdr:cNvPr id="3091" name="Rectangle: Rounded Corners 3090" hidden="1">
                  <a:extLst>
                    <a:ext uri="{FF2B5EF4-FFF2-40B4-BE49-F238E27FC236}">
                      <a16:creationId xmlns:a16="http://schemas.microsoft.com/office/drawing/2014/main" id="{00000000-0008-0000-0B00-0000130C0000}"/>
                    </a:ext>
                  </a:extLst>
                </xdr:cNvPr>
                <xdr:cNvSpPr/>
              </xdr:nvSpPr>
              <xdr:spPr>
                <a:xfrm>
                  <a:off x="5208270" y="2926080"/>
                  <a:ext cx="4107180" cy="2743200"/>
                </a:xfrm>
                <a:prstGeom prst="roundRect">
                  <a:avLst/>
                </a:prstGeom>
                <a:solidFill>
                  <a:srgbClr val="ECE3C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10" name="Chart 9" hidden="1">
                  <a:extLst>
                    <a:ext uri="{FF2B5EF4-FFF2-40B4-BE49-F238E27FC236}">
                      <a16:creationId xmlns:a16="http://schemas.microsoft.com/office/drawing/2014/main" id="{00000000-0008-0000-0B00-00000A000000}"/>
                    </a:ext>
                  </a:extLst>
                </xdr:cNvPr>
                <xdr:cNvGraphicFramePr>
                  <a:graphicFrameLocks/>
                </xdr:cNvGraphicFramePr>
              </xdr:nvGraphicFramePr>
              <xdr:xfrm>
                <a:off x="5288280" y="3154680"/>
                <a:ext cx="4027170" cy="2460812"/>
              </xdr:xfrm>
              <a:graphic>
                <a:graphicData uri="http://schemas.openxmlformats.org/drawingml/2006/chart">
                  <c:chart xmlns:c="http://schemas.openxmlformats.org/drawingml/2006/chart" xmlns:r="http://schemas.openxmlformats.org/officeDocument/2006/relationships" r:id="rId62"/>
                </a:graphicData>
              </a:graphic>
            </xdr:graphicFrame>
            <xdr:sp macro="" textlink="">
              <xdr:nvSpPr>
                <xdr:cNvPr id="30" name="TextBox 29" hidden="1">
                  <a:extLst>
                    <a:ext uri="{FF2B5EF4-FFF2-40B4-BE49-F238E27FC236}">
                      <a16:creationId xmlns:a16="http://schemas.microsoft.com/office/drawing/2014/main" id="{00000000-0008-0000-0B00-00001E000000}"/>
                    </a:ext>
                  </a:extLst>
                </xdr:cNvPr>
                <xdr:cNvSpPr txBox="1"/>
              </xdr:nvSpPr>
              <xdr:spPr>
                <a:xfrm>
                  <a:off x="5326380" y="2301240"/>
                  <a:ext cx="3870960" cy="640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bg1"/>
                      </a:solidFill>
                      <a:latin typeface="Gold Bold" panose="00000500000000000000" pitchFamily="2" charset="0"/>
                    </a:rPr>
                    <a:t>COMPARISON</a:t>
                  </a:r>
                </a:p>
                <a:p>
                  <a:pPr algn="ctr"/>
                  <a:r>
                    <a:rPr lang="en-IN" sz="1600" baseline="0">
                      <a:solidFill>
                        <a:schemeClr val="bg1"/>
                      </a:solidFill>
                      <a:latin typeface="Gold Bold" panose="00000500000000000000" pitchFamily="2" charset="0"/>
                    </a:rPr>
                    <a:t>DOMESTIC VS FOREIGN</a:t>
                  </a:r>
                </a:p>
              </xdr:txBody>
            </xdr:sp>
          </xdr:grpSp>
          <xdr:pic>
            <xdr:nvPicPr>
              <xdr:cNvPr id="3079" name="Graphic 3078" descr="Group of people" hidden="1">
                <a:extLst>
                  <a:ext uri="{FF2B5EF4-FFF2-40B4-BE49-F238E27FC236}">
                    <a16:creationId xmlns:a16="http://schemas.microsoft.com/office/drawing/2014/main" id="{00000000-0008-0000-0B00-0000070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 uri="{96DAC541-7B7A-43D3-8B79-37D633B846F1}">
                    <asvg:svgBlip xmlns:asvg="http://schemas.microsoft.com/office/drawing/2016/SVG/main" r:embed="rId64"/>
                  </a:ext>
                </a:extLst>
              </a:blip>
              <a:stretch>
                <a:fillRect/>
              </a:stretch>
            </xdr:blipFill>
            <xdr:spPr>
              <a:xfrm>
                <a:off x="6675120" y="838200"/>
                <a:ext cx="1264920" cy="1264920"/>
              </a:xfrm>
              <a:prstGeom prst="rect">
                <a:avLst/>
              </a:prstGeom>
              <a:effectLst/>
            </xdr:spPr>
          </xdr:pic>
        </xdr:grpSp>
        <xdr:sp macro="" textlink="Projections!Q9">
          <xdr:nvSpPr>
            <xdr:cNvPr id="3200" name="TextBox 3199" hidden="1">
              <a:extLst>
                <a:ext uri="{FF2B5EF4-FFF2-40B4-BE49-F238E27FC236}">
                  <a16:creationId xmlns:a16="http://schemas.microsoft.com/office/drawing/2014/main" id="{00000000-0008-0000-0B00-0000800C0000}"/>
                </a:ext>
              </a:extLst>
            </xdr:cNvPr>
            <xdr:cNvSpPr txBox="1"/>
          </xdr:nvSpPr>
          <xdr:spPr>
            <a:xfrm>
              <a:off x="2004060" y="3611880"/>
              <a:ext cx="132588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188253C-8E80-4ABF-9BAF-0858E35068F0}" type="TxLink">
                <a:rPr lang="en-US" sz="2400" b="0" i="0" u="none" strike="noStrike">
                  <a:ln>
                    <a:solidFill>
                      <a:schemeClr val="bg1"/>
                    </a:solidFill>
                  </a:ln>
                  <a:solidFill>
                    <a:schemeClr val="bg1"/>
                  </a:solidFill>
                  <a:latin typeface="Gold Bold" panose="00000500000000000000" pitchFamily="2" charset="0"/>
                  <a:cs typeface="Calibri"/>
                </a:rPr>
                <a:pPr/>
                <a:t>4.85M</a:t>
              </a:fld>
              <a:endParaRPr lang="en-IN" sz="2400">
                <a:ln>
                  <a:solidFill>
                    <a:schemeClr val="bg1"/>
                  </a:solidFill>
                </a:ln>
                <a:solidFill>
                  <a:schemeClr val="bg1"/>
                </a:solidFill>
                <a:latin typeface="Gold Bold" panose="00000500000000000000" pitchFamily="2" charset="0"/>
              </a:endParaRPr>
            </a:p>
          </xdr:txBody>
        </xdr:sp>
        <xdr:sp macro="" textlink="Projections!Q9">
          <xdr:nvSpPr>
            <xdr:cNvPr id="3201" name="TextBox 3200" hidden="1">
              <a:extLst>
                <a:ext uri="{FF2B5EF4-FFF2-40B4-BE49-F238E27FC236}">
                  <a16:creationId xmlns:a16="http://schemas.microsoft.com/office/drawing/2014/main" id="{00000000-0008-0000-0B00-0000810C0000}"/>
                </a:ext>
              </a:extLst>
            </xdr:cNvPr>
            <xdr:cNvSpPr txBox="1"/>
          </xdr:nvSpPr>
          <xdr:spPr>
            <a:xfrm>
              <a:off x="1524000" y="4061460"/>
              <a:ext cx="2286000" cy="525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a:ln>
                    <a:solidFill>
                      <a:schemeClr val="bg1"/>
                    </a:solidFill>
                  </a:ln>
                  <a:solidFill>
                    <a:schemeClr val="bg1"/>
                  </a:solidFill>
                  <a:latin typeface="Gold Bold" panose="00000500000000000000" pitchFamily="2" charset="0"/>
                </a:rPr>
                <a:t>DOMESTIC</a:t>
              </a:r>
              <a:r>
                <a:rPr lang="en-IN" sz="1200" baseline="0">
                  <a:ln>
                    <a:solidFill>
                      <a:schemeClr val="bg1"/>
                    </a:solidFill>
                  </a:ln>
                  <a:solidFill>
                    <a:schemeClr val="bg1"/>
                  </a:solidFill>
                  <a:latin typeface="Gold Bold" panose="00000500000000000000" pitchFamily="2" charset="0"/>
                </a:rPr>
                <a:t> FOOTFALL PROJECTIONS (2025)</a:t>
              </a:r>
              <a:endParaRPr lang="en-IN" sz="1200">
                <a:ln>
                  <a:solidFill>
                    <a:schemeClr val="bg1"/>
                  </a:solidFill>
                </a:ln>
                <a:solidFill>
                  <a:schemeClr val="bg1"/>
                </a:solidFill>
                <a:latin typeface="Gold Bold" panose="00000500000000000000" pitchFamily="2" charset="0"/>
              </a:endParaRPr>
            </a:p>
          </xdr:txBody>
        </xdr:sp>
        <xdr:sp macro="" textlink="Projections!AI9">
          <xdr:nvSpPr>
            <xdr:cNvPr id="3202" name="TextBox 3201" hidden="1">
              <a:extLst>
                <a:ext uri="{FF2B5EF4-FFF2-40B4-BE49-F238E27FC236}">
                  <a16:creationId xmlns:a16="http://schemas.microsoft.com/office/drawing/2014/main" id="{00000000-0008-0000-0B00-0000820C0000}"/>
                </a:ext>
              </a:extLst>
            </xdr:cNvPr>
            <xdr:cNvSpPr txBox="1"/>
          </xdr:nvSpPr>
          <xdr:spPr>
            <a:xfrm>
              <a:off x="11330940" y="3611880"/>
              <a:ext cx="132588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9F23BD4-1BEA-4750-9591-49EBA302A933}" type="TxLink">
                <a:rPr lang="en-US" sz="2400" b="0" i="0" u="none" strike="noStrike">
                  <a:ln>
                    <a:solidFill>
                      <a:schemeClr val="bg1"/>
                    </a:solidFill>
                  </a:ln>
                  <a:solidFill>
                    <a:schemeClr val="bg1"/>
                  </a:solidFill>
                  <a:latin typeface="Gold Bold" panose="00000500000000000000" pitchFamily="2" charset="0"/>
                  <a:ea typeface="+mn-ea"/>
                  <a:cs typeface="Calibri"/>
                </a:rPr>
                <a:pPr marL="0" indent="0" algn="ctr"/>
                <a:t>1.22M</a:t>
              </a:fld>
              <a:endParaRPr lang="en-IN" sz="2400" b="0" i="0" u="none" strike="noStrike">
                <a:ln>
                  <a:solidFill>
                    <a:schemeClr val="bg1"/>
                  </a:solidFill>
                </a:ln>
                <a:solidFill>
                  <a:schemeClr val="bg1"/>
                </a:solidFill>
                <a:latin typeface="Gold Bold" panose="00000500000000000000" pitchFamily="2" charset="0"/>
                <a:ea typeface="+mn-ea"/>
                <a:cs typeface="Calibri"/>
              </a:endParaRPr>
            </a:p>
          </xdr:txBody>
        </xdr:sp>
        <xdr:sp macro="" textlink="Projections!Q9">
          <xdr:nvSpPr>
            <xdr:cNvPr id="3207" name="TextBox 3206" hidden="1">
              <a:extLst>
                <a:ext uri="{FF2B5EF4-FFF2-40B4-BE49-F238E27FC236}">
                  <a16:creationId xmlns:a16="http://schemas.microsoft.com/office/drawing/2014/main" id="{00000000-0008-0000-0B00-0000870C0000}"/>
                </a:ext>
              </a:extLst>
            </xdr:cNvPr>
            <xdr:cNvSpPr txBox="1"/>
          </xdr:nvSpPr>
          <xdr:spPr>
            <a:xfrm>
              <a:off x="10850880" y="4061460"/>
              <a:ext cx="2286000" cy="525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aseline="0">
                  <a:ln>
                    <a:solidFill>
                      <a:schemeClr val="bg1"/>
                    </a:solidFill>
                  </a:ln>
                  <a:solidFill>
                    <a:schemeClr val="bg1"/>
                  </a:solidFill>
                  <a:latin typeface="Gold Bold" panose="00000500000000000000" pitchFamily="2" charset="0"/>
                </a:rPr>
                <a:t>FOREIGN FOOTFALL PROJECTIONS (2025)</a:t>
              </a:r>
              <a:endParaRPr lang="en-IN" sz="1200">
                <a:ln>
                  <a:solidFill>
                    <a:schemeClr val="bg1"/>
                  </a:solidFill>
                </a:ln>
                <a:solidFill>
                  <a:schemeClr val="bg1"/>
                </a:solidFill>
                <a:latin typeface="Gold Bold" panose="00000500000000000000" pitchFamily="2" charset="0"/>
              </a:endParaRPr>
            </a:p>
          </xdr:txBody>
        </xdr:sp>
      </xdr:grpSp>
      <xdr:pic>
        <xdr:nvPicPr>
          <xdr:cNvPr id="3214" name="Graphic 3213" descr="Footprints" hidden="1">
            <a:extLst>
              <a:ext uri="{FF2B5EF4-FFF2-40B4-BE49-F238E27FC236}">
                <a16:creationId xmlns:a16="http://schemas.microsoft.com/office/drawing/2014/main" id="{00000000-0008-0000-0B00-00008E0C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3261360" y="3716651"/>
            <a:ext cx="327660" cy="327660"/>
          </a:xfrm>
          <a:prstGeom prst="rect">
            <a:avLst/>
          </a:prstGeom>
        </xdr:spPr>
      </xdr:pic>
      <xdr:pic>
        <xdr:nvPicPr>
          <xdr:cNvPr id="3216" name="Graphic 3215" descr="Footprints" hidden="1">
            <a:extLst>
              <a:ext uri="{FF2B5EF4-FFF2-40B4-BE49-F238E27FC236}">
                <a16:creationId xmlns:a16="http://schemas.microsoft.com/office/drawing/2014/main" id="{00000000-0008-0000-0B00-0000900C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510151" y="3716651"/>
            <a:ext cx="327660" cy="327660"/>
          </a:xfrm>
          <a:prstGeom prst="rect">
            <a:avLst/>
          </a:prstGeom>
        </xdr:spPr>
      </xdr:pic>
    </xdr:grpSp>
    <xdr:clientData/>
  </xdr:twoCellAnchor>
  <xdr:twoCellAnchor>
    <xdr:from>
      <xdr:col>0</xdr:col>
      <xdr:colOff>97155</xdr:colOff>
      <xdr:row>0</xdr:row>
      <xdr:rowOff>0</xdr:rowOff>
    </xdr:from>
    <xdr:to>
      <xdr:col>22</xdr:col>
      <xdr:colOff>411900</xdr:colOff>
      <xdr:row>31</xdr:row>
      <xdr:rowOff>22860</xdr:rowOff>
    </xdr:to>
    <xdr:grpSp>
      <xdr:nvGrpSpPr>
        <xdr:cNvPr id="3227" name="RP" hidden="1">
          <a:extLst>
            <a:ext uri="{FF2B5EF4-FFF2-40B4-BE49-F238E27FC236}">
              <a16:creationId xmlns:a16="http://schemas.microsoft.com/office/drawing/2014/main" id="{00000000-0008-0000-0B00-00009B0C0000}"/>
            </a:ext>
          </a:extLst>
        </xdr:cNvPr>
        <xdr:cNvGrpSpPr/>
      </xdr:nvGrpSpPr>
      <xdr:grpSpPr>
        <a:xfrm>
          <a:off x="97155" y="0"/>
          <a:ext cx="13725945" cy="5692140"/>
          <a:chOff x="97155" y="0"/>
          <a:chExt cx="13725945" cy="5692140"/>
        </a:xfrm>
      </xdr:grpSpPr>
      <xdr:grpSp>
        <xdr:nvGrpSpPr>
          <xdr:cNvPr id="3077" name="RP" hidden="1">
            <a:extLst>
              <a:ext uri="{FF2B5EF4-FFF2-40B4-BE49-F238E27FC236}">
                <a16:creationId xmlns:a16="http://schemas.microsoft.com/office/drawing/2014/main" id="{00000000-0008-0000-0B00-0000050C0000}"/>
              </a:ext>
            </a:extLst>
          </xdr:cNvPr>
          <xdr:cNvGrpSpPr/>
        </xdr:nvGrpSpPr>
        <xdr:grpSpPr>
          <a:xfrm>
            <a:off x="97155" y="0"/>
            <a:ext cx="13725945" cy="5692140"/>
            <a:chOff x="97155" y="0"/>
            <a:chExt cx="13725945" cy="5692140"/>
          </a:xfrm>
        </xdr:grpSpPr>
        <xdr:sp macro="[0]!FOOTFALL_Click" textlink="">
          <xdr:nvSpPr>
            <xdr:cNvPr id="85" name="A111" hidden="1">
              <a:extLst>
                <a:ext uri="{FF2B5EF4-FFF2-40B4-BE49-F238E27FC236}">
                  <a16:creationId xmlns:a16="http://schemas.microsoft.com/office/drawing/2014/main" id="{00000000-0008-0000-0B00-000055000000}"/>
                </a:ext>
              </a:extLst>
            </xdr:cNvPr>
            <xdr:cNvSpPr/>
          </xdr:nvSpPr>
          <xdr:spPr>
            <a:xfrm>
              <a:off x="97155" y="2831782"/>
              <a:ext cx="289560" cy="777240"/>
            </a:xfrm>
            <a:prstGeom prst="leftArrow">
              <a:avLst>
                <a:gd name="adj1" fmla="val 50000"/>
                <a:gd name="adj2" fmla="val 140196"/>
              </a:avLst>
            </a:prstGeom>
            <a:solidFill>
              <a:srgbClr val="ECE3C3"/>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5" name="TextBox 94" hidden="1">
              <a:extLst>
                <a:ext uri="{FF2B5EF4-FFF2-40B4-BE49-F238E27FC236}">
                  <a16:creationId xmlns:a16="http://schemas.microsoft.com/office/drawing/2014/main" id="{00000000-0008-0000-0B00-00005F000000}"/>
                </a:ext>
              </a:extLst>
            </xdr:cNvPr>
            <xdr:cNvSpPr txBox="1"/>
          </xdr:nvSpPr>
          <xdr:spPr>
            <a:xfrm>
              <a:off x="3208020" y="0"/>
              <a:ext cx="7978140" cy="662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a:solidFill>
                    <a:schemeClr val="bg1"/>
                  </a:solidFill>
                  <a:latin typeface="Gold Bold" panose="00000500000000000000" pitchFamily="2" charset="0"/>
                </a:rPr>
                <a:t>REVENUE PROJECTIONS</a:t>
              </a:r>
              <a:r>
                <a:rPr lang="en-IN" sz="2400" baseline="0">
                  <a:solidFill>
                    <a:schemeClr val="bg1"/>
                  </a:solidFill>
                  <a:latin typeface="Gold Bold" panose="00000500000000000000" pitchFamily="2" charset="0"/>
                </a:rPr>
                <a:t> OF 2025</a:t>
              </a:r>
            </a:p>
          </xdr:txBody>
        </xdr:sp>
        <xdr:grpSp>
          <xdr:nvGrpSpPr>
            <xdr:cNvPr id="171" name="Group 170" hidden="1">
              <a:extLst>
                <a:ext uri="{FF2B5EF4-FFF2-40B4-BE49-F238E27FC236}">
                  <a16:creationId xmlns:a16="http://schemas.microsoft.com/office/drawing/2014/main" id="{00000000-0008-0000-0B00-0000AB000000}"/>
                </a:ext>
              </a:extLst>
            </xdr:cNvPr>
            <xdr:cNvGrpSpPr/>
          </xdr:nvGrpSpPr>
          <xdr:grpSpPr>
            <a:xfrm>
              <a:off x="670560" y="845820"/>
              <a:ext cx="4107600" cy="2773232"/>
              <a:chOff x="670560" y="845820"/>
              <a:chExt cx="4107600" cy="2773232"/>
            </a:xfrm>
          </xdr:grpSpPr>
          <xdr:sp macro="" textlink="">
            <xdr:nvSpPr>
              <xdr:cNvPr id="106" name="Rectangle: Rounded Corners 105" hidden="1">
                <a:extLst>
                  <a:ext uri="{FF2B5EF4-FFF2-40B4-BE49-F238E27FC236}">
                    <a16:creationId xmlns:a16="http://schemas.microsoft.com/office/drawing/2014/main" id="{00000000-0008-0000-0B00-00006A000000}"/>
                  </a:ext>
                </a:extLst>
              </xdr:cNvPr>
              <xdr:cNvSpPr/>
            </xdr:nvSpPr>
            <xdr:spPr>
              <a:xfrm>
                <a:off x="670560" y="845820"/>
                <a:ext cx="4107600" cy="2743200"/>
              </a:xfrm>
              <a:prstGeom prst="roundRect">
                <a:avLst/>
              </a:prstGeom>
              <a:solidFill>
                <a:srgbClr val="ECE3C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143" name="Chart 142" hidden="1">
                <a:extLst>
                  <a:ext uri="{FF2B5EF4-FFF2-40B4-BE49-F238E27FC236}">
                    <a16:creationId xmlns:a16="http://schemas.microsoft.com/office/drawing/2014/main" id="{00000000-0008-0000-0B00-00008F000000}"/>
                  </a:ext>
                </a:extLst>
              </xdr:cNvPr>
              <xdr:cNvGraphicFramePr>
                <a:graphicFrameLocks/>
              </xdr:cNvGraphicFramePr>
            </xdr:nvGraphicFramePr>
            <xdr:xfrm>
              <a:off x="697235" y="1120140"/>
              <a:ext cx="4039012" cy="2498912"/>
            </xdr:xfrm>
            <a:graphic>
              <a:graphicData uri="http://schemas.openxmlformats.org/drawingml/2006/chart">
                <c:chart xmlns:c="http://schemas.openxmlformats.org/drawingml/2006/chart" xmlns:r="http://schemas.openxmlformats.org/officeDocument/2006/relationships" r:id="rId67"/>
              </a:graphicData>
            </a:graphic>
          </xdr:graphicFrame>
          <xdr:sp macro="" textlink="">
            <xdr:nvSpPr>
              <xdr:cNvPr id="165" name="TextBox 164" hidden="1">
                <a:extLst>
                  <a:ext uri="{FF2B5EF4-FFF2-40B4-BE49-F238E27FC236}">
                    <a16:creationId xmlns:a16="http://schemas.microsoft.com/office/drawing/2014/main" id="{00000000-0008-0000-0B00-0000A5000000}"/>
                  </a:ext>
                </a:extLst>
              </xdr:cNvPr>
              <xdr:cNvSpPr txBox="1"/>
            </xdr:nvSpPr>
            <xdr:spPr>
              <a:xfrm>
                <a:off x="708660" y="868680"/>
                <a:ext cx="401574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rgbClr val="3E3955"/>
                    </a:solidFill>
                    <a:latin typeface="Gold Bold" panose="00000500000000000000" pitchFamily="2" charset="0"/>
                  </a:rPr>
                  <a:t>PROJECTED REVENUE BY DOMESTIC VISITORS</a:t>
                </a:r>
                <a:endParaRPr lang="en-IN" sz="1100" b="1" baseline="0">
                  <a:solidFill>
                    <a:srgbClr val="3E3955"/>
                  </a:solidFill>
                  <a:latin typeface="Gold Bold" panose="00000500000000000000" pitchFamily="2" charset="0"/>
                </a:endParaRPr>
              </a:p>
            </xdr:txBody>
          </xdr:sp>
        </xdr:grpSp>
        <xdr:grpSp>
          <xdr:nvGrpSpPr>
            <xdr:cNvPr id="173" name="Group 172" hidden="1">
              <a:extLst>
                <a:ext uri="{FF2B5EF4-FFF2-40B4-BE49-F238E27FC236}">
                  <a16:creationId xmlns:a16="http://schemas.microsoft.com/office/drawing/2014/main" id="{00000000-0008-0000-0B00-0000AD000000}"/>
                </a:ext>
              </a:extLst>
            </xdr:cNvPr>
            <xdr:cNvGrpSpPr/>
          </xdr:nvGrpSpPr>
          <xdr:grpSpPr>
            <a:xfrm>
              <a:off x="9715500" y="845820"/>
              <a:ext cx="4107600" cy="2743200"/>
              <a:chOff x="9715500" y="845820"/>
              <a:chExt cx="4107600" cy="2743200"/>
            </a:xfrm>
          </xdr:grpSpPr>
          <xdr:sp macro="" textlink="">
            <xdr:nvSpPr>
              <xdr:cNvPr id="122" name="Rectangle: Rounded Corners 121" hidden="1">
                <a:extLst>
                  <a:ext uri="{FF2B5EF4-FFF2-40B4-BE49-F238E27FC236}">
                    <a16:creationId xmlns:a16="http://schemas.microsoft.com/office/drawing/2014/main" id="{00000000-0008-0000-0B00-00007A000000}"/>
                  </a:ext>
                </a:extLst>
              </xdr:cNvPr>
              <xdr:cNvSpPr/>
            </xdr:nvSpPr>
            <xdr:spPr>
              <a:xfrm>
                <a:off x="9715500" y="845820"/>
                <a:ext cx="4107600" cy="2743200"/>
              </a:xfrm>
              <a:prstGeom prst="roundRect">
                <a:avLst/>
              </a:prstGeom>
              <a:solidFill>
                <a:srgbClr val="ECE3C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144" name="Chart 143" hidden="1">
                <a:extLst>
                  <a:ext uri="{FF2B5EF4-FFF2-40B4-BE49-F238E27FC236}">
                    <a16:creationId xmlns:a16="http://schemas.microsoft.com/office/drawing/2014/main" id="{00000000-0008-0000-0B00-000090000000}"/>
                  </a:ext>
                </a:extLst>
              </xdr:cNvPr>
              <xdr:cNvGraphicFramePr>
                <a:graphicFrameLocks/>
              </xdr:cNvGraphicFramePr>
            </xdr:nvGraphicFramePr>
            <xdr:xfrm>
              <a:off x="9749493" y="1120140"/>
              <a:ext cx="4039613" cy="2461260"/>
            </xdr:xfrm>
            <a:graphic>
              <a:graphicData uri="http://schemas.openxmlformats.org/drawingml/2006/chart">
                <c:chart xmlns:c="http://schemas.openxmlformats.org/drawingml/2006/chart" xmlns:r="http://schemas.openxmlformats.org/officeDocument/2006/relationships" r:id="rId68"/>
              </a:graphicData>
            </a:graphic>
          </xdr:graphicFrame>
          <xdr:sp macro="" textlink="">
            <xdr:nvSpPr>
              <xdr:cNvPr id="168" name="TextBox 167" hidden="1">
                <a:extLst>
                  <a:ext uri="{FF2B5EF4-FFF2-40B4-BE49-F238E27FC236}">
                    <a16:creationId xmlns:a16="http://schemas.microsoft.com/office/drawing/2014/main" id="{00000000-0008-0000-0B00-0000A8000000}"/>
                  </a:ext>
                </a:extLst>
              </xdr:cNvPr>
              <xdr:cNvSpPr txBox="1"/>
            </xdr:nvSpPr>
            <xdr:spPr>
              <a:xfrm>
                <a:off x="9738360" y="868680"/>
                <a:ext cx="401574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rgbClr val="3E3955"/>
                    </a:solidFill>
                    <a:latin typeface="Gold Bold" panose="00000500000000000000" pitchFamily="2" charset="0"/>
                  </a:rPr>
                  <a:t>PROJECTED REVENUE BY FOREIGN VISITORS</a:t>
                </a:r>
                <a:endParaRPr lang="en-IN" sz="1100" b="1" baseline="0">
                  <a:solidFill>
                    <a:srgbClr val="3E3955"/>
                  </a:solidFill>
                  <a:latin typeface="Gold Bold" panose="00000500000000000000" pitchFamily="2" charset="0"/>
                </a:endParaRPr>
              </a:p>
            </xdr:txBody>
          </xdr:sp>
        </xdr:grpSp>
        <xdr:grpSp>
          <xdr:nvGrpSpPr>
            <xdr:cNvPr id="179" name="Group 178" hidden="1">
              <a:extLst>
                <a:ext uri="{FF2B5EF4-FFF2-40B4-BE49-F238E27FC236}">
                  <a16:creationId xmlns:a16="http://schemas.microsoft.com/office/drawing/2014/main" id="{00000000-0008-0000-0B00-0000B3000000}"/>
                </a:ext>
              </a:extLst>
            </xdr:cNvPr>
            <xdr:cNvGrpSpPr/>
          </xdr:nvGrpSpPr>
          <xdr:grpSpPr>
            <a:xfrm>
              <a:off x="5208270" y="2255520"/>
              <a:ext cx="4107600" cy="3436620"/>
              <a:chOff x="5208270" y="2255520"/>
              <a:chExt cx="4107600" cy="3436620"/>
            </a:xfrm>
          </xdr:grpSpPr>
          <xdr:grpSp>
            <xdr:nvGrpSpPr>
              <xdr:cNvPr id="163" name="Group 162" hidden="1">
                <a:extLst>
                  <a:ext uri="{FF2B5EF4-FFF2-40B4-BE49-F238E27FC236}">
                    <a16:creationId xmlns:a16="http://schemas.microsoft.com/office/drawing/2014/main" id="{00000000-0008-0000-0B00-0000A3000000}"/>
                  </a:ext>
                </a:extLst>
              </xdr:cNvPr>
              <xdr:cNvGrpSpPr/>
            </xdr:nvGrpSpPr>
            <xdr:grpSpPr>
              <a:xfrm>
                <a:off x="5208270" y="2948940"/>
                <a:ext cx="4107600" cy="2743200"/>
                <a:chOff x="5318760" y="2971800"/>
                <a:chExt cx="4107180" cy="2743200"/>
              </a:xfrm>
            </xdr:grpSpPr>
            <xdr:sp macro="" textlink="">
              <xdr:nvSpPr>
                <xdr:cNvPr id="141" name="Rectangle: Rounded Corners 140" hidden="1">
                  <a:extLst>
                    <a:ext uri="{FF2B5EF4-FFF2-40B4-BE49-F238E27FC236}">
                      <a16:creationId xmlns:a16="http://schemas.microsoft.com/office/drawing/2014/main" id="{00000000-0008-0000-0B00-00008D000000}"/>
                    </a:ext>
                  </a:extLst>
                </xdr:cNvPr>
                <xdr:cNvSpPr/>
              </xdr:nvSpPr>
              <xdr:spPr>
                <a:xfrm>
                  <a:off x="5318760" y="2971800"/>
                  <a:ext cx="4107180" cy="2743200"/>
                </a:xfrm>
                <a:prstGeom prst="roundRect">
                  <a:avLst/>
                </a:prstGeom>
                <a:solidFill>
                  <a:srgbClr val="ECE3C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145" name="Chart 144" hidden="1">
                  <a:extLst>
                    <a:ext uri="{FF2B5EF4-FFF2-40B4-BE49-F238E27FC236}">
                      <a16:creationId xmlns:a16="http://schemas.microsoft.com/office/drawing/2014/main" id="{00000000-0008-0000-0B00-000091000000}"/>
                    </a:ext>
                  </a:extLst>
                </xdr:cNvPr>
                <xdr:cNvGraphicFramePr>
                  <a:graphicFrameLocks/>
                </xdr:cNvGraphicFramePr>
              </xdr:nvGraphicFramePr>
              <xdr:xfrm>
                <a:off x="5352750" y="3215640"/>
                <a:ext cx="4039200" cy="2498400"/>
              </xdr:xfrm>
              <a:graphic>
                <a:graphicData uri="http://schemas.openxmlformats.org/drawingml/2006/chart">
                  <c:chart xmlns:c="http://schemas.openxmlformats.org/drawingml/2006/chart" xmlns:r="http://schemas.openxmlformats.org/officeDocument/2006/relationships" r:id="rId69"/>
                </a:graphicData>
              </a:graphic>
            </xdr:graphicFrame>
          </xdr:grpSp>
          <xdr:sp macro="" textlink="">
            <xdr:nvSpPr>
              <xdr:cNvPr id="169" name="TextBox 168" hidden="1">
                <a:extLst>
                  <a:ext uri="{FF2B5EF4-FFF2-40B4-BE49-F238E27FC236}">
                    <a16:creationId xmlns:a16="http://schemas.microsoft.com/office/drawing/2014/main" id="{00000000-0008-0000-0B00-0000A9000000}"/>
                  </a:ext>
                </a:extLst>
              </xdr:cNvPr>
              <xdr:cNvSpPr txBox="1"/>
            </xdr:nvSpPr>
            <xdr:spPr>
              <a:xfrm>
                <a:off x="5288280" y="2255520"/>
                <a:ext cx="401574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bg1"/>
                    </a:solidFill>
                    <a:latin typeface="Gold Bold" panose="00000500000000000000" pitchFamily="2" charset="0"/>
                  </a:rPr>
                  <a:t>COMPARISON</a:t>
                </a:r>
              </a:p>
              <a:p>
                <a:pPr algn="ctr"/>
                <a:r>
                  <a:rPr lang="en-IN" sz="1600" b="1" baseline="0">
                    <a:solidFill>
                      <a:schemeClr val="bg1"/>
                    </a:solidFill>
                    <a:latin typeface="Gold Bold" panose="00000500000000000000" pitchFamily="2" charset="0"/>
                  </a:rPr>
                  <a:t>DOMESTIC VS FOREIGN</a:t>
                </a:r>
              </a:p>
            </xdr:txBody>
          </xdr:sp>
        </xdr:grpSp>
        <xdr:pic>
          <xdr:nvPicPr>
            <xdr:cNvPr id="3072" name="Graphic 3071" descr="Money" hidden="1">
              <a:extLst>
                <a:ext uri="{FF2B5EF4-FFF2-40B4-BE49-F238E27FC236}">
                  <a16:creationId xmlns:a16="http://schemas.microsoft.com/office/drawing/2014/main" id="{00000000-0008-0000-0B00-0000000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 uri="{96DAC541-7B7A-43D3-8B79-37D633B846F1}">
                  <asvg:svgBlip xmlns:asvg="http://schemas.microsoft.com/office/drawing/2016/SVG/main" r:embed="rId71"/>
                </a:ext>
              </a:extLst>
            </a:blip>
            <a:stretch>
              <a:fillRect/>
            </a:stretch>
          </xdr:blipFill>
          <xdr:spPr>
            <a:xfrm rot="20125219">
              <a:off x="6760993" y="852915"/>
              <a:ext cx="1199157" cy="1199157"/>
            </a:xfrm>
            <a:prstGeom prst="rect">
              <a:avLst/>
            </a:prstGeom>
          </xdr:spPr>
        </xdr:pic>
        <xdr:pic>
          <xdr:nvPicPr>
            <xdr:cNvPr id="3076" name="Graphic 3075" descr="Coins" hidden="1">
              <a:extLst>
                <a:ext uri="{FF2B5EF4-FFF2-40B4-BE49-F238E27FC236}">
                  <a16:creationId xmlns:a16="http://schemas.microsoft.com/office/drawing/2014/main" id="{00000000-0008-0000-0B00-0000040C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 uri="{96DAC541-7B7A-43D3-8B79-37D633B846F1}">
                  <asvg:svgBlip xmlns:asvg="http://schemas.microsoft.com/office/drawing/2016/SVG/main" r:embed="rId73"/>
                </a:ext>
              </a:extLst>
            </a:blip>
            <a:stretch>
              <a:fillRect/>
            </a:stretch>
          </xdr:blipFill>
          <xdr:spPr>
            <a:xfrm>
              <a:off x="6149340" y="1310640"/>
              <a:ext cx="914400" cy="914400"/>
            </a:xfrm>
            <a:prstGeom prst="rect">
              <a:avLst/>
            </a:prstGeom>
          </xdr:spPr>
        </xdr:pic>
      </xdr:grpSp>
      <xdr:sp macro="" textlink="Projections!Q20">
        <xdr:nvSpPr>
          <xdr:cNvPr id="3220" name="TextBox 3219" hidden="1">
            <a:extLst>
              <a:ext uri="{FF2B5EF4-FFF2-40B4-BE49-F238E27FC236}">
                <a16:creationId xmlns:a16="http://schemas.microsoft.com/office/drawing/2014/main" id="{00000000-0008-0000-0B00-0000940C0000}"/>
              </a:ext>
            </a:extLst>
          </xdr:cNvPr>
          <xdr:cNvSpPr txBox="1"/>
        </xdr:nvSpPr>
        <xdr:spPr>
          <a:xfrm>
            <a:off x="1135380" y="3611880"/>
            <a:ext cx="336042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1B47970-04A7-4130-9953-AA41522D0B6B}" type="TxLink">
              <a:rPr lang="en-US" sz="2400" b="0" i="0" u="none" strike="noStrike">
                <a:ln>
                  <a:solidFill>
                    <a:schemeClr val="bg1"/>
                  </a:solidFill>
                </a:ln>
                <a:solidFill>
                  <a:schemeClr val="bg1"/>
                </a:solidFill>
                <a:latin typeface="Gold Bold" panose="00000500000000000000" pitchFamily="2" charset="0"/>
                <a:cs typeface="Calibri"/>
              </a:rPr>
              <a:pPr algn="ctr"/>
              <a:t>5.9 BILLION INR</a:t>
            </a:fld>
            <a:endParaRPr lang="en-IN" sz="4800">
              <a:ln>
                <a:solidFill>
                  <a:schemeClr val="bg1"/>
                </a:solidFill>
              </a:ln>
              <a:solidFill>
                <a:schemeClr val="bg1"/>
              </a:solidFill>
              <a:latin typeface="Gold Bold" panose="00000500000000000000" pitchFamily="2" charset="0"/>
            </a:endParaRPr>
          </a:p>
        </xdr:txBody>
      </xdr:sp>
      <xdr:sp macro="" textlink="Projections!Q9">
        <xdr:nvSpPr>
          <xdr:cNvPr id="3224" name="TextBox 3223" hidden="1">
            <a:extLst>
              <a:ext uri="{FF2B5EF4-FFF2-40B4-BE49-F238E27FC236}">
                <a16:creationId xmlns:a16="http://schemas.microsoft.com/office/drawing/2014/main" id="{00000000-0008-0000-0B00-0000980C0000}"/>
              </a:ext>
            </a:extLst>
          </xdr:cNvPr>
          <xdr:cNvSpPr txBox="1"/>
        </xdr:nvSpPr>
        <xdr:spPr>
          <a:xfrm>
            <a:off x="1516380" y="4038600"/>
            <a:ext cx="2286000" cy="678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aseline="0">
                <a:ln>
                  <a:solidFill>
                    <a:schemeClr val="bg1"/>
                  </a:solidFill>
                </a:ln>
                <a:solidFill>
                  <a:schemeClr val="bg1"/>
                </a:solidFill>
                <a:latin typeface="Gold Bold" panose="00000500000000000000" pitchFamily="2" charset="0"/>
              </a:rPr>
              <a:t>PROJECTED REVENUE BY DOMESTIC VISITORS (2025)</a:t>
            </a:r>
            <a:endParaRPr lang="en-IN" sz="1200">
              <a:ln>
                <a:solidFill>
                  <a:schemeClr val="bg1"/>
                </a:solidFill>
              </a:ln>
              <a:solidFill>
                <a:schemeClr val="bg1"/>
              </a:solidFill>
              <a:latin typeface="Gold Bold" panose="00000500000000000000" pitchFamily="2" charset="0"/>
            </a:endParaRPr>
          </a:p>
        </xdr:txBody>
      </xdr:sp>
      <xdr:sp macro="" textlink="Projections!AI21">
        <xdr:nvSpPr>
          <xdr:cNvPr id="3225" name="TextBox 3224" hidden="1">
            <a:extLst>
              <a:ext uri="{FF2B5EF4-FFF2-40B4-BE49-F238E27FC236}">
                <a16:creationId xmlns:a16="http://schemas.microsoft.com/office/drawing/2014/main" id="{00000000-0008-0000-0B00-0000990C0000}"/>
              </a:ext>
            </a:extLst>
          </xdr:cNvPr>
          <xdr:cNvSpPr txBox="1"/>
        </xdr:nvSpPr>
        <xdr:spPr>
          <a:xfrm>
            <a:off x="10142220" y="3611880"/>
            <a:ext cx="336042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10A94B6-56CB-4361-A23C-69880B1688C2}" type="TxLink">
              <a:rPr lang="en-US" sz="2400" b="0" i="0" u="none" strike="noStrike">
                <a:ln>
                  <a:solidFill>
                    <a:schemeClr val="bg1"/>
                  </a:solidFill>
                </a:ln>
                <a:solidFill>
                  <a:schemeClr val="bg1"/>
                </a:solidFill>
                <a:latin typeface="Gold Bold" panose="00000500000000000000" pitchFamily="2" charset="0"/>
                <a:ea typeface="+mn-ea"/>
                <a:cs typeface="Calibri"/>
              </a:rPr>
              <a:pPr marL="0" indent="0" algn="ctr"/>
              <a:t>6.9 BILLION INR</a:t>
            </a:fld>
            <a:endParaRPr lang="en-IN" sz="2400" b="0" i="0" u="none" strike="noStrike">
              <a:ln>
                <a:solidFill>
                  <a:schemeClr val="bg1"/>
                </a:solidFill>
              </a:ln>
              <a:solidFill>
                <a:schemeClr val="bg1"/>
              </a:solidFill>
              <a:latin typeface="Gold Bold" panose="00000500000000000000" pitchFamily="2" charset="0"/>
              <a:ea typeface="+mn-ea"/>
              <a:cs typeface="Calibri"/>
            </a:endParaRPr>
          </a:p>
        </xdr:txBody>
      </xdr:sp>
      <xdr:sp macro="" textlink="Projections!Q9">
        <xdr:nvSpPr>
          <xdr:cNvPr id="3226" name="TextBox 3225" hidden="1">
            <a:extLst>
              <a:ext uri="{FF2B5EF4-FFF2-40B4-BE49-F238E27FC236}">
                <a16:creationId xmlns:a16="http://schemas.microsoft.com/office/drawing/2014/main" id="{00000000-0008-0000-0B00-00009A0C0000}"/>
              </a:ext>
            </a:extLst>
          </xdr:cNvPr>
          <xdr:cNvSpPr txBox="1"/>
        </xdr:nvSpPr>
        <xdr:spPr>
          <a:xfrm>
            <a:off x="10679430" y="4038600"/>
            <a:ext cx="2286000" cy="678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aseline="0">
                <a:ln>
                  <a:solidFill>
                    <a:schemeClr val="bg1"/>
                  </a:solidFill>
                </a:ln>
                <a:solidFill>
                  <a:schemeClr val="bg1"/>
                </a:solidFill>
                <a:latin typeface="Gold Bold" panose="00000500000000000000" pitchFamily="2" charset="0"/>
              </a:rPr>
              <a:t>PROJECTED REVENUE BY FOREIGN VISITORS (2025)</a:t>
            </a:r>
            <a:endParaRPr lang="en-IN" sz="1200">
              <a:ln>
                <a:solidFill>
                  <a:schemeClr val="bg1"/>
                </a:solidFill>
              </a:ln>
              <a:solidFill>
                <a:schemeClr val="bg1"/>
              </a:solidFill>
              <a:latin typeface="Gold Bold" panose="00000500000000000000" pitchFamily="2" charset="0"/>
            </a:endParaRPr>
          </a:p>
        </xdr:txBody>
      </xdr:sp>
    </xdr:grpSp>
    <xdr:clientData/>
  </xdr:twoCellAnchor>
  <xdr:twoCellAnchor>
    <xdr:from>
      <xdr:col>0</xdr:col>
      <xdr:colOff>91440</xdr:colOff>
      <xdr:row>0</xdr:row>
      <xdr:rowOff>7620</xdr:rowOff>
    </xdr:from>
    <xdr:to>
      <xdr:col>23</xdr:col>
      <xdr:colOff>358140</xdr:colOff>
      <xdr:row>27</xdr:row>
      <xdr:rowOff>175260</xdr:rowOff>
    </xdr:to>
    <xdr:grpSp>
      <xdr:nvGrpSpPr>
        <xdr:cNvPr id="3232" name="CAG" hidden="1">
          <a:extLst>
            <a:ext uri="{FF2B5EF4-FFF2-40B4-BE49-F238E27FC236}">
              <a16:creationId xmlns:a16="http://schemas.microsoft.com/office/drawing/2014/main" id="{00000000-0008-0000-0B00-0000A00C0000}"/>
            </a:ext>
          </a:extLst>
        </xdr:cNvPr>
        <xdr:cNvGrpSpPr/>
      </xdr:nvGrpSpPr>
      <xdr:grpSpPr>
        <a:xfrm>
          <a:off x="91440" y="7620"/>
          <a:ext cx="14287500" cy="5105400"/>
          <a:chOff x="91440" y="7620"/>
          <a:chExt cx="14287500" cy="5105400"/>
        </a:xfrm>
      </xdr:grpSpPr>
      <xdr:grpSp>
        <xdr:nvGrpSpPr>
          <xdr:cNvPr id="120" name="CAG" hidden="1">
            <a:extLst>
              <a:ext uri="{FF2B5EF4-FFF2-40B4-BE49-F238E27FC236}">
                <a16:creationId xmlns:a16="http://schemas.microsoft.com/office/drawing/2014/main" id="{00000000-0008-0000-0B00-000078000000}"/>
              </a:ext>
            </a:extLst>
          </xdr:cNvPr>
          <xdr:cNvGrpSpPr/>
        </xdr:nvGrpSpPr>
        <xdr:grpSpPr>
          <a:xfrm>
            <a:off x="91440" y="7620"/>
            <a:ext cx="14287500" cy="5090608"/>
            <a:chOff x="91440" y="7620"/>
            <a:chExt cx="14287500" cy="5090608"/>
          </a:xfrm>
        </xdr:grpSpPr>
        <xdr:sp macro="" textlink="">
          <xdr:nvSpPr>
            <xdr:cNvPr id="13" name="TextBox 12" hidden="1">
              <a:extLst>
                <a:ext uri="{FF2B5EF4-FFF2-40B4-BE49-F238E27FC236}">
                  <a16:creationId xmlns:a16="http://schemas.microsoft.com/office/drawing/2014/main" id="{00000000-0008-0000-0B00-00000D000000}"/>
                </a:ext>
              </a:extLst>
            </xdr:cNvPr>
            <xdr:cNvSpPr txBox="1"/>
          </xdr:nvSpPr>
          <xdr:spPr>
            <a:xfrm>
              <a:off x="3733800" y="7620"/>
              <a:ext cx="7261860" cy="876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a:solidFill>
                    <a:schemeClr val="bg1"/>
                  </a:solidFill>
                  <a:latin typeface="Gold Bold" panose="00000500000000000000" pitchFamily="2" charset="0"/>
                </a:rPr>
                <a:t>COMPOUNDED ANNUAL</a:t>
              </a:r>
              <a:r>
                <a:rPr lang="en-IN" sz="2400" baseline="0">
                  <a:solidFill>
                    <a:schemeClr val="bg1"/>
                  </a:solidFill>
                  <a:latin typeface="Gold Bold" panose="00000500000000000000" pitchFamily="2" charset="0"/>
                </a:rPr>
                <a:t> GROWTH RATE OF DISTRICTS</a:t>
              </a:r>
              <a:endParaRPr lang="en-IN" sz="2400">
                <a:solidFill>
                  <a:schemeClr val="bg1"/>
                </a:solidFill>
                <a:latin typeface="Gold Bold" panose="00000500000000000000" pitchFamily="2" charset="0"/>
              </a:endParaRPr>
            </a:p>
          </xdr:txBody>
        </xdr:sp>
        <xdr:sp macro="" textlink="">
          <xdr:nvSpPr>
            <xdr:cNvPr id="41" name="Rectangle: Rounded Corners 40" hidden="1">
              <a:extLst>
                <a:ext uri="{FF2B5EF4-FFF2-40B4-BE49-F238E27FC236}">
                  <a16:creationId xmlns:a16="http://schemas.microsoft.com/office/drawing/2014/main" id="{00000000-0008-0000-0B00-000029000000}"/>
                </a:ext>
              </a:extLst>
            </xdr:cNvPr>
            <xdr:cNvSpPr/>
          </xdr:nvSpPr>
          <xdr:spPr>
            <a:xfrm>
              <a:off x="1007715" y="1794914"/>
              <a:ext cx="5616000" cy="2880000"/>
            </a:xfrm>
            <a:prstGeom prst="roundRect">
              <a:avLst/>
            </a:prstGeom>
            <a:solidFill>
              <a:srgbClr val="ECE3C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61" name="Straight Connector 60" hidden="1">
              <a:extLst>
                <a:ext uri="{FF2B5EF4-FFF2-40B4-BE49-F238E27FC236}">
                  <a16:creationId xmlns:a16="http://schemas.microsoft.com/office/drawing/2014/main" id="{00000000-0008-0000-0B00-00003D000000}"/>
                </a:ext>
              </a:extLst>
            </xdr:cNvPr>
            <xdr:cNvCxnSpPr/>
          </xdr:nvCxnSpPr>
          <xdr:spPr>
            <a:xfrm>
              <a:off x="7242810" y="1371600"/>
              <a:ext cx="0" cy="3726628"/>
            </a:xfrm>
            <a:prstGeom prst="line">
              <a:avLst/>
            </a:prstGeom>
            <a:ln>
              <a:solidFill>
                <a:schemeClr val="bg1">
                  <a:lumMod val="50000"/>
                </a:schemeClr>
              </a:solidFill>
              <a:headEnd type="oval"/>
              <a:tailEnd type="oval"/>
            </a:ln>
          </xdr:spPr>
          <xdr:style>
            <a:lnRef idx="3">
              <a:schemeClr val="dk1"/>
            </a:lnRef>
            <a:fillRef idx="0">
              <a:schemeClr val="dk1"/>
            </a:fillRef>
            <a:effectRef idx="2">
              <a:schemeClr val="dk1"/>
            </a:effectRef>
            <a:fontRef idx="minor">
              <a:schemeClr val="tx1"/>
            </a:fontRef>
          </xdr:style>
        </xdr:cxnSp>
        <xdr:sp macro="" textlink="">
          <xdr:nvSpPr>
            <xdr:cNvPr id="71" name="Rectangle: Rounded Corners 70" hidden="1">
              <a:extLst>
                <a:ext uri="{FF2B5EF4-FFF2-40B4-BE49-F238E27FC236}">
                  <a16:creationId xmlns:a16="http://schemas.microsoft.com/office/drawing/2014/main" id="{00000000-0008-0000-0B00-000047000000}"/>
                </a:ext>
              </a:extLst>
            </xdr:cNvPr>
            <xdr:cNvSpPr/>
          </xdr:nvSpPr>
          <xdr:spPr>
            <a:xfrm>
              <a:off x="7861905" y="1794914"/>
              <a:ext cx="5616000" cy="2880000"/>
            </a:xfrm>
            <a:prstGeom prst="roundRect">
              <a:avLst/>
            </a:prstGeom>
            <a:solidFill>
              <a:srgbClr val="ECE3C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103" name="Mnth" hidden="1">
              <a:extLst>
                <a:ext uri="{FF2B5EF4-FFF2-40B4-BE49-F238E27FC236}">
                  <a16:creationId xmlns:a16="http://schemas.microsoft.com/office/drawing/2014/main" id="{00000000-0008-0000-0B00-000067000000}"/>
                </a:ext>
              </a:extLst>
            </xdr:cNvPr>
            <xdr:cNvGrpSpPr/>
          </xdr:nvGrpSpPr>
          <xdr:grpSpPr>
            <a:xfrm>
              <a:off x="91440" y="2846294"/>
              <a:ext cx="14287500" cy="777240"/>
              <a:chOff x="99060" y="2846294"/>
              <a:chExt cx="14287500" cy="777240"/>
            </a:xfrm>
          </xdr:grpSpPr>
          <xdr:sp macro="[0]!MONTHS_Click" textlink="">
            <xdr:nvSpPr>
              <xdr:cNvPr id="104" name="Arrow: Left 103" hidden="1">
                <a:extLst>
                  <a:ext uri="{FF2B5EF4-FFF2-40B4-BE49-F238E27FC236}">
                    <a16:creationId xmlns:a16="http://schemas.microsoft.com/office/drawing/2014/main" id="{00000000-0008-0000-0B00-000068000000}"/>
                  </a:ext>
                </a:extLst>
              </xdr:cNvPr>
              <xdr:cNvSpPr/>
            </xdr:nvSpPr>
            <xdr:spPr>
              <a:xfrm flipH="1">
                <a:off x="14097000" y="2846294"/>
                <a:ext cx="289560" cy="777240"/>
              </a:xfrm>
              <a:prstGeom prst="leftArrow">
                <a:avLst>
                  <a:gd name="adj1" fmla="val 50000"/>
                  <a:gd name="adj2" fmla="val 140196"/>
                </a:avLst>
              </a:prstGeom>
              <a:solidFill>
                <a:srgbClr val="ECE3C3"/>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OVERVISITORS_Click" textlink="">
            <xdr:nvSpPr>
              <xdr:cNvPr id="105" name="A91" hidden="1">
                <a:extLst>
                  <a:ext uri="{FF2B5EF4-FFF2-40B4-BE49-F238E27FC236}">
                    <a16:creationId xmlns:a16="http://schemas.microsoft.com/office/drawing/2014/main" id="{00000000-0008-0000-0B00-000069000000}"/>
                  </a:ext>
                </a:extLst>
              </xdr:cNvPr>
              <xdr:cNvSpPr/>
            </xdr:nvSpPr>
            <xdr:spPr>
              <a:xfrm>
                <a:off x="99060" y="2846294"/>
                <a:ext cx="289560" cy="777240"/>
              </a:xfrm>
              <a:prstGeom prst="leftArrow">
                <a:avLst>
                  <a:gd name="adj1" fmla="val 50000"/>
                  <a:gd name="adj2" fmla="val 140196"/>
                </a:avLst>
              </a:prstGeom>
              <a:solidFill>
                <a:srgbClr val="ECE3C3"/>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mc:AlternateContent xmlns:mc="http://schemas.openxmlformats.org/markup-compatibility/2006">
          <mc:Choice xmlns:a14="http://schemas.microsoft.com/office/drawing/2010/main" Requires="a14">
            <xdr:sp macro="" textlink="">
              <xdr:nvSpPr>
                <xdr:cNvPr id="3081" name="Drop Down 9" hidden="1">
                  <a:extLst>
                    <a:ext uri="{63B3BB69-23CF-44E3-9099-C40C66FF867C}">
                      <a14:compatExt spid="_x0000_s3081"/>
                    </a:ext>
                    <a:ext uri="{FF2B5EF4-FFF2-40B4-BE49-F238E27FC236}">
                      <a16:creationId xmlns:a16="http://schemas.microsoft.com/office/drawing/2014/main" id="{00000000-0008-0000-0B00-0000090C0000}"/>
                    </a:ext>
                  </a:extLst>
                </xdr:cNvPr>
                <xdr:cNvSpPr/>
              </xdr:nvSpPr>
              <xdr:spPr bwMode="auto">
                <a:xfrm>
                  <a:off x="5577840" y="1897380"/>
                  <a:ext cx="777240" cy="190500"/>
                </a:xfrm>
                <a:prstGeom prst="rect">
                  <a:avLst/>
                </a:prstGeom>
                <a:noFill/>
                <a:ln>
                  <a:noFill/>
                </a:ln>
                <a:extLst>
                  <a:ext uri="{91240B29-F687-4F45-9708-019B960494DF}">
                    <a14:hiddenLine w="9525">
                      <a:noFill/>
                      <a:miter lim="800000"/>
                      <a:headEnd/>
                      <a:tailEnd/>
                    </a14:hiddenLine>
                  </a:ext>
                </a:extLst>
              </xdr:spPr>
            </xdr:sp>
          </mc:Choice>
          <mc:Fallback/>
        </mc:AlternateContent>
        <xdr:graphicFrame macro="">
          <xdr:nvGraphicFramePr>
            <xdr:cNvPr id="97" name="Chart 96" hidden="1">
              <a:extLst>
                <a:ext uri="{FF2B5EF4-FFF2-40B4-BE49-F238E27FC236}">
                  <a16:creationId xmlns:a16="http://schemas.microsoft.com/office/drawing/2014/main" id="{00000000-0008-0000-0B00-000061000000}"/>
                </a:ext>
              </a:extLst>
            </xdr:cNvPr>
            <xdr:cNvGraphicFramePr>
              <a:graphicFrameLocks/>
            </xdr:cNvGraphicFramePr>
          </xdr:nvGraphicFramePr>
          <xdr:xfrm>
            <a:off x="1295400" y="2080260"/>
            <a:ext cx="5067300" cy="2491740"/>
          </xdr:xfrm>
          <a:graphic>
            <a:graphicData uri="http://schemas.openxmlformats.org/drawingml/2006/chart">
              <c:chart xmlns:c="http://schemas.openxmlformats.org/drawingml/2006/chart" xmlns:r="http://schemas.openxmlformats.org/officeDocument/2006/relationships" r:id="rId74"/>
            </a:graphicData>
          </a:graphic>
        </xdr:graphicFrame>
        <xdr:sp macro="" textlink="'cagr'!H17">
          <xdr:nvSpPr>
            <xdr:cNvPr id="100" name="TextBox 99" hidden="1">
              <a:extLst>
                <a:ext uri="{FF2B5EF4-FFF2-40B4-BE49-F238E27FC236}">
                  <a16:creationId xmlns:a16="http://schemas.microsoft.com/office/drawing/2014/main" id="{00000000-0008-0000-0B00-000064000000}"/>
                </a:ext>
              </a:extLst>
            </xdr:cNvPr>
            <xdr:cNvSpPr txBox="1"/>
          </xdr:nvSpPr>
          <xdr:spPr>
            <a:xfrm>
              <a:off x="2505075" y="1844040"/>
              <a:ext cx="262128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0BEDE72-2382-423D-AB5C-BE8672C9E072}" type="TxLink">
                <a:rPr lang="en-US" sz="1200" b="0" i="0" u="none" strike="noStrike">
                  <a:ln>
                    <a:noFill/>
                  </a:ln>
                  <a:solidFill>
                    <a:srgbClr val="3E3955"/>
                  </a:solidFill>
                  <a:latin typeface="Gold Bold" panose="00000500000000000000" pitchFamily="2" charset="0"/>
                  <a:cs typeface="Calibri"/>
                </a:rPr>
                <a:pPr/>
                <a:t>Districts having High CAGR </a:t>
              </a:fld>
              <a:endParaRPr lang="en-IN" sz="1200" b="0">
                <a:ln>
                  <a:noFill/>
                </a:ln>
                <a:solidFill>
                  <a:srgbClr val="3E3955"/>
                </a:solidFill>
                <a:latin typeface="Gold Bold" panose="00000500000000000000" pitchFamily="2" charset="0"/>
              </a:endParaRPr>
            </a:p>
          </xdr:txBody>
        </xdr:sp>
        <xdr:sp macro="" textlink="">
          <xdr:nvSpPr>
            <xdr:cNvPr id="101" name="TextBox 100" hidden="1">
              <a:extLst>
                <a:ext uri="{FF2B5EF4-FFF2-40B4-BE49-F238E27FC236}">
                  <a16:creationId xmlns:a16="http://schemas.microsoft.com/office/drawing/2014/main" id="{00000000-0008-0000-0B00-000065000000}"/>
                </a:ext>
              </a:extLst>
            </xdr:cNvPr>
            <xdr:cNvSpPr txBox="1"/>
          </xdr:nvSpPr>
          <xdr:spPr>
            <a:xfrm>
              <a:off x="2415540" y="1341120"/>
              <a:ext cx="306324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800">
                  <a:solidFill>
                    <a:schemeClr val="bg1"/>
                  </a:solidFill>
                  <a:latin typeface="Gold Bold" panose="00000500000000000000" pitchFamily="2" charset="0"/>
                </a:rPr>
                <a:t>DOMESTIC</a:t>
              </a:r>
              <a:r>
                <a:rPr lang="en-IN" sz="1800" baseline="0">
                  <a:solidFill>
                    <a:schemeClr val="bg1"/>
                  </a:solidFill>
                  <a:latin typeface="Gold Bold" panose="00000500000000000000" pitchFamily="2" charset="0"/>
                </a:rPr>
                <a:t> VISITORS</a:t>
              </a:r>
              <a:endParaRPr lang="en-IN" sz="1800">
                <a:solidFill>
                  <a:schemeClr val="bg1"/>
                </a:solidFill>
                <a:latin typeface="Gold Bold" panose="00000500000000000000" pitchFamily="2" charset="0"/>
              </a:endParaRPr>
            </a:p>
          </xdr:txBody>
        </xdr:sp>
        <xdr:sp macro="" textlink="">
          <xdr:nvSpPr>
            <xdr:cNvPr id="102" name="TextBox 101" hidden="1">
              <a:extLst>
                <a:ext uri="{FF2B5EF4-FFF2-40B4-BE49-F238E27FC236}">
                  <a16:creationId xmlns:a16="http://schemas.microsoft.com/office/drawing/2014/main" id="{00000000-0008-0000-0B00-000066000000}"/>
                </a:ext>
              </a:extLst>
            </xdr:cNvPr>
            <xdr:cNvSpPr txBox="1"/>
          </xdr:nvSpPr>
          <xdr:spPr>
            <a:xfrm>
              <a:off x="8953500" y="1371600"/>
              <a:ext cx="306324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800">
                  <a:solidFill>
                    <a:schemeClr val="bg1"/>
                  </a:solidFill>
                  <a:latin typeface="Gold Bold" panose="00000500000000000000" pitchFamily="2" charset="0"/>
                </a:rPr>
                <a:t>FOREIGN</a:t>
              </a:r>
              <a:r>
                <a:rPr lang="en-IN" sz="1800" baseline="0">
                  <a:solidFill>
                    <a:schemeClr val="bg1"/>
                  </a:solidFill>
                  <a:latin typeface="Gold Bold" panose="00000500000000000000" pitchFamily="2" charset="0"/>
                </a:rPr>
                <a:t> VISITORS</a:t>
              </a:r>
              <a:endParaRPr lang="en-IN" sz="1800">
                <a:solidFill>
                  <a:schemeClr val="bg1"/>
                </a:solidFill>
                <a:latin typeface="Gold Bold" panose="00000500000000000000" pitchFamily="2" charset="0"/>
              </a:endParaRPr>
            </a:p>
          </xdr:txBody>
        </xdr:sp>
        <mc:AlternateContent xmlns:mc="http://schemas.openxmlformats.org/markup-compatibility/2006">
          <mc:Choice xmlns:a14="http://schemas.microsoft.com/office/drawing/2010/main" Requires="a14">
            <xdr:sp macro="" textlink="">
              <xdr:nvSpPr>
                <xdr:cNvPr id="3082" name="Drop Down 10" hidden="1">
                  <a:extLst>
                    <a:ext uri="{63B3BB69-23CF-44E3-9099-C40C66FF867C}">
                      <a14:compatExt spid="_x0000_s3082"/>
                    </a:ext>
                    <a:ext uri="{FF2B5EF4-FFF2-40B4-BE49-F238E27FC236}">
                      <a16:creationId xmlns:a16="http://schemas.microsoft.com/office/drawing/2014/main" id="{00000000-0008-0000-0B00-00000A0C0000}"/>
                    </a:ext>
                  </a:extLst>
                </xdr:cNvPr>
                <xdr:cNvSpPr/>
              </xdr:nvSpPr>
              <xdr:spPr bwMode="auto">
                <a:xfrm>
                  <a:off x="12374880" y="1889760"/>
                  <a:ext cx="777600" cy="190800"/>
                </a:xfrm>
                <a:prstGeom prst="rect">
                  <a:avLst/>
                </a:prstGeom>
                <a:noFill/>
                <a:ln>
                  <a:noFill/>
                </a:ln>
                <a:extLst>
                  <a:ext uri="{91240B29-F687-4F45-9708-019B960494DF}">
                    <a14:hiddenLine w="9525">
                      <a:noFill/>
                      <a:miter lim="800000"/>
                      <a:headEnd/>
                      <a:tailEnd/>
                    </a14:hiddenLine>
                  </a:ext>
                </a:extLst>
              </xdr:spPr>
            </xdr:sp>
          </mc:Choice>
          <mc:Fallback/>
        </mc:AlternateContent>
        <xdr:graphicFrame macro="">
          <xdr:nvGraphicFramePr>
            <xdr:cNvPr id="113" name="Chart 112" hidden="1">
              <a:extLst>
                <a:ext uri="{FF2B5EF4-FFF2-40B4-BE49-F238E27FC236}">
                  <a16:creationId xmlns:a16="http://schemas.microsoft.com/office/drawing/2014/main" id="{00000000-0008-0000-0B00-000071000000}"/>
                </a:ext>
              </a:extLst>
            </xdr:cNvPr>
            <xdr:cNvGraphicFramePr>
              <a:graphicFrameLocks/>
            </xdr:cNvGraphicFramePr>
          </xdr:nvGraphicFramePr>
          <xdr:xfrm>
            <a:off x="8120984" y="2080260"/>
            <a:ext cx="5023515" cy="2579774"/>
          </xdr:xfrm>
          <a:graphic>
            <a:graphicData uri="http://schemas.openxmlformats.org/drawingml/2006/chart">
              <c:chart xmlns:c="http://schemas.openxmlformats.org/drawingml/2006/chart" xmlns:r="http://schemas.openxmlformats.org/officeDocument/2006/relationships" r:id="rId75"/>
            </a:graphicData>
          </a:graphic>
        </xdr:graphicFrame>
        <xdr:sp macro="" textlink="foreign_cagr!F12">
          <xdr:nvSpPr>
            <xdr:cNvPr id="115" name="TextBox 114" hidden="1">
              <a:extLst>
                <a:ext uri="{FF2B5EF4-FFF2-40B4-BE49-F238E27FC236}">
                  <a16:creationId xmlns:a16="http://schemas.microsoft.com/office/drawing/2014/main" id="{00000000-0008-0000-0B00-000073000000}"/>
                </a:ext>
              </a:extLst>
            </xdr:cNvPr>
            <xdr:cNvSpPr txBox="1"/>
          </xdr:nvSpPr>
          <xdr:spPr>
            <a:xfrm>
              <a:off x="9359265" y="1844040"/>
              <a:ext cx="262128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C1A124C-30BF-49D1-A7A2-F90FEA6F76C9}" type="TxLink">
                <a:rPr lang="en-US" sz="1200" b="0" i="0" u="none" strike="noStrike">
                  <a:ln>
                    <a:noFill/>
                  </a:ln>
                  <a:solidFill>
                    <a:srgbClr val="3E3955"/>
                  </a:solidFill>
                  <a:latin typeface="Gold Bold" panose="00000500000000000000" pitchFamily="2" charset="0"/>
                  <a:ea typeface="+mn-ea"/>
                  <a:cs typeface="Calibri"/>
                </a:rPr>
                <a:pPr marL="0" indent="0"/>
                <a:t>Districts having High CAGR </a:t>
              </a:fld>
              <a:endParaRPr lang="en-IN" sz="1200" b="0" i="0" u="none" strike="noStrike">
                <a:ln>
                  <a:noFill/>
                </a:ln>
                <a:solidFill>
                  <a:srgbClr val="3E3955"/>
                </a:solidFill>
                <a:latin typeface="Gold Bold" panose="00000500000000000000" pitchFamily="2" charset="0"/>
                <a:ea typeface="+mn-ea"/>
                <a:cs typeface="Calibri"/>
              </a:endParaRPr>
            </a:p>
          </xdr:txBody>
        </xdr:sp>
      </xdr:grpSp>
      <xdr:sp macro="" textlink="'cagr'!P14">
        <xdr:nvSpPr>
          <xdr:cNvPr id="3230" name="TextBox 3229" hidden="1">
            <a:extLst>
              <a:ext uri="{FF2B5EF4-FFF2-40B4-BE49-F238E27FC236}">
                <a16:creationId xmlns:a16="http://schemas.microsoft.com/office/drawing/2014/main" id="{00000000-0008-0000-0B00-00009E0C0000}"/>
              </a:ext>
            </a:extLst>
          </xdr:cNvPr>
          <xdr:cNvSpPr txBox="1"/>
        </xdr:nvSpPr>
        <xdr:spPr>
          <a:xfrm>
            <a:off x="1249680" y="4724400"/>
            <a:ext cx="521208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7EBE755-0F5C-4016-9796-7D34CB7D885F}" type="TxLink">
              <a:rPr lang="en-US" sz="1400" b="0" i="0" u="none" strike="noStrike">
                <a:solidFill>
                  <a:schemeClr val="bg1"/>
                </a:solidFill>
                <a:latin typeface="Gold Bold" panose="00000500000000000000" pitchFamily="2" charset="0"/>
                <a:cs typeface="Calibri"/>
              </a:rPr>
              <a:pPr algn="ctr"/>
              <a:t>Mancherial distirct is growing at the rate of 2.26.</a:t>
            </a:fld>
            <a:endParaRPr lang="en-IN" sz="1400">
              <a:solidFill>
                <a:schemeClr val="bg1"/>
              </a:solidFill>
              <a:latin typeface="Gold Bold" panose="00000500000000000000" pitchFamily="2" charset="0"/>
            </a:endParaRPr>
          </a:p>
        </xdr:txBody>
      </xdr:sp>
      <xdr:sp macro="" textlink="foreign_cagr!J19">
        <xdr:nvSpPr>
          <xdr:cNvPr id="3231" name="TextBox 3230" hidden="1">
            <a:extLst>
              <a:ext uri="{FF2B5EF4-FFF2-40B4-BE49-F238E27FC236}">
                <a16:creationId xmlns:a16="http://schemas.microsoft.com/office/drawing/2014/main" id="{00000000-0008-0000-0B00-00009F0C0000}"/>
              </a:ext>
            </a:extLst>
          </xdr:cNvPr>
          <xdr:cNvSpPr txBox="1"/>
        </xdr:nvSpPr>
        <xdr:spPr>
          <a:xfrm>
            <a:off x="7437120" y="4724400"/>
            <a:ext cx="665988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81E82F9-6CCC-42FB-B387-4C202CDE3C7B}" type="TxLink">
              <a:rPr lang="en-US" sz="1400" b="0" i="0" u="none" strike="noStrike">
                <a:solidFill>
                  <a:schemeClr val="bg1"/>
                </a:solidFill>
                <a:latin typeface="Gold Bold" panose="00000500000000000000" pitchFamily="2" charset="0"/>
                <a:ea typeface="+mn-ea"/>
                <a:cs typeface="Calibri"/>
              </a:rPr>
              <a:pPr marL="0" indent="0" algn="ctr"/>
              <a:t>Nagarkurnool  district is growing at the rate of 0.91.</a:t>
            </a:fld>
            <a:endParaRPr lang="en-IN" sz="1400" b="0" i="0" u="none" strike="noStrike">
              <a:solidFill>
                <a:schemeClr val="bg1"/>
              </a:solidFill>
              <a:latin typeface="Gold Bold" panose="00000500000000000000" pitchFamily="2" charset="0"/>
              <a:ea typeface="+mn-ea"/>
              <a:cs typeface="Calibri"/>
            </a:endParaRPr>
          </a:p>
        </xdr:txBody>
      </xdr:sp>
    </xdr:grpSp>
    <xdr:clientData/>
  </xdr:twoCellAnchor>
  <xdr:twoCellAnchor>
    <xdr:from>
      <xdr:col>0</xdr:col>
      <xdr:colOff>99060</xdr:colOff>
      <xdr:row>0</xdr:row>
      <xdr:rowOff>0</xdr:rowOff>
    </xdr:from>
    <xdr:to>
      <xdr:col>23</xdr:col>
      <xdr:colOff>370235</xdr:colOff>
      <xdr:row>30</xdr:row>
      <xdr:rowOff>7620</xdr:rowOff>
    </xdr:to>
    <xdr:grpSp>
      <xdr:nvGrpSpPr>
        <xdr:cNvPr id="3234" name="OVERA" hidden="1">
          <a:extLst>
            <a:ext uri="{FF2B5EF4-FFF2-40B4-BE49-F238E27FC236}">
              <a16:creationId xmlns:a16="http://schemas.microsoft.com/office/drawing/2014/main" id="{00000000-0008-0000-0B00-0000A20C0000}"/>
            </a:ext>
          </a:extLst>
        </xdr:cNvPr>
        <xdr:cNvGrpSpPr/>
      </xdr:nvGrpSpPr>
      <xdr:grpSpPr>
        <a:xfrm>
          <a:off x="99060" y="0"/>
          <a:ext cx="14291975" cy="5494020"/>
          <a:chOff x="99060" y="0"/>
          <a:chExt cx="14291975" cy="5494020"/>
        </a:xfrm>
      </xdr:grpSpPr>
      <xdr:sp macro="" textlink="">
        <xdr:nvSpPr>
          <xdr:cNvPr id="56" name="TextBox 55" hidden="1">
            <a:extLst>
              <a:ext uri="{FF2B5EF4-FFF2-40B4-BE49-F238E27FC236}">
                <a16:creationId xmlns:a16="http://schemas.microsoft.com/office/drawing/2014/main" id="{00000000-0008-0000-0B00-000038000000}"/>
              </a:ext>
            </a:extLst>
          </xdr:cNvPr>
          <xdr:cNvSpPr txBox="1"/>
        </xdr:nvSpPr>
        <xdr:spPr>
          <a:xfrm>
            <a:off x="3589020" y="0"/>
            <a:ext cx="7498080" cy="876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a:solidFill>
                  <a:schemeClr val="bg1"/>
                </a:solidFill>
                <a:latin typeface="Gold Bold" panose="00000500000000000000" pitchFamily="2" charset="0"/>
              </a:rPr>
              <a:t>DISTRICTS BASED ON OVERALL VISITORS</a:t>
            </a:r>
          </a:p>
          <a:p>
            <a:pPr algn="ctr"/>
            <a:r>
              <a:rPr lang="en-IN" sz="2400">
                <a:solidFill>
                  <a:schemeClr val="bg1"/>
                </a:solidFill>
                <a:latin typeface="Gold Bold" panose="00000500000000000000" pitchFamily="2" charset="0"/>
              </a:rPr>
              <a:t>(2016 - 2019)</a:t>
            </a:r>
          </a:p>
        </xdr:txBody>
      </xdr:sp>
      <xdr:cxnSp macro="">
        <xdr:nvCxnSpPr>
          <xdr:cNvPr id="60" name="Straight Connector 59" hidden="1">
            <a:extLst>
              <a:ext uri="{FF2B5EF4-FFF2-40B4-BE49-F238E27FC236}">
                <a16:creationId xmlns:a16="http://schemas.microsoft.com/office/drawing/2014/main" id="{00000000-0008-0000-0B00-00003C000000}"/>
              </a:ext>
            </a:extLst>
          </xdr:cNvPr>
          <xdr:cNvCxnSpPr/>
        </xdr:nvCxnSpPr>
        <xdr:spPr>
          <a:xfrm>
            <a:off x="7273290" y="1310192"/>
            <a:ext cx="0" cy="3726628"/>
          </a:xfrm>
          <a:prstGeom prst="line">
            <a:avLst/>
          </a:prstGeom>
          <a:ln>
            <a:solidFill>
              <a:schemeClr val="bg1">
                <a:lumMod val="50000"/>
              </a:schemeClr>
            </a:solidFill>
            <a:headEnd type="oval"/>
            <a:tailEnd type="oval"/>
          </a:ln>
        </xdr:spPr>
        <xdr:style>
          <a:lnRef idx="3">
            <a:schemeClr val="dk1"/>
          </a:lnRef>
          <a:fillRef idx="0">
            <a:schemeClr val="dk1"/>
          </a:fillRef>
          <a:effectRef idx="2">
            <a:schemeClr val="dk1"/>
          </a:effectRef>
          <a:fontRef idx="minor">
            <a:schemeClr val="tx1"/>
          </a:fontRef>
        </xdr:style>
      </xdr:cxnSp>
      <xdr:sp macro="" textlink="">
        <xdr:nvSpPr>
          <xdr:cNvPr id="63" name="Rectangle: Rounded Corners 62" hidden="1">
            <a:extLst>
              <a:ext uri="{FF2B5EF4-FFF2-40B4-BE49-F238E27FC236}">
                <a16:creationId xmlns:a16="http://schemas.microsoft.com/office/drawing/2014/main" id="{00000000-0008-0000-0B00-00003F000000}"/>
              </a:ext>
            </a:extLst>
          </xdr:cNvPr>
          <xdr:cNvSpPr/>
        </xdr:nvSpPr>
        <xdr:spPr>
          <a:xfrm>
            <a:off x="962076" y="1836967"/>
            <a:ext cx="5634400" cy="2894507"/>
          </a:xfrm>
          <a:prstGeom prst="roundRect">
            <a:avLst/>
          </a:prstGeom>
          <a:solidFill>
            <a:srgbClr val="ECE3C3"/>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3" name="TextBox 72" hidden="1">
            <a:extLst>
              <a:ext uri="{FF2B5EF4-FFF2-40B4-BE49-F238E27FC236}">
                <a16:creationId xmlns:a16="http://schemas.microsoft.com/office/drawing/2014/main" id="{00000000-0008-0000-0B00-000049000000}"/>
              </a:ext>
            </a:extLst>
          </xdr:cNvPr>
          <xdr:cNvSpPr txBox="1"/>
        </xdr:nvSpPr>
        <xdr:spPr>
          <a:xfrm>
            <a:off x="960120" y="1363979"/>
            <a:ext cx="5646420" cy="4532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rgbClr val="ECE3C3"/>
                </a:solidFill>
              </a:rPr>
              <a:t>MOST VISITED DISTRICTS</a:t>
            </a:r>
          </a:p>
        </xdr:txBody>
      </xdr:sp>
      <xdr:sp macro="" textlink="">
        <xdr:nvSpPr>
          <xdr:cNvPr id="64" name="Rectangle: Rounded Corners 63" hidden="1">
            <a:extLst>
              <a:ext uri="{FF2B5EF4-FFF2-40B4-BE49-F238E27FC236}">
                <a16:creationId xmlns:a16="http://schemas.microsoft.com/office/drawing/2014/main" id="{00000000-0008-0000-0B00-000040000000}"/>
              </a:ext>
            </a:extLst>
          </xdr:cNvPr>
          <xdr:cNvSpPr/>
        </xdr:nvSpPr>
        <xdr:spPr>
          <a:xfrm>
            <a:off x="7896433" y="1880588"/>
            <a:ext cx="5852945" cy="2863086"/>
          </a:xfrm>
          <a:prstGeom prst="roundRect">
            <a:avLst/>
          </a:prstGeom>
          <a:solidFill>
            <a:srgbClr val="ECE3C3"/>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4" name="TextBox 73" hidden="1">
            <a:extLst>
              <a:ext uri="{FF2B5EF4-FFF2-40B4-BE49-F238E27FC236}">
                <a16:creationId xmlns:a16="http://schemas.microsoft.com/office/drawing/2014/main" id="{00000000-0008-0000-0B00-00004A000000}"/>
              </a:ext>
            </a:extLst>
          </xdr:cNvPr>
          <xdr:cNvSpPr txBox="1"/>
        </xdr:nvSpPr>
        <xdr:spPr>
          <a:xfrm>
            <a:off x="7810458" y="1363979"/>
            <a:ext cx="5966461" cy="4532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rgbClr val="ECE3C3"/>
                </a:solidFill>
              </a:rPr>
              <a:t>LEAST VISITED DISTRICTS</a:t>
            </a:r>
          </a:p>
        </xdr:txBody>
      </xdr:sp>
      <xdr:sp macro="[0]!A" textlink="">
        <xdr:nvSpPr>
          <xdr:cNvPr id="35" name="A34" hidden="1">
            <a:extLst>
              <a:ext uri="{FF2B5EF4-FFF2-40B4-BE49-F238E27FC236}">
                <a16:creationId xmlns:a16="http://schemas.microsoft.com/office/drawing/2014/main" id="{00000000-0008-0000-0B00-000023000000}"/>
              </a:ext>
            </a:extLst>
          </xdr:cNvPr>
          <xdr:cNvSpPr/>
        </xdr:nvSpPr>
        <xdr:spPr>
          <a:xfrm>
            <a:off x="99060" y="2865344"/>
            <a:ext cx="289560" cy="777240"/>
          </a:xfrm>
          <a:prstGeom prst="leftArrow">
            <a:avLst>
              <a:gd name="adj1" fmla="val 50000"/>
              <a:gd name="adj2" fmla="val 140196"/>
            </a:avLst>
          </a:prstGeom>
          <a:solidFill>
            <a:srgbClr val="ECE3C3"/>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CAGR_Click" textlink="">
        <xdr:nvSpPr>
          <xdr:cNvPr id="4" name="A34" hidden="1">
            <a:extLst>
              <a:ext uri="{FF2B5EF4-FFF2-40B4-BE49-F238E27FC236}">
                <a16:creationId xmlns:a16="http://schemas.microsoft.com/office/drawing/2014/main" id="{00000000-0008-0000-0B00-000004000000}"/>
              </a:ext>
            </a:extLst>
          </xdr:cNvPr>
          <xdr:cNvSpPr/>
        </xdr:nvSpPr>
        <xdr:spPr>
          <a:xfrm flipH="1">
            <a:off x="14101475" y="2867709"/>
            <a:ext cx="289560" cy="777240"/>
          </a:xfrm>
          <a:prstGeom prst="leftArrow">
            <a:avLst>
              <a:gd name="adj1" fmla="val 50000"/>
              <a:gd name="adj2" fmla="val 140196"/>
            </a:avLst>
          </a:prstGeom>
          <a:solidFill>
            <a:srgbClr val="ECE3C3"/>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com_piv!C4">
        <xdr:nvSpPr>
          <xdr:cNvPr id="3228" name="TextBox 3227" hidden="1">
            <a:extLst>
              <a:ext uri="{FF2B5EF4-FFF2-40B4-BE49-F238E27FC236}">
                <a16:creationId xmlns:a16="http://schemas.microsoft.com/office/drawing/2014/main" id="{00000000-0008-0000-0B00-00009C0C0000}"/>
              </a:ext>
            </a:extLst>
          </xdr:cNvPr>
          <xdr:cNvSpPr txBox="1"/>
        </xdr:nvSpPr>
        <xdr:spPr>
          <a:xfrm>
            <a:off x="609600" y="5158740"/>
            <a:ext cx="132969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98475F9-8EE7-44AC-9359-D51912E55019}" type="TxLink">
              <a:rPr lang="en-US" sz="1600" b="0" i="0" u="none" strike="noStrike">
                <a:ln>
                  <a:noFill/>
                </a:ln>
                <a:solidFill>
                  <a:schemeClr val="bg1"/>
                </a:solidFill>
                <a:latin typeface="Gold Bold" panose="00000500000000000000" pitchFamily="2" charset="0"/>
                <a:ea typeface="+mn-ea"/>
                <a:cs typeface="Calibri"/>
              </a:rPr>
              <a:pPr marL="0" indent="0" algn="ctr"/>
              <a:t>Hyderabad is the most visited district having 85 million visitors combining both domestic and foreign.</a:t>
            </a:fld>
            <a:endParaRPr lang="en-IN" sz="1600" b="0" i="0" u="none" strike="noStrike">
              <a:ln>
                <a:noFill/>
              </a:ln>
              <a:solidFill>
                <a:schemeClr val="bg1"/>
              </a:solidFill>
              <a:latin typeface="Gold Bold" panose="00000500000000000000" pitchFamily="2" charset="0"/>
              <a:ea typeface="+mn-ea"/>
              <a:cs typeface="Calibri"/>
            </a:endParaRPr>
          </a:p>
        </xdr:txBody>
      </xdr:sp>
      <xdr:graphicFrame macro="">
        <xdr:nvGraphicFramePr>
          <xdr:cNvPr id="3170" name="Chart 3169" hidden="1">
            <a:extLst>
              <a:ext uri="{FF2B5EF4-FFF2-40B4-BE49-F238E27FC236}">
                <a16:creationId xmlns:a16="http://schemas.microsoft.com/office/drawing/2014/main" id="{00000000-0008-0000-0B00-0000620C0000}"/>
              </a:ext>
            </a:extLst>
          </xdr:cNvPr>
          <xdr:cNvGraphicFramePr>
            <a:graphicFrameLocks/>
          </xdr:cNvGraphicFramePr>
        </xdr:nvGraphicFramePr>
        <xdr:xfrm>
          <a:off x="975116" y="1821180"/>
          <a:ext cx="5562600" cy="2926080"/>
        </xdr:xfrm>
        <a:graphic>
          <a:graphicData uri="http://schemas.openxmlformats.org/drawingml/2006/chart">
            <c:chart xmlns:c="http://schemas.openxmlformats.org/drawingml/2006/chart" xmlns:r="http://schemas.openxmlformats.org/officeDocument/2006/relationships" r:id="rId76"/>
          </a:graphicData>
        </a:graphic>
      </xdr:graphicFrame>
      <xdr:graphicFrame macro="">
        <xdr:nvGraphicFramePr>
          <xdr:cNvPr id="3187" name="Chart 3186" hidden="1">
            <a:extLst>
              <a:ext uri="{FF2B5EF4-FFF2-40B4-BE49-F238E27FC236}">
                <a16:creationId xmlns:a16="http://schemas.microsoft.com/office/drawing/2014/main" id="{00000000-0008-0000-0B00-0000730C0000}"/>
              </a:ext>
            </a:extLst>
          </xdr:cNvPr>
          <xdr:cNvGraphicFramePr>
            <a:graphicFrameLocks/>
          </xdr:cNvGraphicFramePr>
        </xdr:nvGraphicFramePr>
        <xdr:xfrm>
          <a:off x="7787640" y="1866900"/>
          <a:ext cx="5968020" cy="2894400"/>
        </xdr:xfrm>
        <a:graphic>
          <a:graphicData uri="http://schemas.openxmlformats.org/drawingml/2006/chart">
            <c:chart xmlns:c="http://schemas.openxmlformats.org/drawingml/2006/chart" xmlns:r="http://schemas.openxmlformats.org/officeDocument/2006/relationships" r:id="rId77"/>
          </a:graphicData>
        </a:graphic>
      </xdr:graphicFrame>
      <mc:AlternateContent xmlns:mc="http://schemas.openxmlformats.org/markup-compatibility/2006" xmlns:a14="http://schemas.microsoft.com/office/drawing/2010/main">
        <mc:Choice Requires="a14">
          <xdr:graphicFrame macro="">
            <xdr:nvGraphicFramePr>
              <xdr:cNvPr id="3212" name="year 3" hidden="1">
                <a:extLst>
                  <a:ext uri="{FF2B5EF4-FFF2-40B4-BE49-F238E27FC236}">
                    <a16:creationId xmlns:a16="http://schemas.microsoft.com/office/drawing/2014/main" id="{00000000-0008-0000-0B00-00008C0C0000}"/>
                  </a:ext>
                </a:extLst>
              </xdr:cNvPr>
              <xdr:cNvGraphicFramePr/>
            </xdr:nvGraphicFramePr>
            <xdr:xfrm>
              <a:off x="6789420" y="2133600"/>
              <a:ext cx="954000" cy="204840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6789420" y="2133600"/>
                <a:ext cx="954000" cy="2048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_xludf.clear" textlink="">
        <xdr:nvSpPr>
          <xdr:cNvPr id="3233" name="Rectangle: Rounded Corners 3232" hidden="1">
            <a:extLst>
              <a:ext uri="{FF2B5EF4-FFF2-40B4-BE49-F238E27FC236}">
                <a16:creationId xmlns:a16="http://schemas.microsoft.com/office/drawing/2014/main" id="{00000000-0008-0000-0B00-0000A10C0000}"/>
              </a:ext>
            </a:extLst>
          </xdr:cNvPr>
          <xdr:cNvSpPr/>
        </xdr:nvSpPr>
        <xdr:spPr>
          <a:xfrm>
            <a:off x="6877800" y="4137660"/>
            <a:ext cx="777240" cy="434340"/>
          </a:xfrm>
          <a:prstGeom prst="roundRect">
            <a:avLst/>
          </a:prstGeom>
          <a:solidFill>
            <a:srgbClr val="3E3955"/>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ln>
                  <a:noFill/>
                </a:ln>
                <a:solidFill>
                  <a:srgbClr val="ECE3C3"/>
                </a:solidFill>
                <a:latin typeface="Bahnschrift Condensed" panose="020B0502040204020203" pitchFamily="34" charset="0"/>
              </a:rPr>
              <a:t>CLEAR</a:t>
            </a:r>
            <a:endParaRPr lang="en-IN" sz="1100">
              <a:ln>
                <a:noFill/>
              </a:ln>
              <a:solidFill>
                <a:srgbClr val="ECE3C3"/>
              </a:solidFill>
              <a:latin typeface="Bahnschrift Condensed" panose="020B0502040204020203" pitchFamily="34" charset="0"/>
            </a:endParaRP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vanth" refreshedDate="45042.844629513886" createdVersion="8" refreshedVersion="8" minRefreshableVersion="3" recordCount="1512" xr:uid="{416C4460-26A2-4411-A517-26FE8559538C}">
  <cacheSource type="worksheet">
    <worksheetSource name="domestic_visitors"/>
  </cacheSource>
  <cacheFields count="6">
    <cacheField name="S.No" numFmtId="0">
      <sharedItems containsSemiMixedTypes="0" containsString="0" containsNumber="1" containsInteger="1" minValue="0" maxValue="395"/>
    </cacheField>
    <cacheField name="district" numFmtId="0">
      <sharedItems count="33">
        <s v="Adilabad"/>
        <s v="Bhadradri Kothagudem "/>
        <s v="Hyderabad"/>
        <s v="Jagtial "/>
        <s v="Jangaon "/>
        <s v="Jayashankar Bhoopalpally"/>
        <s v="Jogulamba Gadwal "/>
        <s v="Kamareddy "/>
        <s v="Karimnagar "/>
        <s v="Khammam"/>
        <s v="Komaram Bheem Asifabad"/>
        <s v="Mahabubabad "/>
        <s v="Mahbubnagar"/>
        <s v="Mancherial"/>
        <s v="Medak "/>
        <s v="Medchal "/>
        <s v="Nagarkurnool "/>
        <s v="Nalgonda"/>
        <s v="Nirmal"/>
        <s v="Nizamabad"/>
        <s v="Peddapalli"/>
        <s v="Rajanna Sircilla "/>
        <s v="Ranga Reddy"/>
        <s v="Sangareddy "/>
        <s v="Siddipet"/>
        <s v="Suryapet"/>
        <s v="Vikarabad"/>
        <s v="Wanaparthy "/>
        <s v="Warangal (Rural)"/>
        <s v="Warangal (Urban)"/>
        <s v="Yadadri Bhongir"/>
        <s v="Mulugu"/>
        <s v="Narayanapet"/>
      </sharedItems>
    </cacheField>
    <cacheField name="date" numFmtId="14">
      <sharedItems containsSemiMixedTypes="0" containsNonDate="0" containsDate="1" containsString="0" minDate="2016-01-01T00:00:00" maxDate="2019-12-02T00:00:00"/>
    </cacheField>
    <cacheField name="month" numFmtId="0">
      <sharedItems count="12">
        <s v="January"/>
        <s v="February"/>
        <s v="March"/>
        <s v="April"/>
        <s v="May"/>
        <s v="June"/>
        <s v="July"/>
        <s v="August"/>
        <s v="September"/>
        <s v="October"/>
        <s v="November"/>
        <s v="December"/>
      </sharedItems>
    </cacheField>
    <cacheField name="year" numFmtId="0">
      <sharedItems containsSemiMixedTypes="0" containsString="0" containsNumber="1" containsInteger="1" minValue="2016" maxValue="2019" count="4">
        <n v="2016"/>
        <n v="2017"/>
        <n v="2018"/>
        <n v="2019"/>
      </sharedItems>
    </cacheField>
    <cacheField name="visitors" numFmtId="0">
      <sharedItems containsSemiMixedTypes="0" containsString="0" containsNumber="1" containsInteger="1" minValue="0" maxValue="20703778"/>
    </cacheField>
  </cacheFields>
  <extLst>
    <ext xmlns:x14="http://schemas.microsoft.com/office/spreadsheetml/2009/9/main" uri="{725AE2AE-9491-48be-B2B4-4EB974FC3084}">
      <x14:pivotCacheDefinition pivotCacheId="107881234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vanth" refreshedDate="45044.392234953702" createdVersion="8" refreshedVersion="8" minRefreshableVersion="3" recordCount="1512" xr:uid="{03CD807F-360B-4112-9ABD-115A82A2834A}">
  <cacheSource type="worksheet">
    <worksheetSource name="foreign_visitors"/>
  </cacheSource>
  <cacheFields count="6">
    <cacheField name="Column1" numFmtId="0">
      <sharedItems containsSemiMixedTypes="0" containsString="0" containsNumber="1" containsInteger="1" minValue="0" maxValue="395"/>
    </cacheField>
    <cacheField name="district" numFmtId="0">
      <sharedItems count="33">
        <s v="Adilabad"/>
        <s v="Bhadradri Kothagudem "/>
        <s v="Hyderabad"/>
        <s v="Jagtial "/>
        <s v="Jangaon "/>
        <s v="Jayashankar Bhoopalpally"/>
        <s v="Jogulamba Gadwal "/>
        <s v="Kamareddy "/>
        <s v="Karimnagar "/>
        <s v="Khammam"/>
        <s v="Komaram Bheem Asifabad"/>
        <s v="Mahabubabad "/>
        <s v="Mahbubnagar"/>
        <s v="Mancherial"/>
        <s v="Medak "/>
        <s v="Medchal "/>
        <s v="Nagarkurnool "/>
        <s v="Nalgonda"/>
        <s v="Nirmal"/>
        <s v="Nizamabad"/>
        <s v="Peddapalli"/>
        <s v="Rajanna Sircilla "/>
        <s v="Ranga Reddy"/>
        <s v="Sangareddy "/>
        <s v="Siddipet"/>
        <s v="Suryapet"/>
        <s v="Vikarabad"/>
        <s v="Wanaparthy "/>
        <s v="Warangal (Rural)"/>
        <s v="Warangal (Urban)"/>
        <s v="Yadadri Bhongir"/>
        <s v="Mulugu"/>
        <s v="Narayanpet"/>
      </sharedItems>
    </cacheField>
    <cacheField name="date" numFmtId="14">
      <sharedItems containsSemiMixedTypes="0" containsNonDate="0" containsDate="1" containsString="0" minDate="2016-01-01T00:00:00" maxDate="2019-12-02T00:00:00"/>
    </cacheField>
    <cacheField name="month" numFmtId="0">
      <sharedItems count="12">
        <s v="January"/>
        <s v="February"/>
        <s v="March"/>
        <s v="April"/>
        <s v="May"/>
        <s v="June"/>
        <s v="July"/>
        <s v="August"/>
        <s v="September"/>
        <s v="October"/>
        <s v="November"/>
        <s v="December"/>
      </sharedItems>
    </cacheField>
    <cacheField name="year" numFmtId="0">
      <sharedItems containsSemiMixedTypes="0" containsString="0" containsNumber="1" containsInteger="1" minValue="2016" maxValue="2019" count="4">
        <n v="2016"/>
        <n v="2017"/>
        <n v="2018"/>
        <n v="2019"/>
      </sharedItems>
    </cacheField>
    <cacheField name="visitors" numFmtId="0">
      <sharedItems containsSemiMixedTypes="0" containsString="0" containsNumber="1" containsInteger="1" minValue="0" maxValue="38933"/>
    </cacheField>
  </cacheFields>
  <extLst>
    <ext xmlns:x14="http://schemas.microsoft.com/office/spreadsheetml/2009/9/main" uri="{725AE2AE-9491-48be-B2B4-4EB974FC3084}">
      <x14:pivotCacheDefinition pivotCacheId="78455115"/>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vanth" refreshedDate="45051.89840150463" createdVersion="8" refreshedVersion="8" minRefreshableVersion="3" recordCount="3024" xr:uid="{496FB20D-5CCE-479E-83D3-73521E3EC828}">
  <cacheSource type="worksheet">
    <worksheetSource name="combined"/>
  </cacheSource>
  <cacheFields count="6">
    <cacheField name="Column1" numFmtId="0">
      <sharedItems containsSemiMixedTypes="0" containsString="0" containsNumber="1" containsInteger="1" minValue="0" maxValue="395"/>
    </cacheField>
    <cacheField name="district" numFmtId="0">
      <sharedItems count="34">
        <s v="Adilabad"/>
        <s v="Bhadradri Kothagudem "/>
        <s v="Hyderabad"/>
        <s v="Jagtial "/>
        <s v="Jangaon "/>
        <s v="Jayashankar Bhoopalpally"/>
        <s v="Jogulamba Gadwal "/>
        <s v="Kamareddy "/>
        <s v="Karimnagar "/>
        <s v="Khammam"/>
        <s v="Komaram Bheem Asifabad"/>
        <s v="Mahabubabad "/>
        <s v="Mahbubnagar"/>
        <s v="Mancherial"/>
        <s v="Medak "/>
        <s v="Medchal "/>
        <s v="Nagarkurnool "/>
        <s v="Nalgonda"/>
        <s v="Nirmal"/>
        <s v="Nizamabad"/>
        <s v="Peddapalli"/>
        <s v="Rajanna Sircilla "/>
        <s v="Ranga Reddy"/>
        <s v="Sangareddy "/>
        <s v="Siddipet"/>
        <s v="Suryapet"/>
        <s v="Vikarabad"/>
        <s v="Wanaparthy "/>
        <s v="Warangal (Rural)"/>
        <s v="Warangal (Urban)"/>
        <s v="Yadadri Bhongir"/>
        <s v="Mulugu"/>
        <s v="Narayanapet"/>
        <s v="Narayanpet" u="1"/>
      </sharedItems>
    </cacheField>
    <cacheField name="date" numFmtId="14">
      <sharedItems containsSemiMixedTypes="0" containsNonDate="0" containsDate="1" containsString="0" minDate="2016-01-01T00:00:00" maxDate="2019-12-02T00:00:00"/>
    </cacheField>
    <cacheField name="month" numFmtId="0">
      <sharedItems/>
    </cacheField>
    <cacheField name="year" numFmtId="0">
      <sharedItems containsSemiMixedTypes="0" containsString="0" containsNumber="1" containsInteger="1" minValue="2016" maxValue="2019" count="4">
        <n v="2016"/>
        <n v="2017"/>
        <n v="2018"/>
        <n v="2019"/>
      </sharedItems>
    </cacheField>
    <cacheField name="visitors" numFmtId="0">
      <sharedItems containsSemiMixedTypes="0" containsString="0" containsNumber="1" containsInteger="1" minValue="0" maxValue="20703778"/>
    </cacheField>
  </cacheFields>
  <extLst>
    <ext xmlns:x14="http://schemas.microsoft.com/office/spreadsheetml/2009/9/main" uri="{725AE2AE-9491-48be-B2B4-4EB974FC3084}">
      <x14:pivotCacheDefinition pivotCacheId="156138405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12">
  <r>
    <n v="0"/>
    <x v="0"/>
    <d v="2016-01-01T00:00:00"/>
    <x v="0"/>
    <x v="0"/>
    <n v="792136"/>
  </r>
  <r>
    <n v="1"/>
    <x v="0"/>
    <d v="2016-02-01T00:00:00"/>
    <x v="1"/>
    <x v="0"/>
    <n v="937820"/>
  </r>
  <r>
    <n v="2"/>
    <x v="0"/>
    <d v="2016-03-01T00:00:00"/>
    <x v="2"/>
    <x v="0"/>
    <n v="582946"/>
  </r>
  <r>
    <n v="3"/>
    <x v="0"/>
    <d v="2016-04-01T00:00:00"/>
    <x v="3"/>
    <x v="0"/>
    <n v="341948"/>
  </r>
  <r>
    <n v="4"/>
    <x v="0"/>
    <d v="2016-05-01T00:00:00"/>
    <x v="4"/>
    <x v="0"/>
    <n v="252887"/>
  </r>
  <r>
    <n v="5"/>
    <x v="0"/>
    <d v="2016-06-01T00:00:00"/>
    <x v="5"/>
    <x v="0"/>
    <n v="368237"/>
  </r>
  <r>
    <n v="6"/>
    <x v="0"/>
    <d v="2016-07-01T00:00:00"/>
    <x v="6"/>
    <x v="0"/>
    <n v="447562"/>
  </r>
  <r>
    <n v="7"/>
    <x v="0"/>
    <d v="2016-08-01T00:00:00"/>
    <x v="7"/>
    <x v="0"/>
    <n v="614285"/>
  </r>
  <r>
    <n v="8"/>
    <x v="0"/>
    <d v="2016-09-01T00:00:00"/>
    <x v="8"/>
    <x v="0"/>
    <n v="491279"/>
  </r>
  <r>
    <n v="9"/>
    <x v="0"/>
    <d v="2016-10-01T00:00:00"/>
    <x v="9"/>
    <x v="0"/>
    <n v="94184"/>
  </r>
  <r>
    <n v="10"/>
    <x v="0"/>
    <d v="2016-11-01T00:00:00"/>
    <x v="10"/>
    <x v="0"/>
    <n v="99148"/>
  </r>
  <r>
    <n v="11"/>
    <x v="0"/>
    <d v="2016-12-01T00:00:00"/>
    <x v="11"/>
    <x v="0"/>
    <n v="53125"/>
  </r>
  <r>
    <n v="12"/>
    <x v="1"/>
    <d v="2016-01-01T00:00:00"/>
    <x v="0"/>
    <x v="0"/>
    <n v="0"/>
  </r>
  <r>
    <n v="13"/>
    <x v="1"/>
    <d v="2016-02-01T00:00:00"/>
    <x v="1"/>
    <x v="0"/>
    <n v="0"/>
  </r>
  <r>
    <n v="14"/>
    <x v="1"/>
    <d v="2016-03-01T00:00:00"/>
    <x v="2"/>
    <x v="0"/>
    <n v="0"/>
  </r>
  <r>
    <n v="15"/>
    <x v="1"/>
    <d v="2016-04-01T00:00:00"/>
    <x v="3"/>
    <x v="0"/>
    <n v="0"/>
  </r>
  <r>
    <n v="16"/>
    <x v="1"/>
    <d v="2016-05-01T00:00:00"/>
    <x v="4"/>
    <x v="0"/>
    <n v="0"/>
  </r>
  <r>
    <n v="17"/>
    <x v="1"/>
    <d v="2016-06-01T00:00:00"/>
    <x v="5"/>
    <x v="0"/>
    <n v="0"/>
  </r>
  <r>
    <n v="18"/>
    <x v="1"/>
    <d v="2016-07-01T00:00:00"/>
    <x v="6"/>
    <x v="0"/>
    <n v="0"/>
  </r>
  <r>
    <n v="19"/>
    <x v="1"/>
    <d v="2016-08-01T00:00:00"/>
    <x v="7"/>
    <x v="0"/>
    <n v="0"/>
  </r>
  <r>
    <n v="20"/>
    <x v="1"/>
    <d v="2016-09-01T00:00:00"/>
    <x v="8"/>
    <x v="0"/>
    <n v="0"/>
  </r>
  <r>
    <n v="21"/>
    <x v="1"/>
    <d v="2016-10-01T00:00:00"/>
    <x v="9"/>
    <x v="0"/>
    <n v="310133"/>
  </r>
  <r>
    <n v="22"/>
    <x v="1"/>
    <d v="2016-11-01T00:00:00"/>
    <x v="10"/>
    <x v="0"/>
    <n v="252127"/>
  </r>
  <r>
    <n v="23"/>
    <x v="1"/>
    <d v="2016-12-01T00:00:00"/>
    <x v="11"/>
    <x v="0"/>
    <n v="326770"/>
  </r>
  <r>
    <n v="24"/>
    <x v="2"/>
    <d v="2016-01-01T00:00:00"/>
    <x v="0"/>
    <x v="0"/>
    <n v="1122510"/>
  </r>
  <r>
    <n v="25"/>
    <x v="2"/>
    <d v="2016-02-01T00:00:00"/>
    <x v="1"/>
    <x v="0"/>
    <n v="778748"/>
  </r>
  <r>
    <n v="26"/>
    <x v="2"/>
    <d v="2016-03-01T00:00:00"/>
    <x v="2"/>
    <x v="0"/>
    <n v="1017794"/>
  </r>
  <r>
    <n v="27"/>
    <x v="2"/>
    <d v="2016-04-01T00:00:00"/>
    <x v="3"/>
    <x v="0"/>
    <n v="1127738"/>
  </r>
  <r>
    <n v="28"/>
    <x v="2"/>
    <d v="2016-05-01T00:00:00"/>
    <x v="4"/>
    <x v="0"/>
    <n v="1287181"/>
  </r>
  <r>
    <n v="29"/>
    <x v="2"/>
    <d v="2016-06-01T00:00:00"/>
    <x v="5"/>
    <x v="0"/>
    <n v="12032661"/>
  </r>
  <r>
    <n v="30"/>
    <x v="2"/>
    <d v="2016-07-01T00:00:00"/>
    <x v="6"/>
    <x v="0"/>
    <n v="1096754"/>
  </r>
  <r>
    <n v="31"/>
    <x v="2"/>
    <d v="2016-08-01T00:00:00"/>
    <x v="7"/>
    <x v="0"/>
    <n v="1061137"/>
  </r>
  <r>
    <n v="32"/>
    <x v="2"/>
    <d v="2016-09-01T00:00:00"/>
    <x v="8"/>
    <x v="0"/>
    <n v="832987"/>
  </r>
  <r>
    <n v="33"/>
    <x v="2"/>
    <d v="2016-10-01T00:00:00"/>
    <x v="9"/>
    <x v="0"/>
    <n v="901960"/>
  </r>
  <r>
    <n v="34"/>
    <x v="2"/>
    <d v="2016-11-01T00:00:00"/>
    <x v="10"/>
    <x v="0"/>
    <n v="909733"/>
  </r>
  <r>
    <n v="35"/>
    <x v="2"/>
    <d v="2016-12-01T00:00:00"/>
    <x v="11"/>
    <x v="0"/>
    <n v="1225502"/>
  </r>
  <r>
    <n v="36"/>
    <x v="3"/>
    <d v="2016-01-01T00:00:00"/>
    <x v="0"/>
    <x v="0"/>
    <n v="0"/>
  </r>
  <r>
    <n v="37"/>
    <x v="3"/>
    <d v="2016-02-01T00:00:00"/>
    <x v="1"/>
    <x v="0"/>
    <n v="0"/>
  </r>
  <r>
    <n v="38"/>
    <x v="3"/>
    <d v="2016-03-01T00:00:00"/>
    <x v="2"/>
    <x v="0"/>
    <n v="0"/>
  </r>
  <r>
    <n v="39"/>
    <x v="3"/>
    <d v="2016-04-01T00:00:00"/>
    <x v="3"/>
    <x v="0"/>
    <n v="0"/>
  </r>
  <r>
    <n v="40"/>
    <x v="3"/>
    <d v="2016-05-01T00:00:00"/>
    <x v="4"/>
    <x v="0"/>
    <n v="0"/>
  </r>
  <r>
    <n v="41"/>
    <x v="3"/>
    <d v="2016-06-01T00:00:00"/>
    <x v="5"/>
    <x v="0"/>
    <n v="0"/>
  </r>
  <r>
    <n v="42"/>
    <x v="3"/>
    <d v="2016-07-01T00:00:00"/>
    <x v="6"/>
    <x v="0"/>
    <n v="0"/>
  </r>
  <r>
    <n v="43"/>
    <x v="3"/>
    <d v="2016-08-01T00:00:00"/>
    <x v="7"/>
    <x v="0"/>
    <n v="0"/>
  </r>
  <r>
    <n v="44"/>
    <x v="3"/>
    <d v="2016-09-01T00:00:00"/>
    <x v="8"/>
    <x v="0"/>
    <n v="0"/>
  </r>
  <r>
    <n v="45"/>
    <x v="3"/>
    <d v="2016-10-01T00:00:00"/>
    <x v="9"/>
    <x v="0"/>
    <n v="201249"/>
  </r>
  <r>
    <n v="46"/>
    <x v="3"/>
    <d v="2016-11-01T00:00:00"/>
    <x v="10"/>
    <x v="0"/>
    <n v="214534"/>
  </r>
  <r>
    <n v="47"/>
    <x v="3"/>
    <d v="2016-12-01T00:00:00"/>
    <x v="11"/>
    <x v="0"/>
    <n v="207294"/>
  </r>
  <r>
    <n v="48"/>
    <x v="4"/>
    <d v="2016-01-01T00:00:00"/>
    <x v="0"/>
    <x v="0"/>
    <n v="0"/>
  </r>
  <r>
    <n v="49"/>
    <x v="4"/>
    <d v="2016-02-01T00:00:00"/>
    <x v="1"/>
    <x v="0"/>
    <n v="0"/>
  </r>
  <r>
    <n v="50"/>
    <x v="4"/>
    <d v="2016-03-01T00:00:00"/>
    <x v="2"/>
    <x v="0"/>
    <n v="0"/>
  </r>
  <r>
    <n v="51"/>
    <x v="4"/>
    <d v="2016-04-01T00:00:00"/>
    <x v="3"/>
    <x v="0"/>
    <n v="0"/>
  </r>
  <r>
    <n v="52"/>
    <x v="4"/>
    <d v="2016-05-01T00:00:00"/>
    <x v="4"/>
    <x v="0"/>
    <n v="0"/>
  </r>
  <r>
    <n v="53"/>
    <x v="4"/>
    <d v="2016-06-01T00:00:00"/>
    <x v="5"/>
    <x v="0"/>
    <n v="0"/>
  </r>
  <r>
    <n v="54"/>
    <x v="4"/>
    <d v="2016-07-01T00:00:00"/>
    <x v="6"/>
    <x v="0"/>
    <n v="0"/>
  </r>
  <r>
    <n v="55"/>
    <x v="4"/>
    <d v="2016-08-01T00:00:00"/>
    <x v="7"/>
    <x v="0"/>
    <n v="0"/>
  </r>
  <r>
    <n v="56"/>
    <x v="4"/>
    <d v="2016-09-01T00:00:00"/>
    <x v="8"/>
    <x v="0"/>
    <n v="0"/>
  </r>
  <r>
    <n v="57"/>
    <x v="4"/>
    <d v="2016-10-01T00:00:00"/>
    <x v="9"/>
    <x v="0"/>
    <n v="14770"/>
  </r>
  <r>
    <n v="58"/>
    <x v="4"/>
    <d v="2016-11-01T00:00:00"/>
    <x v="10"/>
    <x v="0"/>
    <n v="13210"/>
  </r>
  <r>
    <n v="59"/>
    <x v="4"/>
    <d v="2016-12-01T00:00:00"/>
    <x v="11"/>
    <x v="0"/>
    <n v="12680"/>
  </r>
  <r>
    <n v="60"/>
    <x v="5"/>
    <d v="2016-01-01T00:00:00"/>
    <x v="0"/>
    <x v="0"/>
    <n v="0"/>
  </r>
  <r>
    <n v="61"/>
    <x v="5"/>
    <d v="2016-02-01T00:00:00"/>
    <x v="1"/>
    <x v="0"/>
    <n v="0"/>
  </r>
  <r>
    <n v="62"/>
    <x v="5"/>
    <d v="2016-03-01T00:00:00"/>
    <x v="2"/>
    <x v="0"/>
    <n v="0"/>
  </r>
  <r>
    <n v="63"/>
    <x v="5"/>
    <d v="2016-04-01T00:00:00"/>
    <x v="3"/>
    <x v="0"/>
    <n v="0"/>
  </r>
  <r>
    <n v="64"/>
    <x v="5"/>
    <d v="2016-05-01T00:00:00"/>
    <x v="4"/>
    <x v="0"/>
    <n v="0"/>
  </r>
  <r>
    <n v="65"/>
    <x v="5"/>
    <d v="2016-06-01T00:00:00"/>
    <x v="5"/>
    <x v="0"/>
    <n v="0"/>
  </r>
  <r>
    <n v="66"/>
    <x v="5"/>
    <d v="2016-07-01T00:00:00"/>
    <x v="6"/>
    <x v="0"/>
    <n v="0"/>
  </r>
  <r>
    <n v="67"/>
    <x v="5"/>
    <d v="2016-08-01T00:00:00"/>
    <x v="7"/>
    <x v="0"/>
    <n v="0"/>
  </r>
  <r>
    <n v="68"/>
    <x v="5"/>
    <d v="2016-09-01T00:00:00"/>
    <x v="8"/>
    <x v="0"/>
    <n v="0"/>
  </r>
  <r>
    <n v="69"/>
    <x v="5"/>
    <d v="2016-10-01T00:00:00"/>
    <x v="9"/>
    <x v="0"/>
    <n v="76360"/>
  </r>
  <r>
    <n v="70"/>
    <x v="5"/>
    <d v="2016-11-01T00:00:00"/>
    <x v="10"/>
    <x v="0"/>
    <n v="81580"/>
  </r>
  <r>
    <n v="71"/>
    <x v="5"/>
    <d v="2016-12-01T00:00:00"/>
    <x v="11"/>
    <x v="0"/>
    <n v="85460"/>
  </r>
  <r>
    <n v="72"/>
    <x v="6"/>
    <d v="2016-01-01T00:00:00"/>
    <x v="0"/>
    <x v="0"/>
    <n v="0"/>
  </r>
  <r>
    <n v="73"/>
    <x v="6"/>
    <d v="2016-02-01T00:00:00"/>
    <x v="1"/>
    <x v="0"/>
    <n v="0"/>
  </r>
  <r>
    <n v="74"/>
    <x v="6"/>
    <d v="2016-03-01T00:00:00"/>
    <x v="2"/>
    <x v="0"/>
    <n v="0"/>
  </r>
  <r>
    <n v="75"/>
    <x v="6"/>
    <d v="2016-04-01T00:00:00"/>
    <x v="3"/>
    <x v="0"/>
    <n v="0"/>
  </r>
  <r>
    <n v="76"/>
    <x v="6"/>
    <d v="2016-05-01T00:00:00"/>
    <x v="4"/>
    <x v="0"/>
    <n v="0"/>
  </r>
  <r>
    <n v="77"/>
    <x v="6"/>
    <d v="2016-06-01T00:00:00"/>
    <x v="5"/>
    <x v="0"/>
    <n v="0"/>
  </r>
  <r>
    <n v="78"/>
    <x v="6"/>
    <d v="2016-07-01T00:00:00"/>
    <x v="6"/>
    <x v="0"/>
    <n v="0"/>
  </r>
  <r>
    <n v="79"/>
    <x v="6"/>
    <d v="2016-08-01T00:00:00"/>
    <x v="7"/>
    <x v="0"/>
    <n v="0"/>
  </r>
  <r>
    <n v="80"/>
    <x v="6"/>
    <d v="2016-09-01T00:00:00"/>
    <x v="8"/>
    <x v="0"/>
    <n v="0"/>
  </r>
  <r>
    <n v="81"/>
    <x v="6"/>
    <d v="2016-10-01T00:00:00"/>
    <x v="9"/>
    <x v="0"/>
    <n v="152898"/>
  </r>
  <r>
    <n v="82"/>
    <x v="6"/>
    <d v="2016-11-01T00:00:00"/>
    <x v="10"/>
    <x v="0"/>
    <n v="188170"/>
  </r>
  <r>
    <n v="83"/>
    <x v="6"/>
    <d v="2016-12-01T00:00:00"/>
    <x v="11"/>
    <x v="0"/>
    <n v="182333"/>
  </r>
  <r>
    <n v="84"/>
    <x v="7"/>
    <d v="2016-01-01T00:00:00"/>
    <x v="0"/>
    <x v="0"/>
    <n v="0"/>
  </r>
  <r>
    <n v="85"/>
    <x v="7"/>
    <d v="2016-02-01T00:00:00"/>
    <x v="1"/>
    <x v="0"/>
    <n v="0"/>
  </r>
  <r>
    <n v="86"/>
    <x v="7"/>
    <d v="2016-03-01T00:00:00"/>
    <x v="2"/>
    <x v="0"/>
    <n v="0"/>
  </r>
  <r>
    <n v="87"/>
    <x v="7"/>
    <d v="2016-04-01T00:00:00"/>
    <x v="3"/>
    <x v="0"/>
    <n v="0"/>
  </r>
  <r>
    <n v="88"/>
    <x v="7"/>
    <d v="2016-05-01T00:00:00"/>
    <x v="4"/>
    <x v="0"/>
    <n v="0"/>
  </r>
  <r>
    <n v="89"/>
    <x v="7"/>
    <d v="2016-06-01T00:00:00"/>
    <x v="5"/>
    <x v="0"/>
    <n v="0"/>
  </r>
  <r>
    <n v="90"/>
    <x v="7"/>
    <d v="2016-07-01T00:00:00"/>
    <x v="6"/>
    <x v="0"/>
    <n v="0"/>
  </r>
  <r>
    <n v="91"/>
    <x v="7"/>
    <d v="2016-08-01T00:00:00"/>
    <x v="7"/>
    <x v="0"/>
    <n v="0"/>
  </r>
  <r>
    <n v="92"/>
    <x v="7"/>
    <d v="2016-09-01T00:00:00"/>
    <x v="8"/>
    <x v="0"/>
    <n v="0"/>
  </r>
  <r>
    <n v="93"/>
    <x v="7"/>
    <d v="2016-10-01T00:00:00"/>
    <x v="9"/>
    <x v="0"/>
    <n v="47"/>
  </r>
  <r>
    <n v="94"/>
    <x v="7"/>
    <d v="2016-11-01T00:00:00"/>
    <x v="10"/>
    <x v="0"/>
    <n v="38"/>
  </r>
  <r>
    <n v="95"/>
    <x v="7"/>
    <d v="2016-12-01T00:00:00"/>
    <x v="11"/>
    <x v="0"/>
    <n v="42"/>
  </r>
  <r>
    <n v="96"/>
    <x v="8"/>
    <d v="2016-01-01T00:00:00"/>
    <x v="0"/>
    <x v="0"/>
    <n v="1984442"/>
  </r>
  <r>
    <n v="97"/>
    <x v="8"/>
    <d v="2016-02-01T00:00:00"/>
    <x v="1"/>
    <x v="0"/>
    <n v="779960"/>
  </r>
  <r>
    <n v="98"/>
    <x v="8"/>
    <d v="2016-03-01T00:00:00"/>
    <x v="2"/>
    <x v="0"/>
    <n v="1018399"/>
  </r>
  <r>
    <n v="99"/>
    <x v="8"/>
    <d v="2016-04-01T00:00:00"/>
    <x v="3"/>
    <x v="0"/>
    <n v="956959"/>
  </r>
  <r>
    <n v="100"/>
    <x v="8"/>
    <d v="2016-05-01T00:00:00"/>
    <x v="4"/>
    <x v="0"/>
    <n v="1095642"/>
  </r>
  <r>
    <n v="101"/>
    <x v="8"/>
    <d v="2016-06-01T00:00:00"/>
    <x v="5"/>
    <x v="0"/>
    <n v="914746"/>
  </r>
  <r>
    <n v="102"/>
    <x v="8"/>
    <d v="2016-07-01T00:00:00"/>
    <x v="6"/>
    <x v="0"/>
    <n v="401047"/>
  </r>
  <r>
    <n v="103"/>
    <x v="8"/>
    <d v="2016-08-01T00:00:00"/>
    <x v="7"/>
    <x v="0"/>
    <n v="1018399"/>
  </r>
  <r>
    <n v="104"/>
    <x v="8"/>
    <d v="2016-09-01T00:00:00"/>
    <x v="8"/>
    <x v="0"/>
    <n v="956959"/>
  </r>
  <r>
    <n v="105"/>
    <x v="8"/>
    <d v="2016-10-01T00:00:00"/>
    <x v="9"/>
    <x v="0"/>
    <n v="13675"/>
  </r>
  <r>
    <n v="106"/>
    <x v="8"/>
    <d v="2016-11-01T00:00:00"/>
    <x v="10"/>
    <x v="0"/>
    <n v="13350"/>
  </r>
  <r>
    <n v="107"/>
    <x v="8"/>
    <d v="2016-12-01T00:00:00"/>
    <x v="11"/>
    <x v="0"/>
    <n v="13890"/>
  </r>
  <r>
    <n v="108"/>
    <x v="9"/>
    <d v="2016-01-01T00:00:00"/>
    <x v="0"/>
    <x v="0"/>
    <n v="651827"/>
  </r>
  <r>
    <n v="109"/>
    <x v="9"/>
    <d v="2016-02-01T00:00:00"/>
    <x v="1"/>
    <x v="0"/>
    <n v="407533"/>
  </r>
  <r>
    <n v="110"/>
    <x v="9"/>
    <d v="2016-03-01T00:00:00"/>
    <x v="2"/>
    <x v="0"/>
    <n v="458527"/>
  </r>
  <r>
    <n v="111"/>
    <x v="9"/>
    <d v="2016-04-01T00:00:00"/>
    <x v="3"/>
    <x v="0"/>
    <n v="971622"/>
  </r>
  <r>
    <n v="112"/>
    <x v="9"/>
    <d v="2016-05-01T00:00:00"/>
    <x v="4"/>
    <x v="0"/>
    <n v="433994"/>
  </r>
  <r>
    <n v="113"/>
    <x v="9"/>
    <d v="2016-06-01T00:00:00"/>
    <x v="5"/>
    <x v="0"/>
    <n v="445862"/>
  </r>
  <r>
    <n v="114"/>
    <x v="9"/>
    <d v="2016-07-01T00:00:00"/>
    <x v="6"/>
    <x v="0"/>
    <n v="414963"/>
  </r>
  <r>
    <n v="115"/>
    <x v="9"/>
    <d v="2016-08-01T00:00:00"/>
    <x v="7"/>
    <x v="0"/>
    <n v="503654"/>
  </r>
  <r>
    <n v="116"/>
    <x v="9"/>
    <d v="2016-09-01T00:00:00"/>
    <x v="8"/>
    <x v="0"/>
    <n v="368437"/>
  </r>
  <r>
    <n v="117"/>
    <x v="9"/>
    <d v="2016-10-01T00:00:00"/>
    <x v="9"/>
    <x v="0"/>
    <n v="121575"/>
  </r>
  <r>
    <n v="118"/>
    <x v="9"/>
    <d v="2016-11-01T00:00:00"/>
    <x v="10"/>
    <x v="0"/>
    <n v="110634"/>
  </r>
  <r>
    <n v="119"/>
    <x v="9"/>
    <d v="2016-12-01T00:00:00"/>
    <x v="11"/>
    <x v="0"/>
    <n v="116403"/>
  </r>
  <r>
    <n v="120"/>
    <x v="10"/>
    <d v="2016-01-01T00:00:00"/>
    <x v="0"/>
    <x v="0"/>
    <n v="0"/>
  </r>
  <r>
    <n v="121"/>
    <x v="10"/>
    <d v="2016-02-01T00:00:00"/>
    <x v="1"/>
    <x v="0"/>
    <n v="0"/>
  </r>
  <r>
    <n v="122"/>
    <x v="10"/>
    <d v="2016-03-01T00:00:00"/>
    <x v="2"/>
    <x v="0"/>
    <n v="0"/>
  </r>
  <r>
    <n v="123"/>
    <x v="10"/>
    <d v="2016-04-01T00:00:00"/>
    <x v="3"/>
    <x v="0"/>
    <n v="0"/>
  </r>
  <r>
    <n v="124"/>
    <x v="10"/>
    <d v="2016-05-01T00:00:00"/>
    <x v="4"/>
    <x v="0"/>
    <n v="0"/>
  </r>
  <r>
    <n v="125"/>
    <x v="10"/>
    <d v="2016-06-01T00:00:00"/>
    <x v="5"/>
    <x v="0"/>
    <n v="0"/>
  </r>
  <r>
    <n v="126"/>
    <x v="10"/>
    <d v="2016-07-01T00:00:00"/>
    <x v="6"/>
    <x v="0"/>
    <n v="0"/>
  </r>
  <r>
    <n v="127"/>
    <x v="10"/>
    <d v="2016-08-01T00:00:00"/>
    <x v="7"/>
    <x v="0"/>
    <n v="0"/>
  </r>
  <r>
    <n v="128"/>
    <x v="10"/>
    <d v="2016-09-01T00:00:00"/>
    <x v="8"/>
    <x v="0"/>
    <n v="0"/>
  </r>
  <r>
    <n v="129"/>
    <x v="10"/>
    <d v="2016-10-01T00:00:00"/>
    <x v="9"/>
    <x v="0"/>
    <n v="0"/>
  </r>
  <r>
    <n v="130"/>
    <x v="10"/>
    <d v="2016-11-01T00:00:00"/>
    <x v="10"/>
    <x v="0"/>
    <n v="0"/>
  </r>
  <r>
    <n v="131"/>
    <x v="10"/>
    <d v="2016-12-01T00:00:00"/>
    <x v="11"/>
    <x v="0"/>
    <n v="0"/>
  </r>
  <r>
    <n v="132"/>
    <x v="11"/>
    <d v="2016-01-01T00:00:00"/>
    <x v="0"/>
    <x v="0"/>
    <n v="0"/>
  </r>
  <r>
    <n v="133"/>
    <x v="11"/>
    <d v="2016-02-01T00:00:00"/>
    <x v="1"/>
    <x v="0"/>
    <n v="0"/>
  </r>
  <r>
    <n v="134"/>
    <x v="11"/>
    <d v="2016-03-01T00:00:00"/>
    <x v="2"/>
    <x v="0"/>
    <n v="0"/>
  </r>
  <r>
    <n v="135"/>
    <x v="11"/>
    <d v="2016-04-01T00:00:00"/>
    <x v="3"/>
    <x v="0"/>
    <n v="0"/>
  </r>
  <r>
    <n v="136"/>
    <x v="11"/>
    <d v="2016-05-01T00:00:00"/>
    <x v="4"/>
    <x v="0"/>
    <n v="0"/>
  </r>
  <r>
    <n v="137"/>
    <x v="11"/>
    <d v="2016-06-01T00:00:00"/>
    <x v="5"/>
    <x v="0"/>
    <n v="0"/>
  </r>
  <r>
    <n v="138"/>
    <x v="11"/>
    <d v="2016-07-01T00:00:00"/>
    <x v="6"/>
    <x v="0"/>
    <n v="0"/>
  </r>
  <r>
    <n v="139"/>
    <x v="11"/>
    <d v="2016-08-01T00:00:00"/>
    <x v="7"/>
    <x v="0"/>
    <n v="0"/>
  </r>
  <r>
    <n v="140"/>
    <x v="11"/>
    <d v="2016-09-01T00:00:00"/>
    <x v="8"/>
    <x v="0"/>
    <n v="0"/>
  </r>
  <r>
    <n v="141"/>
    <x v="11"/>
    <d v="2016-10-01T00:00:00"/>
    <x v="9"/>
    <x v="0"/>
    <n v="13032"/>
  </r>
  <r>
    <n v="142"/>
    <x v="11"/>
    <d v="2016-11-01T00:00:00"/>
    <x v="10"/>
    <x v="0"/>
    <n v="114015"/>
  </r>
  <r>
    <n v="143"/>
    <x v="11"/>
    <d v="2016-12-01T00:00:00"/>
    <x v="11"/>
    <x v="0"/>
    <n v="12955"/>
  </r>
  <r>
    <n v="144"/>
    <x v="12"/>
    <d v="2016-01-01T00:00:00"/>
    <x v="0"/>
    <x v="0"/>
    <n v="577071"/>
  </r>
  <r>
    <n v="145"/>
    <x v="12"/>
    <d v="2016-02-01T00:00:00"/>
    <x v="1"/>
    <x v="0"/>
    <n v="1312068"/>
  </r>
  <r>
    <n v="146"/>
    <x v="12"/>
    <d v="2016-03-01T00:00:00"/>
    <x v="2"/>
    <x v="0"/>
    <n v="1731983"/>
  </r>
  <r>
    <n v="147"/>
    <x v="12"/>
    <d v="2016-04-01T00:00:00"/>
    <x v="3"/>
    <x v="0"/>
    <n v="622432"/>
  </r>
  <r>
    <n v="148"/>
    <x v="12"/>
    <d v="2016-05-01T00:00:00"/>
    <x v="4"/>
    <x v="0"/>
    <n v="571898"/>
  </r>
  <r>
    <n v="149"/>
    <x v="12"/>
    <d v="2016-06-01T00:00:00"/>
    <x v="5"/>
    <x v="0"/>
    <n v="561006"/>
  </r>
  <r>
    <n v="150"/>
    <x v="12"/>
    <d v="2016-07-01T00:00:00"/>
    <x v="6"/>
    <x v="0"/>
    <n v="562322"/>
  </r>
  <r>
    <n v="151"/>
    <x v="12"/>
    <d v="2016-08-01T00:00:00"/>
    <x v="7"/>
    <x v="0"/>
    <n v="1133105"/>
  </r>
  <r>
    <n v="152"/>
    <x v="12"/>
    <d v="2016-09-01T00:00:00"/>
    <x v="8"/>
    <x v="0"/>
    <n v="567712"/>
  </r>
  <r>
    <n v="153"/>
    <x v="12"/>
    <d v="2016-10-01T00:00:00"/>
    <x v="9"/>
    <x v="0"/>
    <n v="198592"/>
  </r>
  <r>
    <n v="154"/>
    <x v="12"/>
    <d v="2016-11-01T00:00:00"/>
    <x v="10"/>
    <x v="0"/>
    <n v="256375"/>
  </r>
  <r>
    <n v="155"/>
    <x v="12"/>
    <d v="2016-12-01T00:00:00"/>
    <x v="11"/>
    <x v="0"/>
    <n v="210202"/>
  </r>
  <r>
    <n v="156"/>
    <x v="13"/>
    <d v="2016-01-01T00:00:00"/>
    <x v="0"/>
    <x v="0"/>
    <n v="0"/>
  </r>
  <r>
    <n v="157"/>
    <x v="13"/>
    <d v="2016-02-01T00:00:00"/>
    <x v="1"/>
    <x v="0"/>
    <n v="0"/>
  </r>
  <r>
    <n v="158"/>
    <x v="13"/>
    <d v="2016-03-01T00:00:00"/>
    <x v="2"/>
    <x v="0"/>
    <n v="0"/>
  </r>
  <r>
    <n v="159"/>
    <x v="13"/>
    <d v="2016-04-01T00:00:00"/>
    <x v="3"/>
    <x v="0"/>
    <n v="0"/>
  </r>
  <r>
    <n v="160"/>
    <x v="13"/>
    <d v="2016-05-01T00:00:00"/>
    <x v="4"/>
    <x v="0"/>
    <n v="0"/>
  </r>
  <r>
    <n v="161"/>
    <x v="13"/>
    <d v="2016-06-01T00:00:00"/>
    <x v="5"/>
    <x v="0"/>
    <n v="0"/>
  </r>
  <r>
    <n v="162"/>
    <x v="13"/>
    <d v="2016-07-01T00:00:00"/>
    <x v="6"/>
    <x v="0"/>
    <n v="0"/>
  </r>
  <r>
    <n v="163"/>
    <x v="13"/>
    <d v="2016-08-01T00:00:00"/>
    <x v="7"/>
    <x v="0"/>
    <n v="0"/>
  </r>
  <r>
    <n v="164"/>
    <x v="13"/>
    <d v="2016-09-01T00:00:00"/>
    <x v="8"/>
    <x v="0"/>
    <n v="0"/>
  </r>
  <r>
    <n v="165"/>
    <x v="13"/>
    <d v="2016-10-01T00:00:00"/>
    <x v="9"/>
    <x v="0"/>
    <n v="3124"/>
  </r>
  <r>
    <n v="166"/>
    <x v="13"/>
    <d v="2016-11-01T00:00:00"/>
    <x v="10"/>
    <x v="0"/>
    <n v="2255"/>
  </r>
  <r>
    <n v="167"/>
    <x v="13"/>
    <d v="2016-12-01T00:00:00"/>
    <x v="11"/>
    <x v="0"/>
    <n v="2423"/>
  </r>
  <r>
    <n v="168"/>
    <x v="14"/>
    <d v="2016-01-01T00:00:00"/>
    <x v="0"/>
    <x v="0"/>
    <n v="92600"/>
  </r>
  <r>
    <n v="169"/>
    <x v="14"/>
    <d v="2016-02-01T00:00:00"/>
    <x v="1"/>
    <x v="0"/>
    <n v="215000"/>
  </r>
  <r>
    <n v="170"/>
    <x v="14"/>
    <d v="2016-03-01T00:00:00"/>
    <x v="2"/>
    <x v="0"/>
    <n v="1318000"/>
  </r>
  <r>
    <n v="171"/>
    <x v="14"/>
    <d v="2016-04-01T00:00:00"/>
    <x v="3"/>
    <x v="0"/>
    <n v="300000"/>
  </r>
  <r>
    <n v="172"/>
    <x v="14"/>
    <d v="2016-05-01T00:00:00"/>
    <x v="4"/>
    <x v="0"/>
    <n v="198000"/>
  </r>
  <r>
    <n v="173"/>
    <x v="14"/>
    <d v="2016-06-01T00:00:00"/>
    <x v="5"/>
    <x v="0"/>
    <n v="166700"/>
  </r>
  <r>
    <n v="174"/>
    <x v="14"/>
    <d v="2016-07-01T00:00:00"/>
    <x v="6"/>
    <x v="0"/>
    <n v="153300"/>
  </r>
  <r>
    <n v="175"/>
    <x v="14"/>
    <d v="2016-08-01T00:00:00"/>
    <x v="7"/>
    <x v="0"/>
    <n v="216100"/>
  </r>
  <r>
    <n v="176"/>
    <x v="14"/>
    <d v="2016-09-01T00:00:00"/>
    <x v="8"/>
    <x v="0"/>
    <n v="132600"/>
  </r>
  <r>
    <n v="177"/>
    <x v="14"/>
    <d v="2016-10-01T00:00:00"/>
    <x v="9"/>
    <x v="0"/>
    <n v="15600"/>
  </r>
  <r>
    <n v="178"/>
    <x v="14"/>
    <d v="2016-11-01T00:00:00"/>
    <x v="10"/>
    <x v="0"/>
    <n v="132300"/>
  </r>
  <r>
    <n v="179"/>
    <x v="14"/>
    <d v="2016-12-01T00:00:00"/>
    <x v="11"/>
    <x v="0"/>
    <n v="523000"/>
  </r>
  <r>
    <n v="180"/>
    <x v="15"/>
    <d v="2016-01-01T00:00:00"/>
    <x v="0"/>
    <x v="0"/>
    <n v="0"/>
  </r>
  <r>
    <n v="181"/>
    <x v="15"/>
    <d v="2016-02-01T00:00:00"/>
    <x v="1"/>
    <x v="0"/>
    <n v="0"/>
  </r>
  <r>
    <n v="182"/>
    <x v="15"/>
    <d v="2016-03-01T00:00:00"/>
    <x v="2"/>
    <x v="0"/>
    <n v="0"/>
  </r>
  <r>
    <n v="183"/>
    <x v="15"/>
    <d v="2016-04-01T00:00:00"/>
    <x v="3"/>
    <x v="0"/>
    <n v="0"/>
  </r>
  <r>
    <n v="184"/>
    <x v="15"/>
    <d v="2016-05-01T00:00:00"/>
    <x v="4"/>
    <x v="0"/>
    <n v="0"/>
  </r>
  <r>
    <n v="185"/>
    <x v="15"/>
    <d v="2016-06-01T00:00:00"/>
    <x v="5"/>
    <x v="0"/>
    <n v="0"/>
  </r>
  <r>
    <n v="186"/>
    <x v="15"/>
    <d v="2016-07-01T00:00:00"/>
    <x v="6"/>
    <x v="0"/>
    <n v="0"/>
  </r>
  <r>
    <n v="187"/>
    <x v="15"/>
    <d v="2016-08-01T00:00:00"/>
    <x v="7"/>
    <x v="0"/>
    <n v="0"/>
  </r>
  <r>
    <n v="188"/>
    <x v="15"/>
    <d v="2016-09-01T00:00:00"/>
    <x v="8"/>
    <x v="0"/>
    <n v="0"/>
  </r>
  <r>
    <n v="189"/>
    <x v="15"/>
    <d v="2016-10-01T00:00:00"/>
    <x v="9"/>
    <x v="0"/>
    <n v="0"/>
  </r>
  <r>
    <n v="190"/>
    <x v="15"/>
    <d v="2016-11-01T00:00:00"/>
    <x v="10"/>
    <x v="0"/>
    <n v="0"/>
  </r>
  <r>
    <n v="191"/>
    <x v="15"/>
    <d v="2016-12-01T00:00:00"/>
    <x v="11"/>
    <x v="0"/>
    <n v="0"/>
  </r>
  <r>
    <n v="192"/>
    <x v="16"/>
    <d v="2016-01-01T00:00:00"/>
    <x v="0"/>
    <x v="0"/>
    <n v="0"/>
  </r>
  <r>
    <n v="193"/>
    <x v="16"/>
    <d v="2016-02-01T00:00:00"/>
    <x v="1"/>
    <x v="0"/>
    <n v="0"/>
  </r>
  <r>
    <n v="194"/>
    <x v="16"/>
    <d v="2016-03-01T00:00:00"/>
    <x v="2"/>
    <x v="0"/>
    <n v="0"/>
  </r>
  <r>
    <n v="195"/>
    <x v="16"/>
    <d v="2016-04-01T00:00:00"/>
    <x v="3"/>
    <x v="0"/>
    <n v="0"/>
  </r>
  <r>
    <n v="196"/>
    <x v="16"/>
    <d v="2016-05-01T00:00:00"/>
    <x v="4"/>
    <x v="0"/>
    <n v="0"/>
  </r>
  <r>
    <n v="197"/>
    <x v="16"/>
    <d v="2016-06-01T00:00:00"/>
    <x v="5"/>
    <x v="0"/>
    <n v="0"/>
  </r>
  <r>
    <n v="198"/>
    <x v="16"/>
    <d v="2016-07-01T00:00:00"/>
    <x v="6"/>
    <x v="0"/>
    <n v="0"/>
  </r>
  <r>
    <n v="199"/>
    <x v="16"/>
    <d v="2016-08-01T00:00:00"/>
    <x v="7"/>
    <x v="0"/>
    <n v="0"/>
  </r>
  <r>
    <n v="200"/>
    <x v="16"/>
    <d v="2016-09-01T00:00:00"/>
    <x v="8"/>
    <x v="0"/>
    <n v="0"/>
  </r>
  <r>
    <n v="201"/>
    <x v="16"/>
    <d v="2016-10-01T00:00:00"/>
    <x v="9"/>
    <x v="0"/>
    <n v="201050"/>
  </r>
  <r>
    <n v="202"/>
    <x v="16"/>
    <d v="2016-11-01T00:00:00"/>
    <x v="10"/>
    <x v="0"/>
    <n v="188786"/>
  </r>
  <r>
    <n v="203"/>
    <x v="16"/>
    <d v="2016-12-01T00:00:00"/>
    <x v="11"/>
    <x v="0"/>
    <n v="198637"/>
  </r>
  <r>
    <n v="204"/>
    <x v="17"/>
    <d v="2016-01-01T00:00:00"/>
    <x v="0"/>
    <x v="0"/>
    <n v="566515"/>
  </r>
  <r>
    <n v="205"/>
    <x v="17"/>
    <d v="2016-02-01T00:00:00"/>
    <x v="1"/>
    <x v="0"/>
    <n v="539467"/>
  </r>
  <r>
    <n v="206"/>
    <x v="17"/>
    <d v="2016-03-01T00:00:00"/>
    <x v="2"/>
    <x v="0"/>
    <n v="619462"/>
  </r>
  <r>
    <n v="207"/>
    <x v="17"/>
    <d v="2016-04-01T00:00:00"/>
    <x v="3"/>
    <x v="0"/>
    <n v="601253"/>
  </r>
  <r>
    <n v="208"/>
    <x v="17"/>
    <d v="2016-05-01T00:00:00"/>
    <x v="4"/>
    <x v="0"/>
    <n v="628872"/>
  </r>
  <r>
    <n v="209"/>
    <x v="17"/>
    <d v="2016-06-01T00:00:00"/>
    <x v="5"/>
    <x v="0"/>
    <n v="551239"/>
  </r>
  <r>
    <n v="210"/>
    <x v="17"/>
    <d v="2016-07-01T00:00:00"/>
    <x v="6"/>
    <x v="0"/>
    <n v="582820"/>
  </r>
  <r>
    <n v="211"/>
    <x v="17"/>
    <d v="2016-08-01T00:00:00"/>
    <x v="7"/>
    <x v="0"/>
    <n v="988102"/>
  </r>
  <r>
    <n v="212"/>
    <x v="17"/>
    <d v="2016-09-01T00:00:00"/>
    <x v="8"/>
    <x v="0"/>
    <n v="742402"/>
  </r>
  <r>
    <n v="213"/>
    <x v="17"/>
    <d v="2016-10-01T00:00:00"/>
    <x v="9"/>
    <x v="0"/>
    <n v="3508"/>
  </r>
  <r>
    <n v="214"/>
    <x v="17"/>
    <d v="2016-11-01T00:00:00"/>
    <x v="10"/>
    <x v="0"/>
    <n v="21046"/>
  </r>
  <r>
    <n v="215"/>
    <x v="17"/>
    <d v="2016-12-01T00:00:00"/>
    <x v="11"/>
    <x v="0"/>
    <n v="13775"/>
  </r>
  <r>
    <n v="216"/>
    <x v="18"/>
    <d v="2016-01-01T00:00:00"/>
    <x v="0"/>
    <x v="0"/>
    <n v="0"/>
  </r>
  <r>
    <n v="217"/>
    <x v="18"/>
    <d v="2016-02-01T00:00:00"/>
    <x v="1"/>
    <x v="0"/>
    <n v="0"/>
  </r>
  <r>
    <n v="218"/>
    <x v="18"/>
    <d v="2016-03-01T00:00:00"/>
    <x v="2"/>
    <x v="0"/>
    <n v="0"/>
  </r>
  <r>
    <n v="219"/>
    <x v="18"/>
    <d v="2016-04-01T00:00:00"/>
    <x v="3"/>
    <x v="0"/>
    <n v="0"/>
  </r>
  <r>
    <n v="220"/>
    <x v="18"/>
    <d v="2016-05-01T00:00:00"/>
    <x v="4"/>
    <x v="0"/>
    <n v="0"/>
  </r>
  <r>
    <n v="221"/>
    <x v="18"/>
    <d v="2016-06-01T00:00:00"/>
    <x v="5"/>
    <x v="0"/>
    <n v="0"/>
  </r>
  <r>
    <n v="222"/>
    <x v="18"/>
    <d v="2016-07-01T00:00:00"/>
    <x v="6"/>
    <x v="0"/>
    <n v="0"/>
  </r>
  <r>
    <n v="223"/>
    <x v="18"/>
    <d v="2016-08-01T00:00:00"/>
    <x v="7"/>
    <x v="0"/>
    <n v="0"/>
  </r>
  <r>
    <n v="224"/>
    <x v="18"/>
    <d v="2016-09-01T00:00:00"/>
    <x v="8"/>
    <x v="0"/>
    <n v="0"/>
  </r>
  <r>
    <n v="225"/>
    <x v="18"/>
    <d v="2016-10-01T00:00:00"/>
    <x v="9"/>
    <x v="0"/>
    <n v="475955"/>
  </r>
  <r>
    <n v="226"/>
    <x v="18"/>
    <d v="2016-11-01T00:00:00"/>
    <x v="10"/>
    <x v="0"/>
    <n v="201388"/>
  </r>
  <r>
    <n v="227"/>
    <x v="18"/>
    <d v="2016-12-01T00:00:00"/>
    <x v="11"/>
    <x v="0"/>
    <n v="239267"/>
  </r>
  <r>
    <n v="228"/>
    <x v="19"/>
    <d v="2016-01-01T00:00:00"/>
    <x v="0"/>
    <x v="0"/>
    <n v="576"/>
  </r>
  <r>
    <n v="229"/>
    <x v="19"/>
    <d v="2016-02-01T00:00:00"/>
    <x v="1"/>
    <x v="0"/>
    <n v="869"/>
  </r>
  <r>
    <n v="230"/>
    <x v="19"/>
    <d v="2016-03-01T00:00:00"/>
    <x v="2"/>
    <x v="0"/>
    <n v="408"/>
  </r>
  <r>
    <n v="231"/>
    <x v="19"/>
    <d v="2016-04-01T00:00:00"/>
    <x v="3"/>
    <x v="0"/>
    <n v="476"/>
  </r>
  <r>
    <n v="232"/>
    <x v="19"/>
    <d v="2016-05-01T00:00:00"/>
    <x v="4"/>
    <x v="0"/>
    <n v="554"/>
  </r>
  <r>
    <n v="233"/>
    <x v="19"/>
    <d v="2016-06-01T00:00:00"/>
    <x v="5"/>
    <x v="0"/>
    <n v="367"/>
  </r>
  <r>
    <n v="234"/>
    <x v="19"/>
    <d v="2016-07-01T00:00:00"/>
    <x v="6"/>
    <x v="0"/>
    <n v="644"/>
  </r>
  <r>
    <n v="235"/>
    <x v="19"/>
    <d v="2016-08-01T00:00:00"/>
    <x v="7"/>
    <x v="0"/>
    <n v="589"/>
  </r>
  <r>
    <n v="236"/>
    <x v="19"/>
    <d v="2016-09-01T00:00:00"/>
    <x v="8"/>
    <x v="0"/>
    <n v="553"/>
  </r>
  <r>
    <n v="237"/>
    <x v="19"/>
    <d v="2016-10-01T00:00:00"/>
    <x v="9"/>
    <x v="0"/>
    <n v="434"/>
  </r>
  <r>
    <n v="238"/>
    <x v="19"/>
    <d v="2016-11-01T00:00:00"/>
    <x v="10"/>
    <x v="0"/>
    <n v="617"/>
  </r>
  <r>
    <n v="239"/>
    <x v="19"/>
    <d v="2016-12-01T00:00:00"/>
    <x v="11"/>
    <x v="0"/>
    <n v="355"/>
  </r>
  <r>
    <n v="240"/>
    <x v="20"/>
    <d v="2016-01-01T00:00:00"/>
    <x v="0"/>
    <x v="0"/>
    <n v="0"/>
  </r>
  <r>
    <n v="241"/>
    <x v="20"/>
    <d v="2016-02-01T00:00:00"/>
    <x v="1"/>
    <x v="0"/>
    <n v="0"/>
  </r>
  <r>
    <n v="242"/>
    <x v="20"/>
    <d v="2016-03-01T00:00:00"/>
    <x v="2"/>
    <x v="0"/>
    <n v="0"/>
  </r>
  <r>
    <n v="243"/>
    <x v="20"/>
    <d v="2016-04-01T00:00:00"/>
    <x v="3"/>
    <x v="0"/>
    <n v="0"/>
  </r>
  <r>
    <n v="244"/>
    <x v="20"/>
    <d v="2016-05-01T00:00:00"/>
    <x v="4"/>
    <x v="0"/>
    <n v="0"/>
  </r>
  <r>
    <n v="245"/>
    <x v="20"/>
    <d v="2016-06-01T00:00:00"/>
    <x v="5"/>
    <x v="0"/>
    <n v="0"/>
  </r>
  <r>
    <n v="246"/>
    <x v="20"/>
    <d v="2016-07-01T00:00:00"/>
    <x v="6"/>
    <x v="0"/>
    <n v="0"/>
  </r>
  <r>
    <n v="247"/>
    <x v="20"/>
    <d v="2016-08-01T00:00:00"/>
    <x v="7"/>
    <x v="0"/>
    <n v="0"/>
  </r>
  <r>
    <n v="248"/>
    <x v="20"/>
    <d v="2016-09-01T00:00:00"/>
    <x v="8"/>
    <x v="0"/>
    <n v="0"/>
  </r>
  <r>
    <n v="249"/>
    <x v="20"/>
    <d v="2016-10-01T00:00:00"/>
    <x v="9"/>
    <x v="0"/>
    <n v="950"/>
  </r>
  <r>
    <n v="250"/>
    <x v="20"/>
    <d v="2016-11-01T00:00:00"/>
    <x v="10"/>
    <x v="0"/>
    <n v="1145"/>
  </r>
  <r>
    <n v="251"/>
    <x v="20"/>
    <d v="2016-12-01T00:00:00"/>
    <x v="11"/>
    <x v="0"/>
    <n v="1149"/>
  </r>
  <r>
    <n v="252"/>
    <x v="21"/>
    <d v="2016-01-01T00:00:00"/>
    <x v="0"/>
    <x v="0"/>
    <n v="0"/>
  </r>
  <r>
    <n v="253"/>
    <x v="21"/>
    <d v="2016-02-01T00:00:00"/>
    <x v="1"/>
    <x v="0"/>
    <n v="0"/>
  </r>
  <r>
    <n v="254"/>
    <x v="21"/>
    <d v="2016-03-01T00:00:00"/>
    <x v="2"/>
    <x v="0"/>
    <n v="0"/>
  </r>
  <r>
    <n v="255"/>
    <x v="21"/>
    <d v="2016-04-01T00:00:00"/>
    <x v="3"/>
    <x v="0"/>
    <n v="0"/>
  </r>
  <r>
    <n v="256"/>
    <x v="21"/>
    <d v="2016-05-01T00:00:00"/>
    <x v="4"/>
    <x v="0"/>
    <n v="0"/>
  </r>
  <r>
    <n v="257"/>
    <x v="21"/>
    <d v="2016-06-01T00:00:00"/>
    <x v="5"/>
    <x v="0"/>
    <n v="0"/>
  </r>
  <r>
    <n v="258"/>
    <x v="21"/>
    <d v="2016-07-01T00:00:00"/>
    <x v="6"/>
    <x v="0"/>
    <n v="0"/>
  </r>
  <r>
    <n v="259"/>
    <x v="21"/>
    <d v="2016-08-01T00:00:00"/>
    <x v="7"/>
    <x v="0"/>
    <n v="0"/>
  </r>
  <r>
    <n v="260"/>
    <x v="21"/>
    <d v="2016-09-01T00:00:00"/>
    <x v="8"/>
    <x v="0"/>
    <n v="0"/>
  </r>
  <r>
    <n v="261"/>
    <x v="21"/>
    <d v="2016-10-01T00:00:00"/>
    <x v="9"/>
    <x v="0"/>
    <n v="534484"/>
  </r>
  <r>
    <n v="262"/>
    <x v="21"/>
    <d v="2016-11-01T00:00:00"/>
    <x v="10"/>
    <x v="0"/>
    <n v="864077"/>
  </r>
  <r>
    <n v="263"/>
    <x v="21"/>
    <d v="2016-12-01T00:00:00"/>
    <x v="11"/>
    <x v="0"/>
    <n v="778240"/>
  </r>
  <r>
    <n v="264"/>
    <x v="22"/>
    <d v="2016-01-01T00:00:00"/>
    <x v="0"/>
    <x v="0"/>
    <n v="0"/>
  </r>
  <r>
    <n v="265"/>
    <x v="22"/>
    <d v="2016-02-01T00:00:00"/>
    <x v="1"/>
    <x v="0"/>
    <n v="0"/>
  </r>
  <r>
    <n v="266"/>
    <x v="22"/>
    <d v="2016-03-01T00:00:00"/>
    <x v="2"/>
    <x v="0"/>
    <n v="0"/>
  </r>
  <r>
    <n v="267"/>
    <x v="22"/>
    <d v="2016-04-01T00:00:00"/>
    <x v="3"/>
    <x v="0"/>
    <n v="0"/>
  </r>
  <r>
    <n v="268"/>
    <x v="22"/>
    <d v="2016-05-01T00:00:00"/>
    <x v="4"/>
    <x v="0"/>
    <n v="0"/>
  </r>
  <r>
    <n v="269"/>
    <x v="22"/>
    <d v="2016-06-01T00:00:00"/>
    <x v="5"/>
    <x v="0"/>
    <n v="0"/>
  </r>
  <r>
    <n v="270"/>
    <x v="22"/>
    <d v="2016-07-01T00:00:00"/>
    <x v="6"/>
    <x v="0"/>
    <n v="0"/>
  </r>
  <r>
    <n v="271"/>
    <x v="22"/>
    <d v="2016-08-01T00:00:00"/>
    <x v="7"/>
    <x v="0"/>
    <n v="0"/>
  </r>
  <r>
    <n v="272"/>
    <x v="22"/>
    <d v="2016-09-01T00:00:00"/>
    <x v="8"/>
    <x v="0"/>
    <n v="0"/>
  </r>
  <r>
    <n v="273"/>
    <x v="22"/>
    <d v="2016-10-01T00:00:00"/>
    <x v="9"/>
    <x v="0"/>
    <n v="0"/>
  </r>
  <r>
    <n v="274"/>
    <x v="22"/>
    <d v="2016-11-01T00:00:00"/>
    <x v="10"/>
    <x v="0"/>
    <n v="0"/>
  </r>
  <r>
    <n v="275"/>
    <x v="22"/>
    <d v="2016-12-01T00:00:00"/>
    <x v="11"/>
    <x v="0"/>
    <n v="0"/>
  </r>
  <r>
    <n v="276"/>
    <x v="23"/>
    <d v="2016-01-01T00:00:00"/>
    <x v="0"/>
    <x v="0"/>
    <n v="0"/>
  </r>
  <r>
    <n v="277"/>
    <x v="23"/>
    <d v="2016-02-01T00:00:00"/>
    <x v="1"/>
    <x v="0"/>
    <n v="0"/>
  </r>
  <r>
    <n v="278"/>
    <x v="23"/>
    <d v="2016-03-01T00:00:00"/>
    <x v="2"/>
    <x v="0"/>
    <n v="0"/>
  </r>
  <r>
    <n v="279"/>
    <x v="23"/>
    <d v="2016-04-01T00:00:00"/>
    <x v="3"/>
    <x v="0"/>
    <n v="0"/>
  </r>
  <r>
    <n v="280"/>
    <x v="23"/>
    <d v="2016-05-01T00:00:00"/>
    <x v="4"/>
    <x v="0"/>
    <n v="0"/>
  </r>
  <r>
    <n v="281"/>
    <x v="23"/>
    <d v="2016-06-01T00:00:00"/>
    <x v="5"/>
    <x v="0"/>
    <n v="0"/>
  </r>
  <r>
    <n v="282"/>
    <x v="23"/>
    <d v="2016-07-01T00:00:00"/>
    <x v="6"/>
    <x v="0"/>
    <n v="0"/>
  </r>
  <r>
    <n v="283"/>
    <x v="23"/>
    <d v="2016-08-01T00:00:00"/>
    <x v="7"/>
    <x v="0"/>
    <n v="0"/>
  </r>
  <r>
    <n v="284"/>
    <x v="23"/>
    <d v="2016-09-01T00:00:00"/>
    <x v="8"/>
    <x v="0"/>
    <n v="0"/>
  </r>
  <r>
    <n v="285"/>
    <x v="23"/>
    <d v="2016-10-01T00:00:00"/>
    <x v="9"/>
    <x v="0"/>
    <n v="274000"/>
  </r>
  <r>
    <n v="286"/>
    <x v="23"/>
    <d v="2016-11-01T00:00:00"/>
    <x v="10"/>
    <x v="0"/>
    <n v="349000"/>
  </r>
  <r>
    <n v="287"/>
    <x v="23"/>
    <d v="2016-12-01T00:00:00"/>
    <x v="11"/>
    <x v="0"/>
    <n v="155000"/>
  </r>
  <r>
    <n v="288"/>
    <x v="24"/>
    <d v="2016-01-01T00:00:00"/>
    <x v="0"/>
    <x v="0"/>
    <n v="0"/>
  </r>
  <r>
    <n v="289"/>
    <x v="24"/>
    <d v="2016-02-01T00:00:00"/>
    <x v="1"/>
    <x v="0"/>
    <n v="0"/>
  </r>
  <r>
    <n v="290"/>
    <x v="24"/>
    <d v="2016-03-01T00:00:00"/>
    <x v="2"/>
    <x v="0"/>
    <n v="0"/>
  </r>
  <r>
    <n v="291"/>
    <x v="24"/>
    <d v="2016-04-01T00:00:00"/>
    <x v="3"/>
    <x v="0"/>
    <n v="0"/>
  </r>
  <r>
    <n v="292"/>
    <x v="24"/>
    <d v="2016-05-01T00:00:00"/>
    <x v="4"/>
    <x v="0"/>
    <n v="0"/>
  </r>
  <r>
    <n v="293"/>
    <x v="24"/>
    <d v="2016-06-01T00:00:00"/>
    <x v="5"/>
    <x v="0"/>
    <n v="0"/>
  </r>
  <r>
    <n v="294"/>
    <x v="24"/>
    <d v="2016-07-01T00:00:00"/>
    <x v="6"/>
    <x v="0"/>
    <n v="0"/>
  </r>
  <r>
    <n v="295"/>
    <x v="24"/>
    <d v="2016-08-01T00:00:00"/>
    <x v="7"/>
    <x v="0"/>
    <n v="0"/>
  </r>
  <r>
    <n v="296"/>
    <x v="24"/>
    <d v="2016-09-01T00:00:00"/>
    <x v="8"/>
    <x v="0"/>
    <n v="0"/>
  </r>
  <r>
    <n v="297"/>
    <x v="24"/>
    <d v="2016-10-01T00:00:00"/>
    <x v="9"/>
    <x v="0"/>
    <n v="123500"/>
  </r>
  <r>
    <n v="298"/>
    <x v="24"/>
    <d v="2016-11-01T00:00:00"/>
    <x v="10"/>
    <x v="0"/>
    <n v="154400"/>
  </r>
  <r>
    <n v="299"/>
    <x v="24"/>
    <d v="2016-12-01T00:00:00"/>
    <x v="11"/>
    <x v="0"/>
    <n v="80500"/>
  </r>
  <r>
    <n v="300"/>
    <x v="25"/>
    <d v="2016-01-01T00:00:00"/>
    <x v="0"/>
    <x v="0"/>
    <n v="0"/>
  </r>
  <r>
    <n v="301"/>
    <x v="25"/>
    <d v="2016-02-01T00:00:00"/>
    <x v="1"/>
    <x v="0"/>
    <n v="0"/>
  </r>
  <r>
    <n v="302"/>
    <x v="25"/>
    <d v="2016-03-01T00:00:00"/>
    <x v="2"/>
    <x v="0"/>
    <n v="0"/>
  </r>
  <r>
    <n v="303"/>
    <x v="25"/>
    <d v="2016-04-01T00:00:00"/>
    <x v="3"/>
    <x v="0"/>
    <n v="0"/>
  </r>
  <r>
    <n v="304"/>
    <x v="25"/>
    <d v="2016-05-01T00:00:00"/>
    <x v="4"/>
    <x v="0"/>
    <n v="0"/>
  </r>
  <r>
    <n v="305"/>
    <x v="25"/>
    <d v="2016-06-01T00:00:00"/>
    <x v="5"/>
    <x v="0"/>
    <n v="0"/>
  </r>
  <r>
    <n v="306"/>
    <x v="25"/>
    <d v="2016-07-01T00:00:00"/>
    <x v="6"/>
    <x v="0"/>
    <n v="0"/>
  </r>
  <r>
    <n v="307"/>
    <x v="25"/>
    <d v="2016-08-01T00:00:00"/>
    <x v="7"/>
    <x v="0"/>
    <n v="0"/>
  </r>
  <r>
    <n v="308"/>
    <x v="25"/>
    <d v="2016-09-01T00:00:00"/>
    <x v="8"/>
    <x v="0"/>
    <n v="0"/>
  </r>
  <r>
    <n v="309"/>
    <x v="25"/>
    <d v="2016-10-01T00:00:00"/>
    <x v="9"/>
    <x v="0"/>
    <n v="0"/>
  </r>
  <r>
    <n v="310"/>
    <x v="25"/>
    <d v="2016-11-01T00:00:00"/>
    <x v="10"/>
    <x v="0"/>
    <n v="0"/>
  </r>
  <r>
    <n v="311"/>
    <x v="25"/>
    <d v="2016-12-01T00:00:00"/>
    <x v="11"/>
    <x v="0"/>
    <n v="0"/>
  </r>
  <r>
    <n v="312"/>
    <x v="26"/>
    <d v="2016-01-01T00:00:00"/>
    <x v="0"/>
    <x v="0"/>
    <n v="0"/>
  </r>
  <r>
    <n v="313"/>
    <x v="26"/>
    <d v="2016-02-01T00:00:00"/>
    <x v="1"/>
    <x v="0"/>
    <n v="0"/>
  </r>
  <r>
    <n v="314"/>
    <x v="26"/>
    <d v="2016-03-01T00:00:00"/>
    <x v="2"/>
    <x v="0"/>
    <n v="0"/>
  </r>
  <r>
    <n v="315"/>
    <x v="26"/>
    <d v="2016-04-01T00:00:00"/>
    <x v="3"/>
    <x v="0"/>
    <n v="0"/>
  </r>
  <r>
    <n v="316"/>
    <x v="26"/>
    <d v="2016-05-01T00:00:00"/>
    <x v="4"/>
    <x v="0"/>
    <n v="0"/>
  </r>
  <r>
    <n v="317"/>
    <x v="26"/>
    <d v="2016-06-01T00:00:00"/>
    <x v="5"/>
    <x v="0"/>
    <n v="0"/>
  </r>
  <r>
    <n v="318"/>
    <x v="26"/>
    <d v="2016-07-01T00:00:00"/>
    <x v="6"/>
    <x v="0"/>
    <n v="0"/>
  </r>
  <r>
    <n v="319"/>
    <x v="26"/>
    <d v="2016-08-01T00:00:00"/>
    <x v="7"/>
    <x v="0"/>
    <n v="0"/>
  </r>
  <r>
    <n v="320"/>
    <x v="26"/>
    <d v="2016-09-01T00:00:00"/>
    <x v="8"/>
    <x v="0"/>
    <n v="0"/>
  </r>
  <r>
    <n v="321"/>
    <x v="26"/>
    <d v="2016-10-01T00:00:00"/>
    <x v="9"/>
    <x v="0"/>
    <n v="0"/>
  </r>
  <r>
    <n v="322"/>
    <x v="26"/>
    <d v="2016-11-01T00:00:00"/>
    <x v="10"/>
    <x v="0"/>
    <n v="0"/>
  </r>
  <r>
    <n v="323"/>
    <x v="26"/>
    <d v="2016-12-01T00:00:00"/>
    <x v="11"/>
    <x v="0"/>
    <n v="0"/>
  </r>
  <r>
    <n v="324"/>
    <x v="27"/>
    <d v="2016-01-01T00:00:00"/>
    <x v="0"/>
    <x v="0"/>
    <n v="0"/>
  </r>
  <r>
    <n v="325"/>
    <x v="27"/>
    <d v="2016-02-01T00:00:00"/>
    <x v="1"/>
    <x v="0"/>
    <n v="0"/>
  </r>
  <r>
    <n v="326"/>
    <x v="27"/>
    <d v="2016-03-01T00:00:00"/>
    <x v="2"/>
    <x v="0"/>
    <n v="0"/>
  </r>
  <r>
    <n v="327"/>
    <x v="27"/>
    <d v="2016-04-01T00:00:00"/>
    <x v="3"/>
    <x v="0"/>
    <n v="0"/>
  </r>
  <r>
    <n v="328"/>
    <x v="27"/>
    <d v="2016-05-01T00:00:00"/>
    <x v="4"/>
    <x v="0"/>
    <n v="0"/>
  </r>
  <r>
    <n v="329"/>
    <x v="27"/>
    <d v="2016-06-01T00:00:00"/>
    <x v="5"/>
    <x v="0"/>
    <n v="0"/>
  </r>
  <r>
    <n v="330"/>
    <x v="27"/>
    <d v="2016-07-01T00:00:00"/>
    <x v="6"/>
    <x v="0"/>
    <n v="0"/>
  </r>
  <r>
    <n v="331"/>
    <x v="27"/>
    <d v="2016-08-01T00:00:00"/>
    <x v="7"/>
    <x v="0"/>
    <n v="0"/>
  </r>
  <r>
    <n v="332"/>
    <x v="27"/>
    <d v="2016-09-01T00:00:00"/>
    <x v="8"/>
    <x v="0"/>
    <n v="0"/>
  </r>
  <r>
    <n v="333"/>
    <x v="27"/>
    <d v="2016-10-01T00:00:00"/>
    <x v="9"/>
    <x v="0"/>
    <n v="21234"/>
  </r>
  <r>
    <n v="334"/>
    <x v="27"/>
    <d v="2016-11-01T00:00:00"/>
    <x v="10"/>
    <x v="0"/>
    <n v="18348"/>
  </r>
  <r>
    <n v="335"/>
    <x v="27"/>
    <d v="2016-12-01T00:00:00"/>
    <x v="11"/>
    <x v="0"/>
    <n v="20556"/>
  </r>
  <r>
    <n v="336"/>
    <x v="28"/>
    <d v="2016-01-01T00:00:00"/>
    <x v="0"/>
    <x v="0"/>
    <n v="0"/>
  </r>
  <r>
    <n v="337"/>
    <x v="28"/>
    <d v="2016-02-01T00:00:00"/>
    <x v="1"/>
    <x v="0"/>
    <n v="0"/>
  </r>
  <r>
    <n v="338"/>
    <x v="28"/>
    <d v="2016-03-01T00:00:00"/>
    <x v="2"/>
    <x v="0"/>
    <n v="0"/>
  </r>
  <r>
    <n v="339"/>
    <x v="28"/>
    <d v="2016-04-01T00:00:00"/>
    <x v="3"/>
    <x v="0"/>
    <n v="0"/>
  </r>
  <r>
    <n v="340"/>
    <x v="28"/>
    <d v="2016-05-01T00:00:00"/>
    <x v="4"/>
    <x v="0"/>
    <n v="0"/>
  </r>
  <r>
    <n v="341"/>
    <x v="28"/>
    <d v="2016-06-01T00:00:00"/>
    <x v="5"/>
    <x v="0"/>
    <n v="0"/>
  </r>
  <r>
    <n v="342"/>
    <x v="28"/>
    <d v="2016-07-01T00:00:00"/>
    <x v="6"/>
    <x v="0"/>
    <n v="0"/>
  </r>
  <r>
    <n v="343"/>
    <x v="28"/>
    <d v="2016-08-01T00:00:00"/>
    <x v="7"/>
    <x v="0"/>
    <n v="0"/>
  </r>
  <r>
    <n v="344"/>
    <x v="28"/>
    <d v="2016-09-01T00:00:00"/>
    <x v="8"/>
    <x v="0"/>
    <n v="0"/>
  </r>
  <r>
    <n v="345"/>
    <x v="28"/>
    <d v="2016-10-01T00:00:00"/>
    <x v="9"/>
    <x v="0"/>
    <n v="8200"/>
  </r>
  <r>
    <n v="346"/>
    <x v="28"/>
    <d v="2016-11-01T00:00:00"/>
    <x v="10"/>
    <x v="0"/>
    <n v="6050"/>
  </r>
  <r>
    <n v="347"/>
    <x v="28"/>
    <d v="2016-12-01T00:00:00"/>
    <x v="11"/>
    <x v="0"/>
    <n v="5150"/>
  </r>
  <r>
    <n v="348"/>
    <x v="29"/>
    <d v="2016-01-01T00:00:00"/>
    <x v="0"/>
    <x v="0"/>
    <n v="1985815"/>
  </r>
  <r>
    <n v="349"/>
    <x v="29"/>
    <d v="2016-02-01T00:00:00"/>
    <x v="1"/>
    <x v="0"/>
    <n v="20703778"/>
  </r>
  <r>
    <n v="350"/>
    <x v="29"/>
    <d v="2016-03-01T00:00:00"/>
    <x v="2"/>
    <x v="0"/>
    <n v="568397"/>
  </r>
  <r>
    <n v="351"/>
    <x v="29"/>
    <d v="2016-04-01T00:00:00"/>
    <x v="3"/>
    <x v="0"/>
    <n v="317643"/>
  </r>
  <r>
    <n v="352"/>
    <x v="29"/>
    <d v="2016-05-01T00:00:00"/>
    <x v="4"/>
    <x v="0"/>
    <n v="373788"/>
  </r>
  <r>
    <n v="353"/>
    <x v="29"/>
    <d v="2016-06-01T00:00:00"/>
    <x v="5"/>
    <x v="0"/>
    <n v="365332"/>
  </r>
  <r>
    <n v="354"/>
    <x v="29"/>
    <d v="2016-07-01T00:00:00"/>
    <x v="6"/>
    <x v="0"/>
    <n v="340320"/>
  </r>
  <r>
    <n v="355"/>
    <x v="29"/>
    <d v="2016-08-01T00:00:00"/>
    <x v="7"/>
    <x v="0"/>
    <n v="368755"/>
  </r>
  <r>
    <n v="356"/>
    <x v="29"/>
    <d v="2016-09-01T00:00:00"/>
    <x v="8"/>
    <x v="0"/>
    <n v="379210"/>
  </r>
  <r>
    <n v="357"/>
    <x v="29"/>
    <d v="2016-10-01T00:00:00"/>
    <x v="9"/>
    <x v="0"/>
    <n v="128247"/>
  </r>
  <r>
    <n v="358"/>
    <x v="29"/>
    <d v="2016-11-01T00:00:00"/>
    <x v="10"/>
    <x v="0"/>
    <n v="129250"/>
  </r>
  <r>
    <n v="359"/>
    <x v="29"/>
    <d v="2016-12-01T00:00:00"/>
    <x v="11"/>
    <x v="0"/>
    <n v="127500"/>
  </r>
  <r>
    <n v="360"/>
    <x v="30"/>
    <d v="2016-01-01T00:00:00"/>
    <x v="0"/>
    <x v="0"/>
    <n v="0"/>
  </r>
  <r>
    <n v="361"/>
    <x v="30"/>
    <d v="2016-02-01T00:00:00"/>
    <x v="1"/>
    <x v="0"/>
    <n v="0"/>
  </r>
  <r>
    <n v="362"/>
    <x v="30"/>
    <d v="2016-03-01T00:00:00"/>
    <x v="2"/>
    <x v="0"/>
    <n v="0"/>
  </r>
  <r>
    <n v="363"/>
    <x v="30"/>
    <d v="2016-04-01T00:00:00"/>
    <x v="3"/>
    <x v="0"/>
    <n v="0"/>
  </r>
  <r>
    <n v="364"/>
    <x v="30"/>
    <d v="2016-05-01T00:00:00"/>
    <x v="4"/>
    <x v="0"/>
    <n v="0"/>
  </r>
  <r>
    <n v="365"/>
    <x v="30"/>
    <d v="2016-06-01T00:00:00"/>
    <x v="5"/>
    <x v="0"/>
    <n v="0"/>
  </r>
  <r>
    <n v="366"/>
    <x v="30"/>
    <d v="2016-07-01T00:00:00"/>
    <x v="6"/>
    <x v="0"/>
    <n v="0"/>
  </r>
  <r>
    <n v="367"/>
    <x v="30"/>
    <d v="2016-08-01T00:00:00"/>
    <x v="7"/>
    <x v="0"/>
    <n v="0"/>
  </r>
  <r>
    <n v="368"/>
    <x v="30"/>
    <d v="2016-09-01T00:00:00"/>
    <x v="8"/>
    <x v="0"/>
    <n v="0"/>
  </r>
  <r>
    <n v="369"/>
    <x v="30"/>
    <d v="2016-10-01T00:00:00"/>
    <x v="9"/>
    <x v="0"/>
    <n v="584800"/>
  </r>
  <r>
    <n v="370"/>
    <x v="30"/>
    <d v="2016-11-01T00:00:00"/>
    <x v="10"/>
    <x v="0"/>
    <n v="681000"/>
  </r>
  <r>
    <n v="371"/>
    <x v="30"/>
    <d v="2016-12-01T00:00:00"/>
    <x v="11"/>
    <x v="0"/>
    <n v="462800"/>
  </r>
  <r>
    <n v="0"/>
    <x v="0"/>
    <d v="2017-01-01T00:00:00"/>
    <x v="0"/>
    <x v="1"/>
    <n v="318799"/>
  </r>
  <r>
    <n v="1"/>
    <x v="0"/>
    <d v="2017-02-01T00:00:00"/>
    <x v="1"/>
    <x v="1"/>
    <n v="83316"/>
  </r>
  <r>
    <n v="2"/>
    <x v="0"/>
    <d v="2017-03-01T00:00:00"/>
    <x v="2"/>
    <x v="1"/>
    <n v="27508"/>
  </r>
  <r>
    <n v="3"/>
    <x v="0"/>
    <d v="2017-04-01T00:00:00"/>
    <x v="3"/>
    <x v="1"/>
    <n v="13946"/>
  </r>
  <r>
    <n v="4"/>
    <x v="0"/>
    <d v="2017-05-01T00:00:00"/>
    <x v="4"/>
    <x v="1"/>
    <n v="11752"/>
  </r>
  <r>
    <n v="5"/>
    <x v="0"/>
    <d v="2017-06-01T00:00:00"/>
    <x v="5"/>
    <x v="1"/>
    <n v="26859"/>
  </r>
  <r>
    <n v="6"/>
    <x v="0"/>
    <d v="2017-07-01T00:00:00"/>
    <x v="6"/>
    <x v="1"/>
    <n v="52386"/>
  </r>
  <r>
    <n v="7"/>
    <x v="0"/>
    <d v="2017-08-01T00:00:00"/>
    <x v="7"/>
    <x v="1"/>
    <n v="34876"/>
  </r>
  <r>
    <n v="8"/>
    <x v="0"/>
    <d v="2017-09-01T00:00:00"/>
    <x v="8"/>
    <x v="1"/>
    <n v="42699"/>
  </r>
  <r>
    <n v="9"/>
    <x v="0"/>
    <d v="2017-10-01T00:00:00"/>
    <x v="9"/>
    <x v="1"/>
    <n v="41666"/>
  </r>
  <r>
    <n v="10"/>
    <x v="0"/>
    <d v="2017-11-01T00:00:00"/>
    <x v="10"/>
    <x v="1"/>
    <n v="117322"/>
  </r>
  <r>
    <n v="11"/>
    <x v="0"/>
    <d v="2017-12-01T00:00:00"/>
    <x v="11"/>
    <x v="1"/>
    <n v="54251"/>
  </r>
  <r>
    <n v="12"/>
    <x v="1"/>
    <d v="2017-01-01T00:00:00"/>
    <x v="0"/>
    <x v="1"/>
    <n v="302315"/>
  </r>
  <r>
    <n v="13"/>
    <x v="1"/>
    <d v="2017-02-01T00:00:00"/>
    <x v="1"/>
    <x v="1"/>
    <n v="251359"/>
  </r>
  <r>
    <n v="14"/>
    <x v="1"/>
    <d v="2017-03-01T00:00:00"/>
    <x v="2"/>
    <x v="1"/>
    <n v="243943"/>
  </r>
  <r>
    <n v="15"/>
    <x v="1"/>
    <d v="2017-04-01T00:00:00"/>
    <x v="3"/>
    <x v="1"/>
    <n v="667459"/>
  </r>
  <r>
    <n v="16"/>
    <x v="1"/>
    <d v="2017-05-01T00:00:00"/>
    <x v="4"/>
    <x v="1"/>
    <n v="311626"/>
  </r>
  <r>
    <n v="17"/>
    <x v="1"/>
    <d v="2017-06-01T00:00:00"/>
    <x v="5"/>
    <x v="1"/>
    <n v="351742"/>
  </r>
  <r>
    <n v="18"/>
    <x v="1"/>
    <d v="2017-07-01T00:00:00"/>
    <x v="6"/>
    <x v="1"/>
    <n v="258114"/>
  </r>
  <r>
    <n v="19"/>
    <x v="1"/>
    <d v="2017-08-01T00:00:00"/>
    <x v="7"/>
    <x v="1"/>
    <n v="316438"/>
  </r>
  <r>
    <n v="20"/>
    <x v="1"/>
    <d v="2017-09-01T00:00:00"/>
    <x v="8"/>
    <x v="1"/>
    <n v="381784"/>
  </r>
  <r>
    <n v="21"/>
    <x v="1"/>
    <d v="2017-10-01T00:00:00"/>
    <x v="9"/>
    <x v="1"/>
    <n v="334504"/>
  </r>
  <r>
    <n v="22"/>
    <x v="1"/>
    <d v="2017-11-01T00:00:00"/>
    <x v="10"/>
    <x v="1"/>
    <n v="281515"/>
  </r>
  <r>
    <n v="23"/>
    <x v="1"/>
    <d v="2017-12-01T00:00:00"/>
    <x v="11"/>
    <x v="1"/>
    <n v="393518"/>
  </r>
  <r>
    <n v="24"/>
    <x v="2"/>
    <d v="2017-01-01T00:00:00"/>
    <x v="0"/>
    <x v="1"/>
    <n v="1924695"/>
  </r>
  <r>
    <n v="25"/>
    <x v="2"/>
    <d v="2017-02-01T00:00:00"/>
    <x v="1"/>
    <x v="1"/>
    <n v="1886698"/>
  </r>
  <r>
    <n v="26"/>
    <x v="2"/>
    <d v="2017-03-01T00:00:00"/>
    <x v="2"/>
    <x v="1"/>
    <n v="1783903"/>
  </r>
  <r>
    <n v="27"/>
    <x v="2"/>
    <d v="2017-04-01T00:00:00"/>
    <x v="3"/>
    <x v="1"/>
    <n v="2366793"/>
  </r>
  <r>
    <n v="28"/>
    <x v="2"/>
    <d v="2017-05-01T00:00:00"/>
    <x v="4"/>
    <x v="1"/>
    <n v="2266793"/>
  </r>
  <r>
    <n v="29"/>
    <x v="2"/>
    <d v="2017-06-01T00:00:00"/>
    <x v="5"/>
    <x v="1"/>
    <n v="2007060"/>
  </r>
  <r>
    <n v="30"/>
    <x v="2"/>
    <d v="2017-07-01T00:00:00"/>
    <x v="6"/>
    <x v="1"/>
    <n v="1890870"/>
  </r>
  <r>
    <n v="31"/>
    <x v="2"/>
    <d v="2017-08-01T00:00:00"/>
    <x v="7"/>
    <x v="1"/>
    <n v="1976980"/>
  </r>
  <r>
    <n v="32"/>
    <x v="2"/>
    <d v="2017-09-01T00:00:00"/>
    <x v="8"/>
    <x v="1"/>
    <n v="2011280"/>
  </r>
  <r>
    <n v="33"/>
    <x v="2"/>
    <d v="2017-10-01T00:00:00"/>
    <x v="9"/>
    <x v="1"/>
    <n v="2202316"/>
  </r>
  <r>
    <n v="34"/>
    <x v="2"/>
    <d v="2017-11-01T00:00:00"/>
    <x v="10"/>
    <x v="1"/>
    <n v="1971438"/>
  </r>
  <r>
    <n v="35"/>
    <x v="2"/>
    <d v="2017-12-01T00:00:00"/>
    <x v="11"/>
    <x v="1"/>
    <n v="4871416"/>
  </r>
  <r>
    <n v="36"/>
    <x v="3"/>
    <d v="2017-01-01T00:00:00"/>
    <x v="0"/>
    <x v="1"/>
    <n v="174477"/>
  </r>
  <r>
    <n v="37"/>
    <x v="3"/>
    <d v="2017-02-01T00:00:00"/>
    <x v="1"/>
    <x v="1"/>
    <n v="159659"/>
  </r>
  <r>
    <n v="38"/>
    <x v="3"/>
    <d v="2017-03-01T00:00:00"/>
    <x v="2"/>
    <x v="1"/>
    <n v="323658"/>
  </r>
  <r>
    <n v="39"/>
    <x v="3"/>
    <d v="2017-04-01T00:00:00"/>
    <x v="3"/>
    <x v="1"/>
    <n v="330540"/>
  </r>
  <r>
    <n v="40"/>
    <x v="3"/>
    <d v="2017-05-01T00:00:00"/>
    <x v="4"/>
    <x v="1"/>
    <n v="468038"/>
  </r>
  <r>
    <n v="41"/>
    <x v="3"/>
    <d v="2017-06-01T00:00:00"/>
    <x v="5"/>
    <x v="1"/>
    <n v="418103"/>
  </r>
  <r>
    <n v="42"/>
    <x v="3"/>
    <d v="2017-07-01T00:00:00"/>
    <x v="6"/>
    <x v="1"/>
    <n v="247254"/>
  </r>
  <r>
    <n v="43"/>
    <x v="3"/>
    <d v="2017-08-01T00:00:00"/>
    <x v="7"/>
    <x v="1"/>
    <n v="386458"/>
  </r>
  <r>
    <n v="44"/>
    <x v="3"/>
    <d v="2017-09-01T00:00:00"/>
    <x v="8"/>
    <x v="1"/>
    <n v="143102"/>
  </r>
  <r>
    <n v="45"/>
    <x v="3"/>
    <d v="2017-10-01T00:00:00"/>
    <x v="9"/>
    <x v="1"/>
    <n v="248504"/>
  </r>
  <r>
    <n v="46"/>
    <x v="3"/>
    <d v="2017-11-01T00:00:00"/>
    <x v="10"/>
    <x v="1"/>
    <n v="348042"/>
  </r>
  <r>
    <n v="47"/>
    <x v="3"/>
    <d v="2017-12-01T00:00:00"/>
    <x v="11"/>
    <x v="1"/>
    <n v="393566"/>
  </r>
  <r>
    <n v="48"/>
    <x v="4"/>
    <d v="2017-01-01T00:00:00"/>
    <x v="0"/>
    <x v="1"/>
    <n v="12280"/>
  </r>
  <r>
    <n v="49"/>
    <x v="4"/>
    <d v="2017-02-01T00:00:00"/>
    <x v="1"/>
    <x v="1"/>
    <n v="12610"/>
  </r>
  <r>
    <n v="50"/>
    <x v="4"/>
    <d v="2017-03-01T00:00:00"/>
    <x v="2"/>
    <x v="1"/>
    <n v="8450"/>
  </r>
  <r>
    <n v="51"/>
    <x v="4"/>
    <d v="2017-04-01T00:00:00"/>
    <x v="3"/>
    <x v="1"/>
    <n v="9788"/>
  </r>
  <r>
    <n v="52"/>
    <x v="4"/>
    <d v="2017-05-01T00:00:00"/>
    <x v="4"/>
    <x v="1"/>
    <n v="12130"/>
  </r>
  <r>
    <n v="53"/>
    <x v="4"/>
    <d v="2017-06-01T00:00:00"/>
    <x v="5"/>
    <x v="1"/>
    <n v="13750"/>
  </r>
  <r>
    <n v="54"/>
    <x v="4"/>
    <d v="2017-07-01T00:00:00"/>
    <x v="6"/>
    <x v="1"/>
    <n v="16050"/>
  </r>
  <r>
    <n v="55"/>
    <x v="4"/>
    <d v="2017-08-01T00:00:00"/>
    <x v="7"/>
    <x v="1"/>
    <n v="15680"/>
  </r>
  <r>
    <n v="56"/>
    <x v="4"/>
    <d v="2017-09-01T00:00:00"/>
    <x v="8"/>
    <x v="1"/>
    <n v="15600"/>
  </r>
  <r>
    <n v="57"/>
    <x v="4"/>
    <d v="2017-10-01T00:00:00"/>
    <x v="9"/>
    <x v="1"/>
    <n v="16130"/>
  </r>
  <r>
    <n v="58"/>
    <x v="4"/>
    <d v="2017-11-01T00:00:00"/>
    <x v="10"/>
    <x v="1"/>
    <n v="16360"/>
  </r>
  <r>
    <n v="59"/>
    <x v="4"/>
    <d v="2017-12-01T00:00:00"/>
    <x v="11"/>
    <x v="1"/>
    <n v="16880"/>
  </r>
  <r>
    <n v="60"/>
    <x v="5"/>
    <d v="2017-01-01T00:00:00"/>
    <x v="0"/>
    <x v="1"/>
    <n v="96560"/>
  </r>
  <r>
    <n v="61"/>
    <x v="5"/>
    <d v="2017-02-01T00:00:00"/>
    <x v="1"/>
    <x v="1"/>
    <n v="96850"/>
  </r>
  <r>
    <n v="62"/>
    <x v="5"/>
    <d v="2017-03-01T00:00:00"/>
    <x v="2"/>
    <x v="1"/>
    <n v="81400"/>
  </r>
  <r>
    <n v="63"/>
    <x v="5"/>
    <d v="2017-04-01T00:00:00"/>
    <x v="3"/>
    <x v="1"/>
    <n v="90700"/>
  </r>
  <r>
    <n v="64"/>
    <x v="5"/>
    <d v="2017-05-01T00:00:00"/>
    <x v="4"/>
    <x v="1"/>
    <n v="91150"/>
  </r>
  <r>
    <n v="65"/>
    <x v="5"/>
    <d v="2017-06-01T00:00:00"/>
    <x v="5"/>
    <x v="1"/>
    <n v="93650"/>
  </r>
  <r>
    <n v="66"/>
    <x v="5"/>
    <d v="2017-07-01T00:00:00"/>
    <x v="6"/>
    <x v="1"/>
    <n v="94700"/>
  </r>
  <r>
    <n v="67"/>
    <x v="5"/>
    <d v="2017-08-01T00:00:00"/>
    <x v="7"/>
    <x v="1"/>
    <n v="118350"/>
  </r>
  <r>
    <n v="68"/>
    <x v="5"/>
    <d v="2017-09-01T00:00:00"/>
    <x v="8"/>
    <x v="1"/>
    <n v="112600"/>
  </r>
  <r>
    <n v="69"/>
    <x v="5"/>
    <d v="2017-10-01T00:00:00"/>
    <x v="9"/>
    <x v="1"/>
    <n v="115250"/>
  </r>
  <r>
    <n v="70"/>
    <x v="5"/>
    <d v="2017-11-01T00:00:00"/>
    <x v="10"/>
    <x v="1"/>
    <n v="116800"/>
  </r>
  <r>
    <n v="71"/>
    <x v="5"/>
    <d v="2017-12-01T00:00:00"/>
    <x v="11"/>
    <x v="1"/>
    <n v="723000"/>
  </r>
  <r>
    <n v="72"/>
    <x v="6"/>
    <d v="2017-01-01T00:00:00"/>
    <x v="0"/>
    <x v="1"/>
    <n v="214887"/>
  </r>
  <r>
    <n v="73"/>
    <x v="6"/>
    <d v="2017-02-01T00:00:00"/>
    <x v="1"/>
    <x v="1"/>
    <n v="481110"/>
  </r>
  <r>
    <n v="74"/>
    <x v="6"/>
    <d v="2017-03-01T00:00:00"/>
    <x v="2"/>
    <x v="1"/>
    <n v="155013"/>
  </r>
  <r>
    <n v="75"/>
    <x v="6"/>
    <d v="2017-04-01T00:00:00"/>
    <x v="3"/>
    <x v="1"/>
    <n v="131426"/>
  </r>
  <r>
    <n v="76"/>
    <x v="6"/>
    <d v="2017-05-01T00:00:00"/>
    <x v="4"/>
    <x v="1"/>
    <n v="131426"/>
  </r>
  <r>
    <n v="77"/>
    <x v="6"/>
    <d v="2017-06-01T00:00:00"/>
    <x v="5"/>
    <x v="1"/>
    <n v="160182"/>
  </r>
  <r>
    <n v="78"/>
    <x v="6"/>
    <d v="2017-07-01T00:00:00"/>
    <x v="6"/>
    <x v="1"/>
    <n v="160182"/>
  </r>
  <r>
    <n v="79"/>
    <x v="6"/>
    <d v="2017-08-01T00:00:00"/>
    <x v="7"/>
    <x v="1"/>
    <n v="131485"/>
  </r>
  <r>
    <n v="80"/>
    <x v="6"/>
    <d v="2017-09-01T00:00:00"/>
    <x v="8"/>
    <x v="1"/>
    <n v="123733"/>
  </r>
  <r>
    <n v="81"/>
    <x v="6"/>
    <d v="2017-10-01T00:00:00"/>
    <x v="9"/>
    <x v="1"/>
    <n v="152898"/>
  </r>
  <r>
    <n v="82"/>
    <x v="6"/>
    <d v="2017-11-01T00:00:00"/>
    <x v="10"/>
    <x v="1"/>
    <n v="188170"/>
  </r>
  <r>
    <n v="83"/>
    <x v="6"/>
    <d v="2017-12-01T00:00:00"/>
    <x v="11"/>
    <x v="1"/>
    <n v="214887"/>
  </r>
  <r>
    <n v="84"/>
    <x v="7"/>
    <d v="2017-01-01T00:00:00"/>
    <x v="0"/>
    <x v="1"/>
    <n v="58"/>
  </r>
  <r>
    <n v="85"/>
    <x v="7"/>
    <d v="2017-02-01T00:00:00"/>
    <x v="1"/>
    <x v="1"/>
    <n v="50"/>
  </r>
  <r>
    <n v="86"/>
    <x v="7"/>
    <d v="2017-03-01T00:00:00"/>
    <x v="2"/>
    <x v="1"/>
    <n v="41"/>
  </r>
  <r>
    <n v="87"/>
    <x v="7"/>
    <d v="2017-04-01T00:00:00"/>
    <x v="3"/>
    <x v="1"/>
    <n v="46"/>
  </r>
  <r>
    <n v="88"/>
    <x v="7"/>
    <d v="2017-05-01T00:00:00"/>
    <x v="4"/>
    <x v="1"/>
    <n v="60"/>
  </r>
  <r>
    <n v="89"/>
    <x v="7"/>
    <d v="2017-06-01T00:00:00"/>
    <x v="5"/>
    <x v="1"/>
    <n v="41"/>
  </r>
  <r>
    <n v="90"/>
    <x v="7"/>
    <d v="2017-07-01T00:00:00"/>
    <x v="6"/>
    <x v="1"/>
    <n v="41"/>
  </r>
  <r>
    <n v="91"/>
    <x v="7"/>
    <d v="2017-08-01T00:00:00"/>
    <x v="7"/>
    <x v="1"/>
    <n v="40"/>
  </r>
  <r>
    <n v="92"/>
    <x v="7"/>
    <d v="2017-09-01T00:00:00"/>
    <x v="8"/>
    <x v="1"/>
    <n v="41"/>
  </r>
  <r>
    <n v="93"/>
    <x v="7"/>
    <d v="2017-10-01T00:00:00"/>
    <x v="9"/>
    <x v="1"/>
    <n v="38"/>
  </r>
  <r>
    <n v="94"/>
    <x v="7"/>
    <d v="2017-11-01T00:00:00"/>
    <x v="10"/>
    <x v="1"/>
    <n v="43"/>
  </r>
  <r>
    <n v="95"/>
    <x v="7"/>
    <d v="2017-12-01T00:00:00"/>
    <x v="11"/>
    <x v="1"/>
    <n v="41"/>
  </r>
  <r>
    <n v="96"/>
    <x v="8"/>
    <d v="2017-01-01T00:00:00"/>
    <x v="0"/>
    <x v="1"/>
    <n v="14425"/>
  </r>
  <r>
    <n v="97"/>
    <x v="8"/>
    <d v="2017-02-01T00:00:00"/>
    <x v="1"/>
    <x v="1"/>
    <n v="10845"/>
  </r>
  <r>
    <n v="98"/>
    <x v="8"/>
    <d v="2017-03-01T00:00:00"/>
    <x v="2"/>
    <x v="1"/>
    <n v="9625"/>
  </r>
  <r>
    <n v="99"/>
    <x v="8"/>
    <d v="2017-04-01T00:00:00"/>
    <x v="3"/>
    <x v="1"/>
    <n v="8630"/>
  </r>
  <r>
    <n v="100"/>
    <x v="8"/>
    <d v="2017-05-01T00:00:00"/>
    <x v="4"/>
    <x v="1"/>
    <n v="8890"/>
  </r>
  <r>
    <n v="101"/>
    <x v="8"/>
    <d v="2017-06-01T00:00:00"/>
    <x v="5"/>
    <x v="1"/>
    <n v="10542"/>
  </r>
  <r>
    <n v="102"/>
    <x v="8"/>
    <d v="2017-07-01T00:00:00"/>
    <x v="6"/>
    <x v="1"/>
    <n v="12350"/>
  </r>
  <r>
    <n v="103"/>
    <x v="8"/>
    <d v="2017-08-01T00:00:00"/>
    <x v="7"/>
    <x v="1"/>
    <n v="10952"/>
  </r>
  <r>
    <n v="104"/>
    <x v="8"/>
    <d v="2017-09-01T00:00:00"/>
    <x v="8"/>
    <x v="1"/>
    <n v="7576"/>
  </r>
  <r>
    <n v="105"/>
    <x v="8"/>
    <d v="2017-10-01T00:00:00"/>
    <x v="9"/>
    <x v="1"/>
    <n v="8371"/>
  </r>
  <r>
    <n v="106"/>
    <x v="8"/>
    <d v="2017-11-01T00:00:00"/>
    <x v="10"/>
    <x v="1"/>
    <n v="8705"/>
  </r>
  <r>
    <n v="107"/>
    <x v="8"/>
    <d v="2017-12-01T00:00:00"/>
    <x v="11"/>
    <x v="1"/>
    <n v="13065"/>
  </r>
  <r>
    <n v="108"/>
    <x v="9"/>
    <d v="2017-01-01T00:00:00"/>
    <x v="0"/>
    <x v="1"/>
    <n v="132528"/>
  </r>
  <r>
    <n v="109"/>
    <x v="9"/>
    <d v="2017-02-01T00:00:00"/>
    <x v="1"/>
    <x v="1"/>
    <n v="115470"/>
  </r>
  <r>
    <n v="110"/>
    <x v="9"/>
    <d v="2017-03-01T00:00:00"/>
    <x v="2"/>
    <x v="1"/>
    <n v="101878"/>
  </r>
  <r>
    <n v="111"/>
    <x v="9"/>
    <d v="2017-04-01T00:00:00"/>
    <x v="3"/>
    <x v="1"/>
    <n v="135920"/>
  </r>
  <r>
    <n v="112"/>
    <x v="9"/>
    <d v="2017-05-01T00:00:00"/>
    <x v="4"/>
    <x v="1"/>
    <n v="138799"/>
  </r>
  <r>
    <n v="113"/>
    <x v="9"/>
    <d v="2017-06-01T00:00:00"/>
    <x v="5"/>
    <x v="1"/>
    <n v="138158"/>
  </r>
  <r>
    <n v="114"/>
    <x v="9"/>
    <d v="2017-07-01T00:00:00"/>
    <x v="6"/>
    <x v="1"/>
    <n v="105102"/>
  </r>
  <r>
    <n v="115"/>
    <x v="9"/>
    <d v="2017-08-01T00:00:00"/>
    <x v="7"/>
    <x v="1"/>
    <n v="129159"/>
  </r>
  <r>
    <n v="116"/>
    <x v="9"/>
    <d v="2017-09-01T00:00:00"/>
    <x v="8"/>
    <x v="1"/>
    <n v="140821"/>
  </r>
  <r>
    <n v="117"/>
    <x v="9"/>
    <d v="2017-10-01T00:00:00"/>
    <x v="9"/>
    <x v="1"/>
    <n v="155943"/>
  </r>
  <r>
    <n v="118"/>
    <x v="9"/>
    <d v="2017-11-01T00:00:00"/>
    <x v="10"/>
    <x v="1"/>
    <n v="110800"/>
  </r>
  <r>
    <n v="119"/>
    <x v="9"/>
    <d v="2017-12-01T00:00:00"/>
    <x v="11"/>
    <x v="1"/>
    <n v="137825"/>
  </r>
  <r>
    <n v="120"/>
    <x v="10"/>
    <d v="2017-01-01T00:00:00"/>
    <x v="0"/>
    <x v="1"/>
    <n v="2241"/>
  </r>
  <r>
    <n v="121"/>
    <x v="10"/>
    <d v="2017-02-01T00:00:00"/>
    <x v="1"/>
    <x v="1"/>
    <n v="2490"/>
  </r>
  <r>
    <n v="122"/>
    <x v="10"/>
    <d v="2017-03-01T00:00:00"/>
    <x v="2"/>
    <x v="1"/>
    <n v="2767"/>
  </r>
  <r>
    <n v="123"/>
    <x v="10"/>
    <d v="2017-04-01T00:00:00"/>
    <x v="3"/>
    <x v="1"/>
    <n v="3074"/>
  </r>
  <r>
    <n v="124"/>
    <x v="10"/>
    <d v="2017-05-01T00:00:00"/>
    <x v="4"/>
    <x v="1"/>
    <n v="3416"/>
  </r>
  <r>
    <n v="125"/>
    <x v="10"/>
    <d v="2017-06-01T00:00:00"/>
    <x v="5"/>
    <x v="1"/>
    <n v="3796"/>
  </r>
  <r>
    <n v="126"/>
    <x v="10"/>
    <d v="2017-07-01T00:00:00"/>
    <x v="6"/>
    <x v="1"/>
    <n v="3713"/>
  </r>
  <r>
    <n v="127"/>
    <x v="10"/>
    <d v="2017-08-01T00:00:00"/>
    <x v="7"/>
    <x v="1"/>
    <n v="3665"/>
  </r>
  <r>
    <n v="128"/>
    <x v="10"/>
    <d v="2017-09-01T00:00:00"/>
    <x v="8"/>
    <x v="1"/>
    <n v="3934"/>
  </r>
  <r>
    <n v="129"/>
    <x v="10"/>
    <d v="2017-10-01T00:00:00"/>
    <x v="9"/>
    <x v="1"/>
    <n v="14050"/>
  </r>
  <r>
    <n v="130"/>
    <x v="10"/>
    <d v="2017-11-01T00:00:00"/>
    <x v="10"/>
    <x v="1"/>
    <n v="3627"/>
  </r>
  <r>
    <n v="131"/>
    <x v="10"/>
    <d v="2017-12-01T00:00:00"/>
    <x v="11"/>
    <x v="1"/>
    <n v="4218"/>
  </r>
  <r>
    <n v="132"/>
    <x v="11"/>
    <d v="2017-01-01T00:00:00"/>
    <x v="0"/>
    <x v="1"/>
    <n v="13260"/>
  </r>
  <r>
    <n v="133"/>
    <x v="11"/>
    <d v="2017-02-01T00:00:00"/>
    <x v="1"/>
    <x v="1"/>
    <n v="13045"/>
  </r>
  <r>
    <n v="134"/>
    <x v="11"/>
    <d v="2017-03-01T00:00:00"/>
    <x v="2"/>
    <x v="1"/>
    <n v="9100"/>
  </r>
  <r>
    <n v="135"/>
    <x v="11"/>
    <d v="2017-04-01T00:00:00"/>
    <x v="3"/>
    <x v="1"/>
    <n v="9140"/>
  </r>
  <r>
    <n v="136"/>
    <x v="11"/>
    <d v="2017-05-01T00:00:00"/>
    <x v="4"/>
    <x v="1"/>
    <n v="10220"/>
  </r>
  <r>
    <n v="137"/>
    <x v="11"/>
    <d v="2017-06-01T00:00:00"/>
    <x v="5"/>
    <x v="1"/>
    <n v="10130"/>
  </r>
  <r>
    <n v="138"/>
    <x v="11"/>
    <d v="2017-07-01T00:00:00"/>
    <x v="6"/>
    <x v="1"/>
    <n v="10170"/>
  </r>
  <r>
    <n v="139"/>
    <x v="11"/>
    <d v="2017-08-01T00:00:00"/>
    <x v="7"/>
    <x v="1"/>
    <n v="12520"/>
  </r>
  <r>
    <n v="140"/>
    <x v="11"/>
    <d v="2017-09-01T00:00:00"/>
    <x v="8"/>
    <x v="1"/>
    <n v="13140"/>
  </r>
  <r>
    <n v="141"/>
    <x v="11"/>
    <d v="2017-10-01T00:00:00"/>
    <x v="9"/>
    <x v="1"/>
    <n v="13750"/>
  </r>
  <r>
    <n v="142"/>
    <x v="11"/>
    <d v="2017-11-01T00:00:00"/>
    <x v="10"/>
    <x v="1"/>
    <n v="13560"/>
  </r>
  <r>
    <n v="143"/>
    <x v="11"/>
    <d v="2017-12-01T00:00:00"/>
    <x v="11"/>
    <x v="1"/>
    <n v="13780"/>
  </r>
  <r>
    <n v="144"/>
    <x v="12"/>
    <d v="2017-01-01T00:00:00"/>
    <x v="0"/>
    <x v="1"/>
    <n v="446135"/>
  </r>
  <r>
    <n v="145"/>
    <x v="12"/>
    <d v="2017-02-01T00:00:00"/>
    <x v="1"/>
    <x v="1"/>
    <n v="805392"/>
  </r>
  <r>
    <n v="146"/>
    <x v="12"/>
    <d v="2017-03-01T00:00:00"/>
    <x v="2"/>
    <x v="1"/>
    <n v="178256"/>
  </r>
  <r>
    <n v="147"/>
    <x v="12"/>
    <d v="2017-04-01T00:00:00"/>
    <x v="3"/>
    <x v="1"/>
    <n v="208694"/>
  </r>
  <r>
    <n v="148"/>
    <x v="12"/>
    <d v="2017-05-01T00:00:00"/>
    <x v="4"/>
    <x v="1"/>
    <n v="214209"/>
  </r>
  <r>
    <n v="149"/>
    <x v="12"/>
    <d v="2017-06-01T00:00:00"/>
    <x v="5"/>
    <x v="1"/>
    <n v="179210"/>
  </r>
  <r>
    <n v="150"/>
    <x v="12"/>
    <d v="2017-07-01T00:00:00"/>
    <x v="6"/>
    <x v="1"/>
    <n v="179099"/>
  </r>
  <r>
    <n v="151"/>
    <x v="12"/>
    <d v="2017-08-01T00:00:00"/>
    <x v="7"/>
    <x v="1"/>
    <n v="215229"/>
  </r>
  <r>
    <n v="152"/>
    <x v="12"/>
    <d v="2017-09-01T00:00:00"/>
    <x v="8"/>
    <x v="1"/>
    <n v="180675"/>
  </r>
  <r>
    <n v="153"/>
    <x v="12"/>
    <d v="2017-10-01T00:00:00"/>
    <x v="9"/>
    <x v="1"/>
    <n v="196103"/>
  </r>
  <r>
    <n v="154"/>
    <x v="12"/>
    <d v="2017-11-01T00:00:00"/>
    <x v="10"/>
    <x v="1"/>
    <n v="259060"/>
  </r>
  <r>
    <n v="155"/>
    <x v="12"/>
    <d v="2017-12-01T00:00:00"/>
    <x v="11"/>
    <x v="1"/>
    <n v="426167"/>
  </r>
  <r>
    <n v="156"/>
    <x v="13"/>
    <d v="2017-01-01T00:00:00"/>
    <x v="0"/>
    <x v="1"/>
    <n v="2937"/>
  </r>
  <r>
    <n v="157"/>
    <x v="13"/>
    <d v="2017-02-01T00:00:00"/>
    <x v="1"/>
    <x v="1"/>
    <n v="3130"/>
  </r>
  <r>
    <n v="158"/>
    <x v="13"/>
    <d v="2017-03-01T00:00:00"/>
    <x v="2"/>
    <x v="1"/>
    <n v="2775"/>
  </r>
  <r>
    <n v="159"/>
    <x v="13"/>
    <d v="2017-04-01T00:00:00"/>
    <x v="3"/>
    <x v="1"/>
    <n v="1513"/>
  </r>
  <r>
    <n v="160"/>
    <x v="13"/>
    <d v="2017-05-01T00:00:00"/>
    <x v="4"/>
    <x v="1"/>
    <n v="1424"/>
  </r>
  <r>
    <n v="161"/>
    <x v="13"/>
    <d v="2017-06-01T00:00:00"/>
    <x v="5"/>
    <x v="1"/>
    <n v="2119"/>
  </r>
  <r>
    <n v="162"/>
    <x v="13"/>
    <d v="2017-07-01T00:00:00"/>
    <x v="6"/>
    <x v="1"/>
    <n v="33591"/>
  </r>
  <r>
    <n v="163"/>
    <x v="13"/>
    <d v="2017-08-01T00:00:00"/>
    <x v="7"/>
    <x v="1"/>
    <n v="26104"/>
  </r>
  <r>
    <n v="164"/>
    <x v="13"/>
    <d v="2017-09-01T00:00:00"/>
    <x v="8"/>
    <x v="1"/>
    <n v="24297"/>
  </r>
  <r>
    <n v="165"/>
    <x v="13"/>
    <d v="2017-10-01T00:00:00"/>
    <x v="9"/>
    <x v="1"/>
    <n v="37671"/>
  </r>
  <r>
    <n v="166"/>
    <x v="13"/>
    <d v="2017-11-01T00:00:00"/>
    <x v="10"/>
    <x v="1"/>
    <n v="25737"/>
  </r>
  <r>
    <n v="167"/>
    <x v="13"/>
    <d v="2017-12-01T00:00:00"/>
    <x v="11"/>
    <x v="1"/>
    <n v="30328"/>
  </r>
  <r>
    <n v="168"/>
    <x v="14"/>
    <d v="2017-01-01T00:00:00"/>
    <x v="0"/>
    <x v="1"/>
    <n v="523000"/>
  </r>
  <r>
    <n v="169"/>
    <x v="14"/>
    <d v="2017-02-01T00:00:00"/>
    <x v="1"/>
    <x v="1"/>
    <n v="543321"/>
  </r>
  <r>
    <n v="170"/>
    <x v="14"/>
    <d v="2017-03-01T00:00:00"/>
    <x v="2"/>
    <x v="1"/>
    <n v="548535"/>
  </r>
  <r>
    <n v="171"/>
    <x v="14"/>
    <d v="2017-04-01T00:00:00"/>
    <x v="3"/>
    <x v="1"/>
    <n v="554864"/>
  </r>
  <r>
    <n v="172"/>
    <x v="14"/>
    <d v="2017-05-01T00:00:00"/>
    <x v="4"/>
    <x v="1"/>
    <n v="556891"/>
  </r>
  <r>
    <n v="173"/>
    <x v="14"/>
    <d v="2017-06-01T00:00:00"/>
    <x v="5"/>
    <x v="1"/>
    <n v="561469"/>
  </r>
  <r>
    <n v="174"/>
    <x v="14"/>
    <d v="2017-07-01T00:00:00"/>
    <x v="6"/>
    <x v="1"/>
    <n v="575300"/>
  </r>
  <r>
    <n v="175"/>
    <x v="14"/>
    <d v="2017-08-01T00:00:00"/>
    <x v="7"/>
    <x v="1"/>
    <n v="632830"/>
  </r>
  <r>
    <n v="176"/>
    <x v="14"/>
    <d v="2017-09-01T00:00:00"/>
    <x v="8"/>
    <x v="1"/>
    <n v="696113"/>
  </r>
  <r>
    <n v="177"/>
    <x v="14"/>
    <d v="2017-10-01T00:00:00"/>
    <x v="9"/>
    <x v="1"/>
    <n v="765724"/>
  </r>
  <r>
    <n v="178"/>
    <x v="14"/>
    <d v="2017-11-01T00:00:00"/>
    <x v="10"/>
    <x v="1"/>
    <n v="842296"/>
  </r>
  <r>
    <n v="179"/>
    <x v="14"/>
    <d v="2017-12-01T00:00:00"/>
    <x v="11"/>
    <x v="1"/>
    <n v="926526"/>
  </r>
  <r>
    <n v="180"/>
    <x v="15"/>
    <d v="2017-01-01T00:00:00"/>
    <x v="0"/>
    <x v="1"/>
    <n v="0"/>
  </r>
  <r>
    <n v="181"/>
    <x v="15"/>
    <d v="2017-02-01T00:00:00"/>
    <x v="1"/>
    <x v="1"/>
    <n v="0"/>
  </r>
  <r>
    <n v="182"/>
    <x v="15"/>
    <d v="2017-03-01T00:00:00"/>
    <x v="2"/>
    <x v="1"/>
    <n v="0"/>
  </r>
  <r>
    <n v="183"/>
    <x v="15"/>
    <d v="2017-04-01T00:00:00"/>
    <x v="3"/>
    <x v="1"/>
    <n v="0"/>
  </r>
  <r>
    <n v="184"/>
    <x v="15"/>
    <d v="2017-05-01T00:00:00"/>
    <x v="4"/>
    <x v="1"/>
    <n v="0"/>
  </r>
  <r>
    <n v="185"/>
    <x v="15"/>
    <d v="2017-06-01T00:00:00"/>
    <x v="5"/>
    <x v="1"/>
    <n v="0"/>
  </r>
  <r>
    <n v="186"/>
    <x v="15"/>
    <d v="2017-07-01T00:00:00"/>
    <x v="6"/>
    <x v="1"/>
    <n v="0"/>
  </r>
  <r>
    <n v="187"/>
    <x v="15"/>
    <d v="2017-08-01T00:00:00"/>
    <x v="7"/>
    <x v="1"/>
    <n v="0"/>
  </r>
  <r>
    <n v="188"/>
    <x v="15"/>
    <d v="2017-09-01T00:00:00"/>
    <x v="8"/>
    <x v="1"/>
    <n v="0"/>
  </r>
  <r>
    <n v="189"/>
    <x v="15"/>
    <d v="2017-10-01T00:00:00"/>
    <x v="9"/>
    <x v="1"/>
    <n v="0"/>
  </r>
  <r>
    <n v="190"/>
    <x v="15"/>
    <d v="2017-11-01T00:00:00"/>
    <x v="10"/>
    <x v="1"/>
    <n v="0"/>
  </r>
  <r>
    <n v="191"/>
    <x v="15"/>
    <d v="2017-12-01T00:00:00"/>
    <x v="11"/>
    <x v="1"/>
    <n v="0"/>
  </r>
  <r>
    <n v="192"/>
    <x v="16"/>
    <d v="2017-01-01T00:00:00"/>
    <x v="0"/>
    <x v="1"/>
    <n v="382879"/>
  </r>
  <r>
    <n v="193"/>
    <x v="16"/>
    <d v="2017-02-01T00:00:00"/>
    <x v="1"/>
    <x v="1"/>
    <n v="286258"/>
  </r>
  <r>
    <n v="194"/>
    <x v="16"/>
    <d v="2017-03-01T00:00:00"/>
    <x v="2"/>
    <x v="1"/>
    <n v="184508"/>
  </r>
  <r>
    <n v="195"/>
    <x v="16"/>
    <d v="2017-04-01T00:00:00"/>
    <x v="3"/>
    <x v="1"/>
    <n v="183697"/>
  </r>
  <r>
    <n v="196"/>
    <x v="16"/>
    <d v="2017-05-01T00:00:00"/>
    <x v="4"/>
    <x v="1"/>
    <n v="183697"/>
  </r>
  <r>
    <n v="197"/>
    <x v="16"/>
    <d v="2017-06-01T00:00:00"/>
    <x v="5"/>
    <x v="1"/>
    <n v="180010"/>
  </r>
  <r>
    <n v="198"/>
    <x v="16"/>
    <d v="2017-07-01T00:00:00"/>
    <x v="6"/>
    <x v="1"/>
    <n v="180010"/>
  </r>
  <r>
    <n v="199"/>
    <x v="16"/>
    <d v="2017-08-01T00:00:00"/>
    <x v="7"/>
    <x v="1"/>
    <n v="181861"/>
  </r>
  <r>
    <n v="200"/>
    <x v="16"/>
    <d v="2017-09-01T00:00:00"/>
    <x v="8"/>
    <x v="1"/>
    <n v="118010"/>
  </r>
  <r>
    <n v="201"/>
    <x v="16"/>
    <d v="2017-10-01T00:00:00"/>
    <x v="9"/>
    <x v="1"/>
    <n v="201050"/>
  </r>
  <r>
    <n v="202"/>
    <x v="16"/>
    <d v="2017-11-01T00:00:00"/>
    <x v="10"/>
    <x v="1"/>
    <n v="188786"/>
  </r>
  <r>
    <n v="203"/>
    <x v="16"/>
    <d v="2017-12-01T00:00:00"/>
    <x v="11"/>
    <x v="1"/>
    <n v="382879"/>
  </r>
  <r>
    <n v="204"/>
    <x v="17"/>
    <d v="2017-01-01T00:00:00"/>
    <x v="0"/>
    <x v="1"/>
    <n v="4447"/>
  </r>
  <r>
    <n v="205"/>
    <x v="17"/>
    <d v="2017-02-01T00:00:00"/>
    <x v="1"/>
    <x v="1"/>
    <n v="8652"/>
  </r>
  <r>
    <n v="206"/>
    <x v="17"/>
    <d v="2017-03-01T00:00:00"/>
    <x v="2"/>
    <x v="1"/>
    <n v="8054"/>
  </r>
  <r>
    <n v="207"/>
    <x v="17"/>
    <d v="2017-04-01T00:00:00"/>
    <x v="3"/>
    <x v="1"/>
    <n v="44295"/>
  </r>
  <r>
    <n v="208"/>
    <x v="17"/>
    <d v="2017-05-01T00:00:00"/>
    <x v="4"/>
    <x v="1"/>
    <n v="10750"/>
  </r>
  <r>
    <n v="209"/>
    <x v="17"/>
    <d v="2017-06-01T00:00:00"/>
    <x v="5"/>
    <x v="1"/>
    <n v="37879"/>
  </r>
  <r>
    <n v="210"/>
    <x v="17"/>
    <d v="2017-07-01T00:00:00"/>
    <x v="6"/>
    <x v="1"/>
    <n v="21361"/>
  </r>
  <r>
    <n v="211"/>
    <x v="17"/>
    <d v="2017-08-01T00:00:00"/>
    <x v="7"/>
    <x v="1"/>
    <n v="9363"/>
  </r>
  <r>
    <n v="212"/>
    <x v="17"/>
    <d v="2017-09-01T00:00:00"/>
    <x v="8"/>
    <x v="1"/>
    <n v="17465"/>
  </r>
  <r>
    <n v="213"/>
    <x v="17"/>
    <d v="2017-10-01T00:00:00"/>
    <x v="9"/>
    <x v="1"/>
    <n v="36066"/>
  </r>
  <r>
    <n v="214"/>
    <x v="17"/>
    <d v="2017-11-01T00:00:00"/>
    <x v="10"/>
    <x v="1"/>
    <n v="17687"/>
  </r>
  <r>
    <n v="215"/>
    <x v="17"/>
    <d v="2017-12-01T00:00:00"/>
    <x v="11"/>
    <x v="1"/>
    <n v="25897"/>
  </r>
  <r>
    <n v="216"/>
    <x v="18"/>
    <d v="2017-01-01T00:00:00"/>
    <x v="0"/>
    <x v="1"/>
    <n v="340311"/>
  </r>
  <r>
    <n v="217"/>
    <x v="18"/>
    <d v="2017-02-01T00:00:00"/>
    <x v="1"/>
    <x v="1"/>
    <n v="415326"/>
  </r>
  <r>
    <n v="218"/>
    <x v="18"/>
    <d v="2017-03-01T00:00:00"/>
    <x v="2"/>
    <x v="1"/>
    <n v="442057"/>
  </r>
  <r>
    <n v="219"/>
    <x v="18"/>
    <d v="2017-04-01T00:00:00"/>
    <x v="3"/>
    <x v="1"/>
    <n v="274132"/>
  </r>
  <r>
    <n v="220"/>
    <x v="18"/>
    <d v="2017-05-01T00:00:00"/>
    <x v="4"/>
    <x v="1"/>
    <n v="297233"/>
  </r>
  <r>
    <n v="221"/>
    <x v="18"/>
    <d v="2017-06-01T00:00:00"/>
    <x v="5"/>
    <x v="1"/>
    <n v="340359"/>
  </r>
  <r>
    <n v="222"/>
    <x v="18"/>
    <d v="2017-07-01T00:00:00"/>
    <x v="6"/>
    <x v="1"/>
    <n v="328101"/>
  </r>
  <r>
    <n v="223"/>
    <x v="18"/>
    <d v="2017-08-01T00:00:00"/>
    <x v="7"/>
    <x v="1"/>
    <n v="340430"/>
  </r>
  <r>
    <n v="224"/>
    <x v="18"/>
    <d v="2017-09-01T00:00:00"/>
    <x v="8"/>
    <x v="1"/>
    <n v="528540"/>
  </r>
  <r>
    <n v="225"/>
    <x v="18"/>
    <d v="2017-10-01T00:00:00"/>
    <x v="9"/>
    <x v="1"/>
    <n v="388644"/>
  </r>
  <r>
    <n v="226"/>
    <x v="18"/>
    <d v="2017-11-01T00:00:00"/>
    <x v="10"/>
    <x v="1"/>
    <n v="369365"/>
  </r>
  <r>
    <n v="227"/>
    <x v="18"/>
    <d v="2017-12-01T00:00:00"/>
    <x v="11"/>
    <x v="1"/>
    <n v="340585"/>
  </r>
  <r>
    <n v="228"/>
    <x v="19"/>
    <d v="2017-01-01T00:00:00"/>
    <x v="0"/>
    <x v="1"/>
    <n v="613"/>
  </r>
  <r>
    <n v="229"/>
    <x v="19"/>
    <d v="2017-02-01T00:00:00"/>
    <x v="1"/>
    <x v="1"/>
    <n v="1752"/>
  </r>
  <r>
    <n v="230"/>
    <x v="19"/>
    <d v="2017-03-01T00:00:00"/>
    <x v="2"/>
    <x v="1"/>
    <n v="660"/>
  </r>
  <r>
    <n v="231"/>
    <x v="19"/>
    <d v="2017-04-01T00:00:00"/>
    <x v="3"/>
    <x v="1"/>
    <n v="1048"/>
  </r>
  <r>
    <n v="232"/>
    <x v="19"/>
    <d v="2017-05-01T00:00:00"/>
    <x v="4"/>
    <x v="1"/>
    <n v="1341"/>
  </r>
  <r>
    <n v="233"/>
    <x v="19"/>
    <d v="2017-06-01T00:00:00"/>
    <x v="5"/>
    <x v="1"/>
    <n v="2391"/>
  </r>
  <r>
    <n v="234"/>
    <x v="19"/>
    <d v="2017-07-01T00:00:00"/>
    <x v="6"/>
    <x v="1"/>
    <n v="1520"/>
  </r>
  <r>
    <n v="235"/>
    <x v="19"/>
    <d v="2017-08-01T00:00:00"/>
    <x v="7"/>
    <x v="1"/>
    <n v="1583"/>
  </r>
  <r>
    <n v="236"/>
    <x v="19"/>
    <d v="2017-09-01T00:00:00"/>
    <x v="8"/>
    <x v="1"/>
    <n v="933"/>
  </r>
  <r>
    <n v="237"/>
    <x v="19"/>
    <d v="2017-10-01T00:00:00"/>
    <x v="9"/>
    <x v="1"/>
    <n v="6644"/>
  </r>
  <r>
    <n v="238"/>
    <x v="19"/>
    <d v="2017-11-01T00:00:00"/>
    <x v="10"/>
    <x v="1"/>
    <n v="1677"/>
  </r>
  <r>
    <n v="239"/>
    <x v="19"/>
    <d v="2017-12-01T00:00:00"/>
    <x v="11"/>
    <x v="1"/>
    <n v="1787"/>
  </r>
  <r>
    <n v="240"/>
    <x v="20"/>
    <d v="2017-01-01T00:00:00"/>
    <x v="0"/>
    <x v="1"/>
    <n v="1345"/>
  </r>
  <r>
    <n v="241"/>
    <x v="20"/>
    <d v="2017-02-01T00:00:00"/>
    <x v="1"/>
    <x v="1"/>
    <n v="1378"/>
  </r>
  <r>
    <n v="242"/>
    <x v="20"/>
    <d v="2017-03-01T00:00:00"/>
    <x v="2"/>
    <x v="1"/>
    <n v="965"/>
  </r>
  <r>
    <n v="243"/>
    <x v="20"/>
    <d v="2017-04-01T00:00:00"/>
    <x v="3"/>
    <x v="1"/>
    <n v="750"/>
  </r>
  <r>
    <n v="244"/>
    <x v="20"/>
    <d v="2017-05-01T00:00:00"/>
    <x v="4"/>
    <x v="1"/>
    <n v="640"/>
  </r>
  <r>
    <n v="245"/>
    <x v="20"/>
    <d v="2017-06-01T00:00:00"/>
    <x v="5"/>
    <x v="1"/>
    <n v="885"/>
  </r>
  <r>
    <n v="246"/>
    <x v="20"/>
    <d v="2017-07-01T00:00:00"/>
    <x v="6"/>
    <x v="1"/>
    <n v="1095"/>
  </r>
  <r>
    <n v="247"/>
    <x v="20"/>
    <d v="2017-08-01T00:00:00"/>
    <x v="7"/>
    <x v="1"/>
    <n v="1385"/>
  </r>
  <r>
    <n v="248"/>
    <x v="20"/>
    <d v="2017-09-01T00:00:00"/>
    <x v="8"/>
    <x v="1"/>
    <n v="1155"/>
  </r>
  <r>
    <n v="249"/>
    <x v="20"/>
    <d v="2017-10-01T00:00:00"/>
    <x v="9"/>
    <x v="1"/>
    <n v="1595"/>
  </r>
  <r>
    <n v="250"/>
    <x v="20"/>
    <d v="2017-11-01T00:00:00"/>
    <x v="10"/>
    <x v="1"/>
    <n v="1940"/>
  </r>
  <r>
    <n v="251"/>
    <x v="20"/>
    <d v="2017-12-01T00:00:00"/>
    <x v="11"/>
    <x v="1"/>
    <n v="1765"/>
  </r>
  <r>
    <n v="252"/>
    <x v="21"/>
    <d v="2017-01-01T00:00:00"/>
    <x v="0"/>
    <x v="1"/>
    <n v="615842"/>
  </r>
  <r>
    <n v="253"/>
    <x v="21"/>
    <d v="2017-02-01T00:00:00"/>
    <x v="1"/>
    <x v="1"/>
    <n v="1255569"/>
  </r>
  <r>
    <n v="254"/>
    <x v="21"/>
    <d v="2017-03-01T00:00:00"/>
    <x v="2"/>
    <x v="1"/>
    <n v="1030441"/>
  </r>
  <r>
    <n v="255"/>
    <x v="21"/>
    <d v="2017-04-01T00:00:00"/>
    <x v="3"/>
    <x v="1"/>
    <n v="1146782"/>
  </r>
  <r>
    <n v="256"/>
    <x v="21"/>
    <d v="2017-05-01T00:00:00"/>
    <x v="4"/>
    <x v="1"/>
    <n v="1117228"/>
  </r>
  <r>
    <n v="257"/>
    <x v="21"/>
    <d v="2017-06-01T00:00:00"/>
    <x v="5"/>
    <x v="1"/>
    <n v="1113882"/>
  </r>
  <r>
    <n v="258"/>
    <x v="21"/>
    <d v="2017-07-01T00:00:00"/>
    <x v="6"/>
    <x v="1"/>
    <n v="462022"/>
  </r>
  <r>
    <n v="259"/>
    <x v="21"/>
    <d v="2017-08-01T00:00:00"/>
    <x v="7"/>
    <x v="1"/>
    <n v="1004410"/>
  </r>
  <r>
    <n v="260"/>
    <x v="21"/>
    <d v="2017-09-01T00:00:00"/>
    <x v="8"/>
    <x v="1"/>
    <n v="487060"/>
  </r>
  <r>
    <n v="261"/>
    <x v="21"/>
    <d v="2017-10-01T00:00:00"/>
    <x v="9"/>
    <x v="1"/>
    <n v="845620"/>
  </r>
  <r>
    <n v="262"/>
    <x v="21"/>
    <d v="2017-11-01T00:00:00"/>
    <x v="10"/>
    <x v="1"/>
    <n v="1191129"/>
  </r>
  <r>
    <n v="263"/>
    <x v="21"/>
    <d v="2017-12-01T00:00:00"/>
    <x v="11"/>
    <x v="1"/>
    <n v="1649362"/>
  </r>
  <r>
    <n v="264"/>
    <x v="22"/>
    <d v="2017-01-01T00:00:00"/>
    <x v="0"/>
    <x v="1"/>
    <n v="0"/>
  </r>
  <r>
    <n v="265"/>
    <x v="22"/>
    <d v="2017-02-01T00:00:00"/>
    <x v="1"/>
    <x v="1"/>
    <n v="0"/>
  </r>
  <r>
    <n v="266"/>
    <x v="22"/>
    <d v="2017-03-01T00:00:00"/>
    <x v="2"/>
    <x v="1"/>
    <n v="0"/>
  </r>
  <r>
    <n v="267"/>
    <x v="22"/>
    <d v="2017-04-01T00:00:00"/>
    <x v="3"/>
    <x v="1"/>
    <n v="0"/>
  </r>
  <r>
    <n v="268"/>
    <x v="22"/>
    <d v="2017-05-01T00:00:00"/>
    <x v="4"/>
    <x v="1"/>
    <n v="0"/>
  </r>
  <r>
    <n v="269"/>
    <x v="22"/>
    <d v="2017-06-01T00:00:00"/>
    <x v="5"/>
    <x v="1"/>
    <n v="0"/>
  </r>
  <r>
    <n v="270"/>
    <x v="22"/>
    <d v="2017-07-01T00:00:00"/>
    <x v="6"/>
    <x v="1"/>
    <n v="0"/>
  </r>
  <r>
    <n v="271"/>
    <x v="22"/>
    <d v="2017-08-01T00:00:00"/>
    <x v="7"/>
    <x v="1"/>
    <n v="0"/>
  </r>
  <r>
    <n v="272"/>
    <x v="22"/>
    <d v="2017-09-01T00:00:00"/>
    <x v="8"/>
    <x v="1"/>
    <n v="0"/>
  </r>
  <r>
    <n v="273"/>
    <x v="22"/>
    <d v="2017-10-01T00:00:00"/>
    <x v="9"/>
    <x v="1"/>
    <n v="0"/>
  </r>
  <r>
    <n v="274"/>
    <x v="22"/>
    <d v="2017-11-01T00:00:00"/>
    <x v="10"/>
    <x v="1"/>
    <n v="0"/>
  </r>
  <r>
    <n v="275"/>
    <x v="22"/>
    <d v="2017-12-01T00:00:00"/>
    <x v="11"/>
    <x v="1"/>
    <n v="0"/>
  </r>
  <r>
    <n v="276"/>
    <x v="23"/>
    <d v="2017-01-01T00:00:00"/>
    <x v="0"/>
    <x v="1"/>
    <n v="195000"/>
  </r>
  <r>
    <n v="277"/>
    <x v="23"/>
    <d v="2017-02-01T00:00:00"/>
    <x v="1"/>
    <x v="1"/>
    <n v="140000"/>
  </r>
  <r>
    <n v="278"/>
    <x v="23"/>
    <d v="2017-03-01T00:00:00"/>
    <x v="2"/>
    <x v="1"/>
    <n v="275000"/>
  </r>
  <r>
    <n v="279"/>
    <x v="23"/>
    <d v="2017-04-01T00:00:00"/>
    <x v="3"/>
    <x v="1"/>
    <n v="215000"/>
  </r>
  <r>
    <n v="280"/>
    <x v="23"/>
    <d v="2017-05-01T00:00:00"/>
    <x v="4"/>
    <x v="1"/>
    <n v="215000"/>
  </r>
  <r>
    <n v="281"/>
    <x v="23"/>
    <d v="2017-06-01T00:00:00"/>
    <x v="5"/>
    <x v="1"/>
    <n v="180000"/>
  </r>
  <r>
    <n v="282"/>
    <x v="23"/>
    <d v="2017-07-01T00:00:00"/>
    <x v="6"/>
    <x v="1"/>
    <n v="195000"/>
  </r>
  <r>
    <n v="283"/>
    <x v="23"/>
    <d v="2017-08-01T00:00:00"/>
    <x v="7"/>
    <x v="1"/>
    <n v="295000"/>
  </r>
  <r>
    <n v="284"/>
    <x v="23"/>
    <d v="2017-09-01T00:00:00"/>
    <x v="8"/>
    <x v="1"/>
    <n v="200000"/>
  </r>
  <r>
    <n v="285"/>
    <x v="23"/>
    <d v="2017-10-01T00:00:00"/>
    <x v="9"/>
    <x v="1"/>
    <n v="232000"/>
  </r>
  <r>
    <n v="286"/>
    <x v="23"/>
    <d v="2017-11-01T00:00:00"/>
    <x v="10"/>
    <x v="1"/>
    <n v="324500"/>
  </r>
  <r>
    <n v="287"/>
    <x v="23"/>
    <d v="2017-12-01T00:00:00"/>
    <x v="11"/>
    <x v="1"/>
    <n v="356950"/>
  </r>
  <r>
    <n v="288"/>
    <x v="24"/>
    <d v="2017-01-01T00:00:00"/>
    <x v="0"/>
    <x v="1"/>
    <n v="80500"/>
  </r>
  <r>
    <n v="289"/>
    <x v="24"/>
    <d v="2017-02-01T00:00:00"/>
    <x v="1"/>
    <x v="1"/>
    <n v="80500"/>
  </r>
  <r>
    <n v="290"/>
    <x v="24"/>
    <d v="2017-03-01T00:00:00"/>
    <x v="2"/>
    <x v="1"/>
    <n v="80500"/>
  </r>
  <r>
    <n v="291"/>
    <x v="24"/>
    <d v="2017-04-01T00:00:00"/>
    <x v="3"/>
    <x v="1"/>
    <n v="80500"/>
  </r>
  <r>
    <n v="292"/>
    <x v="24"/>
    <d v="2017-05-01T00:00:00"/>
    <x v="4"/>
    <x v="1"/>
    <n v="80500"/>
  </r>
  <r>
    <n v="293"/>
    <x v="24"/>
    <d v="2017-06-01T00:00:00"/>
    <x v="5"/>
    <x v="1"/>
    <n v="60000"/>
  </r>
  <r>
    <n v="294"/>
    <x v="24"/>
    <d v="2017-07-01T00:00:00"/>
    <x v="6"/>
    <x v="1"/>
    <n v="88550"/>
  </r>
  <r>
    <n v="295"/>
    <x v="24"/>
    <d v="2017-08-01T00:00:00"/>
    <x v="7"/>
    <x v="1"/>
    <n v="97405"/>
  </r>
  <r>
    <n v="296"/>
    <x v="24"/>
    <d v="2017-09-01T00:00:00"/>
    <x v="8"/>
    <x v="1"/>
    <n v="107146"/>
  </r>
  <r>
    <n v="297"/>
    <x v="24"/>
    <d v="2017-10-01T00:00:00"/>
    <x v="9"/>
    <x v="1"/>
    <n v="117861"/>
  </r>
  <r>
    <n v="298"/>
    <x v="24"/>
    <d v="2017-11-01T00:00:00"/>
    <x v="10"/>
    <x v="1"/>
    <n v="129647"/>
  </r>
  <r>
    <n v="299"/>
    <x v="24"/>
    <d v="2017-12-01T00:00:00"/>
    <x v="11"/>
    <x v="1"/>
    <n v="142612"/>
  </r>
  <r>
    <n v="300"/>
    <x v="25"/>
    <d v="2017-01-01T00:00:00"/>
    <x v="0"/>
    <x v="1"/>
    <n v="0"/>
  </r>
  <r>
    <n v="301"/>
    <x v="25"/>
    <d v="2017-02-01T00:00:00"/>
    <x v="1"/>
    <x v="1"/>
    <n v="0"/>
  </r>
  <r>
    <n v="302"/>
    <x v="25"/>
    <d v="2017-03-01T00:00:00"/>
    <x v="2"/>
    <x v="1"/>
    <n v="0"/>
  </r>
  <r>
    <n v="303"/>
    <x v="25"/>
    <d v="2017-04-01T00:00:00"/>
    <x v="3"/>
    <x v="1"/>
    <n v="0"/>
  </r>
  <r>
    <n v="304"/>
    <x v="25"/>
    <d v="2017-05-01T00:00:00"/>
    <x v="4"/>
    <x v="1"/>
    <n v="0"/>
  </r>
  <r>
    <n v="305"/>
    <x v="25"/>
    <d v="2017-06-01T00:00:00"/>
    <x v="5"/>
    <x v="1"/>
    <n v="0"/>
  </r>
  <r>
    <n v="306"/>
    <x v="25"/>
    <d v="2017-07-01T00:00:00"/>
    <x v="6"/>
    <x v="1"/>
    <n v="0"/>
  </r>
  <r>
    <n v="307"/>
    <x v="25"/>
    <d v="2017-08-01T00:00:00"/>
    <x v="7"/>
    <x v="1"/>
    <n v="0"/>
  </r>
  <r>
    <n v="308"/>
    <x v="25"/>
    <d v="2017-09-01T00:00:00"/>
    <x v="8"/>
    <x v="1"/>
    <n v="0"/>
  </r>
  <r>
    <n v="309"/>
    <x v="25"/>
    <d v="2017-10-01T00:00:00"/>
    <x v="9"/>
    <x v="1"/>
    <n v="0"/>
  </r>
  <r>
    <n v="310"/>
    <x v="25"/>
    <d v="2017-11-01T00:00:00"/>
    <x v="10"/>
    <x v="1"/>
    <n v="0"/>
  </r>
  <r>
    <n v="311"/>
    <x v="25"/>
    <d v="2017-12-01T00:00:00"/>
    <x v="11"/>
    <x v="1"/>
    <n v="0"/>
  </r>
  <r>
    <n v="312"/>
    <x v="26"/>
    <d v="2017-01-01T00:00:00"/>
    <x v="0"/>
    <x v="1"/>
    <n v="0"/>
  </r>
  <r>
    <n v="313"/>
    <x v="26"/>
    <d v="2017-02-01T00:00:00"/>
    <x v="1"/>
    <x v="1"/>
    <n v="0"/>
  </r>
  <r>
    <n v="314"/>
    <x v="26"/>
    <d v="2017-03-01T00:00:00"/>
    <x v="2"/>
    <x v="1"/>
    <n v="0"/>
  </r>
  <r>
    <n v="315"/>
    <x v="26"/>
    <d v="2017-04-01T00:00:00"/>
    <x v="3"/>
    <x v="1"/>
    <n v="0"/>
  </r>
  <r>
    <n v="316"/>
    <x v="26"/>
    <d v="2017-05-01T00:00:00"/>
    <x v="4"/>
    <x v="1"/>
    <n v="0"/>
  </r>
  <r>
    <n v="317"/>
    <x v="26"/>
    <d v="2017-06-01T00:00:00"/>
    <x v="5"/>
    <x v="1"/>
    <n v="0"/>
  </r>
  <r>
    <n v="318"/>
    <x v="26"/>
    <d v="2017-07-01T00:00:00"/>
    <x v="6"/>
    <x v="1"/>
    <n v="0"/>
  </r>
  <r>
    <n v="319"/>
    <x v="26"/>
    <d v="2017-08-01T00:00:00"/>
    <x v="7"/>
    <x v="1"/>
    <n v="0"/>
  </r>
  <r>
    <n v="320"/>
    <x v="26"/>
    <d v="2017-09-01T00:00:00"/>
    <x v="8"/>
    <x v="1"/>
    <n v="0"/>
  </r>
  <r>
    <n v="321"/>
    <x v="26"/>
    <d v="2017-10-01T00:00:00"/>
    <x v="9"/>
    <x v="1"/>
    <n v="0"/>
  </r>
  <r>
    <n v="322"/>
    <x v="26"/>
    <d v="2017-11-01T00:00:00"/>
    <x v="10"/>
    <x v="1"/>
    <n v="0"/>
  </r>
  <r>
    <n v="323"/>
    <x v="26"/>
    <d v="2017-12-01T00:00:00"/>
    <x v="11"/>
    <x v="1"/>
    <n v="0"/>
  </r>
  <r>
    <n v="324"/>
    <x v="27"/>
    <d v="2017-01-01T00:00:00"/>
    <x v="0"/>
    <x v="1"/>
    <n v="22152"/>
  </r>
  <r>
    <n v="325"/>
    <x v="27"/>
    <d v="2017-02-01T00:00:00"/>
    <x v="1"/>
    <x v="1"/>
    <n v="22342"/>
  </r>
  <r>
    <n v="326"/>
    <x v="27"/>
    <d v="2017-03-01T00:00:00"/>
    <x v="2"/>
    <x v="1"/>
    <n v="20050"/>
  </r>
  <r>
    <n v="327"/>
    <x v="27"/>
    <d v="2017-04-01T00:00:00"/>
    <x v="3"/>
    <x v="1"/>
    <n v="11502"/>
  </r>
  <r>
    <n v="328"/>
    <x v="27"/>
    <d v="2017-05-01T00:00:00"/>
    <x v="4"/>
    <x v="1"/>
    <n v="11502"/>
  </r>
  <r>
    <n v="329"/>
    <x v="27"/>
    <d v="2017-06-01T00:00:00"/>
    <x v="5"/>
    <x v="1"/>
    <n v="19092"/>
  </r>
  <r>
    <n v="330"/>
    <x v="27"/>
    <d v="2017-07-01T00:00:00"/>
    <x v="6"/>
    <x v="1"/>
    <n v="19092"/>
  </r>
  <r>
    <n v="331"/>
    <x v="27"/>
    <d v="2017-08-01T00:00:00"/>
    <x v="7"/>
    <x v="1"/>
    <n v="21375"/>
  </r>
  <r>
    <n v="332"/>
    <x v="27"/>
    <d v="2017-09-01T00:00:00"/>
    <x v="8"/>
    <x v="1"/>
    <n v="35860"/>
  </r>
  <r>
    <n v="333"/>
    <x v="27"/>
    <d v="2017-10-01T00:00:00"/>
    <x v="9"/>
    <x v="1"/>
    <n v="21234"/>
  </r>
  <r>
    <n v="334"/>
    <x v="27"/>
    <d v="2017-11-01T00:00:00"/>
    <x v="10"/>
    <x v="1"/>
    <n v="18348"/>
  </r>
  <r>
    <n v="335"/>
    <x v="27"/>
    <d v="2017-12-01T00:00:00"/>
    <x v="11"/>
    <x v="1"/>
    <n v="22152"/>
  </r>
  <r>
    <n v="336"/>
    <x v="28"/>
    <d v="2017-01-01T00:00:00"/>
    <x v="0"/>
    <x v="1"/>
    <n v="8000"/>
  </r>
  <r>
    <n v="337"/>
    <x v="28"/>
    <d v="2017-02-01T00:00:00"/>
    <x v="1"/>
    <x v="1"/>
    <n v="8300"/>
  </r>
  <r>
    <n v="338"/>
    <x v="28"/>
    <d v="2017-03-01T00:00:00"/>
    <x v="2"/>
    <x v="1"/>
    <n v="7800"/>
  </r>
  <r>
    <n v="339"/>
    <x v="28"/>
    <d v="2017-04-01T00:00:00"/>
    <x v="3"/>
    <x v="1"/>
    <n v="7600"/>
  </r>
  <r>
    <n v="340"/>
    <x v="28"/>
    <d v="2017-05-01T00:00:00"/>
    <x v="4"/>
    <x v="1"/>
    <n v="8500"/>
  </r>
  <r>
    <n v="341"/>
    <x v="28"/>
    <d v="2017-06-01T00:00:00"/>
    <x v="5"/>
    <x v="1"/>
    <n v="9000"/>
  </r>
  <r>
    <n v="342"/>
    <x v="28"/>
    <d v="2017-07-01T00:00:00"/>
    <x v="6"/>
    <x v="1"/>
    <n v="13600"/>
  </r>
  <r>
    <n v="343"/>
    <x v="28"/>
    <d v="2017-08-01T00:00:00"/>
    <x v="7"/>
    <x v="1"/>
    <n v="13650"/>
  </r>
  <r>
    <n v="344"/>
    <x v="28"/>
    <d v="2017-09-01T00:00:00"/>
    <x v="8"/>
    <x v="1"/>
    <n v="13800"/>
  </r>
  <r>
    <n v="345"/>
    <x v="28"/>
    <d v="2017-10-01T00:00:00"/>
    <x v="9"/>
    <x v="1"/>
    <n v="16500"/>
  </r>
  <r>
    <n v="346"/>
    <x v="28"/>
    <d v="2017-11-01T00:00:00"/>
    <x v="10"/>
    <x v="1"/>
    <n v="16300"/>
  </r>
  <r>
    <n v="347"/>
    <x v="28"/>
    <d v="2017-12-01T00:00:00"/>
    <x v="11"/>
    <x v="1"/>
    <n v="21200"/>
  </r>
  <r>
    <n v="348"/>
    <x v="29"/>
    <d v="2017-01-01T00:00:00"/>
    <x v="0"/>
    <x v="1"/>
    <n v="130608"/>
  </r>
  <r>
    <n v="349"/>
    <x v="29"/>
    <d v="2017-02-01T00:00:00"/>
    <x v="1"/>
    <x v="1"/>
    <n v="126608"/>
  </r>
  <r>
    <n v="350"/>
    <x v="29"/>
    <d v="2017-03-01T00:00:00"/>
    <x v="2"/>
    <x v="1"/>
    <n v="118298"/>
  </r>
  <r>
    <n v="351"/>
    <x v="29"/>
    <d v="2017-04-01T00:00:00"/>
    <x v="3"/>
    <x v="1"/>
    <n v="107133"/>
  </r>
  <r>
    <n v="352"/>
    <x v="29"/>
    <d v="2017-05-01T00:00:00"/>
    <x v="4"/>
    <x v="1"/>
    <n v="109915"/>
  </r>
  <r>
    <n v="353"/>
    <x v="29"/>
    <d v="2017-06-01T00:00:00"/>
    <x v="5"/>
    <x v="1"/>
    <n v="111530"/>
  </r>
  <r>
    <n v="354"/>
    <x v="29"/>
    <d v="2017-07-01T00:00:00"/>
    <x v="6"/>
    <x v="1"/>
    <n v="116545"/>
  </r>
  <r>
    <n v="355"/>
    <x v="29"/>
    <d v="2017-08-01T00:00:00"/>
    <x v="7"/>
    <x v="1"/>
    <n v="116810"/>
  </r>
  <r>
    <n v="356"/>
    <x v="29"/>
    <d v="2017-09-01T00:00:00"/>
    <x v="8"/>
    <x v="1"/>
    <n v="117150"/>
  </r>
  <r>
    <n v="357"/>
    <x v="29"/>
    <d v="2017-10-01T00:00:00"/>
    <x v="9"/>
    <x v="1"/>
    <n v="119255"/>
  </r>
  <r>
    <n v="358"/>
    <x v="29"/>
    <d v="2017-11-01T00:00:00"/>
    <x v="10"/>
    <x v="1"/>
    <n v="119360"/>
  </r>
  <r>
    <n v="359"/>
    <x v="29"/>
    <d v="2017-12-01T00:00:00"/>
    <x v="11"/>
    <x v="1"/>
    <n v="126790"/>
  </r>
  <r>
    <n v="360"/>
    <x v="30"/>
    <d v="2017-01-01T00:00:00"/>
    <x v="0"/>
    <x v="1"/>
    <n v="678000"/>
  </r>
  <r>
    <n v="361"/>
    <x v="30"/>
    <d v="2017-02-01T00:00:00"/>
    <x v="1"/>
    <x v="1"/>
    <n v="540500"/>
  </r>
  <r>
    <n v="362"/>
    <x v="30"/>
    <d v="2017-03-01T00:00:00"/>
    <x v="2"/>
    <x v="1"/>
    <n v="525588"/>
  </r>
  <r>
    <n v="363"/>
    <x v="30"/>
    <d v="2017-04-01T00:00:00"/>
    <x v="3"/>
    <x v="1"/>
    <n v="570000"/>
  </r>
  <r>
    <n v="364"/>
    <x v="30"/>
    <d v="2017-05-01T00:00:00"/>
    <x v="4"/>
    <x v="1"/>
    <n v="458700"/>
  </r>
  <r>
    <n v="365"/>
    <x v="30"/>
    <d v="2017-06-01T00:00:00"/>
    <x v="5"/>
    <x v="1"/>
    <n v="685880"/>
  </r>
  <r>
    <n v="366"/>
    <x v="30"/>
    <d v="2017-07-01T00:00:00"/>
    <x v="6"/>
    <x v="1"/>
    <n v="481240"/>
  </r>
  <r>
    <n v="367"/>
    <x v="30"/>
    <d v="2017-08-01T00:00:00"/>
    <x v="7"/>
    <x v="1"/>
    <n v="680720"/>
  </r>
  <r>
    <n v="368"/>
    <x v="30"/>
    <d v="2017-09-01T00:00:00"/>
    <x v="8"/>
    <x v="1"/>
    <n v="678925"/>
  </r>
  <r>
    <n v="369"/>
    <x v="30"/>
    <d v="2017-10-01T00:00:00"/>
    <x v="9"/>
    <x v="1"/>
    <n v="683500"/>
  </r>
  <r>
    <n v="370"/>
    <x v="30"/>
    <d v="2017-11-01T00:00:00"/>
    <x v="10"/>
    <x v="1"/>
    <n v="537600"/>
  </r>
  <r>
    <n v="371"/>
    <x v="30"/>
    <d v="2017-12-01T00:00:00"/>
    <x v="11"/>
    <x v="1"/>
    <n v="481075"/>
  </r>
  <r>
    <n v="0"/>
    <x v="0"/>
    <d v="2018-01-01T00:00:00"/>
    <x v="0"/>
    <x v="2"/>
    <n v="320356"/>
  </r>
  <r>
    <n v="1"/>
    <x v="0"/>
    <d v="2018-02-01T00:00:00"/>
    <x v="1"/>
    <x v="2"/>
    <n v="36550"/>
  </r>
  <r>
    <n v="2"/>
    <x v="0"/>
    <d v="2018-03-01T00:00:00"/>
    <x v="2"/>
    <x v="2"/>
    <n v="23011"/>
  </r>
  <r>
    <n v="3"/>
    <x v="0"/>
    <d v="2018-04-01T00:00:00"/>
    <x v="3"/>
    <x v="2"/>
    <n v="14183"/>
  </r>
  <r>
    <n v="4"/>
    <x v="0"/>
    <d v="2018-05-01T00:00:00"/>
    <x v="4"/>
    <x v="2"/>
    <n v="8197"/>
  </r>
  <r>
    <n v="5"/>
    <x v="0"/>
    <d v="2018-06-01T00:00:00"/>
    <x v="5"/>
    <x v="2"/>
    <n v="12052"/>
  </r>
  <r>
    <n v="6"/>
    <x v="0"/>
    <d v="2018-07-01T00:00:00"/>
    <x v="6"/>
    <x v="2"/>
    <n v="24666"/>
  </r>
  <r>
    <n v="7"/>
    <x v="0"/>
    <d v="2018-08-01T00:00:00"/>
    <x v="7"/>
    <x v="2"/>
    <n v="38939"/>
  </r>
  <r>
    <n v="8"/>
    <x v="0"/>
    <d v="2018-09-01T00:00:00"/>
    <x v="8"/>
    <x v="2"/>
    <n v="25875"/>
  </r>
  <r>
    <n v="9"/>
    <x v="0"/>
    <d v="2018-10-01T00:00:00"/>
    <x v="9"/>
    <x v="2"/>
    <n v="30257"/>
  </r>
  <r>
    <n v="10"/>
    <x v="0"/>
    <d v="2018-11-01T00:00:00"/>
    <x v="10"/>
    <x v="2"/>
    <n v="49181"/>
  </r>
  <r>
    <n v="11"/>
    <x v="0"/>
    <d v="2018-12-01T00:00:00"/>
    <x v="11"/>
    <x v="2"/>
    <n v="61476"/>
  </r>
  <r>
    <n v="12"/>
    <x v="1"/>
    <d v="2018-01-01T00:00:00"/>
    <x v="0"/>
    <x v="2"/>
    <n v="421275"/>
  </r>
  <r>
    <n v="13"/>
    <x v="1"/>
    <d v="2018-02-01T00:00:00"/>
    <x v="1"/>
    <x v="2"/>
    <n v="240634"/>
  </r>
  <r>
    <n v="14"/>
    <x v="1"/>
    <d v="2018-03-01T00:00:00"/>
    <x v="2"/>
    <x v="2"/>
    <n v="421275"/>
  </r>
  <r>
    <n v="15"/>
    <x v="1"/>
    <d v="2018-04-01T00:00:00"/>
    <x v="3"/>
    <x v="2"/>
    <n v="341258"/>
  </r>
  <r>
    <n v="16"/>
    <x v="1"/>
    <d v="2018-05-01T00:00:00"/>
    <x v="4"/>
    <x v="2"/>
    <n v="291273"/>
  </r>
  <r>
    <n v="17"/>
    <x v="1"/>
    <d v="2018-06-01T00:00:00"/>
    <x v="5"/>
    <x v="2"/>
    <n v="290512"/>
  </r>
  <r>
    <n v="18"/>
    <x v="1"/>
    <d v="2018-07-01T00:00:00"/>
    <x v="6"/>
    <x v="2"/>
    <n v="220304"/>
  </r>
  <r>
    <n v="19"/>
    <x v="1"/>
    <d v="2018-08-01T00:00:00"/>
    <x v="7"/>
    <x v="2"/>
    <n v="219548"/>
  </r>
  <r>
    <n v="20"/>
    <x v="1"/>
    <d v="2018-09-01T00:00:00"/>
    <x v="8"/>
    <x v="2"/>
    <n v="334878"/>
  </r>
  <r>
    <n v="21"/>
    <x v="1"/>
    <d v="2018-10-01T00:00:00"/>
    <x v="9"/>
    <x v="2"/>
    <n v="322974"/>
  </r>
  <r>
    <n v="22"/>
    <x v="1"/>
    <d v="2018-11-01T00:00:00"/>
    <x v="10"/>
    <x v="2"/>
    <n v="253464"/>
  </r>
  <r>
    <n v="23"/>
    <x v="1"/>
    <d v="2018-12-01T00:00:00"/>
    <x v="11"/>
    <x v="2"/>
    <n v="442483"/>
  </r>
  <r>
    <n v="24"/>
    <x v="2"/>
    <d v="2018-01-01T00:00:00"/>
    <x v="0"/>
    <x v="2"/>
    <n v="1978396"/>
  </r>
  <r>
    <n v="25"/>
    <x v="2"/>
    <d v="2018-02-01T00:00:00"/>
    <x v="1"/>
    <x v="2"/>
    <n v="1365837"/>
  </r>
  <r>
    <n v="26"/>
    <x v="2"/>
    <d v="2018-03-01T00:00:00"/>
    <x v="2"/>
    <x v="2"/>
    <n v="1415938"/>
  </r>
  <r>
    <n v="27"/>
    <x v="2"/>
    <d v="2018-04-01T00:00:00"/>
    <x v="3"/>
    <x v="2"/>
    <n v="1586375"/>
  </r>
  <r>
    <n v="28"/>
    <x v="2"/>
    <d v="2018-05-01T00:00:00"/>
    <x v="4"/>
    <x v="2"/>
    <n v="1189492"/>
  </r>
  <r>
    <n v="29"/>
    <x v="2"/>
    <d v="2018-06-01T00:00:00"/>
    <x v="5"/>
    <x v="2"/>
    <n v="1595067"/>
  </r>
  <r>
    <n v="30"/>
    <x v="2"/>
    <d v="2018-07-01T00:00:00"/>
    <x v="6"/>
    <x v="2"/>
    <n v="1470042"/>
  </r>
  <r>
    <n v="31"/>
    <x v="2"/>
    <d v="2018-08-01T00:00:00"/>
    <x v="7"/>
    <x v="2"/>
    <n v="1591470"/>
  </r>
  <r>
    <n v="32"/>
    <x v="2"/>
    <d v="2018-09-01T00:00:00"/>
    <x v="8"/>
    <x v="2"/>
    <n v="1508086"/>
  </r>
  <r>
    <n v="33"/>
    <x v="2"/>
    <d v="2018-10-01T00:00:00"/>
    <x v="9"/>
    <x v="2"/>
    <n v="2207478"/>
  </r>
  <r>
    <n v="34"/>
    <x v="2"/>
    <d v="2018-11-01T00:00:00"/>
    <x v="10"/>
    <x v="2"/>
    <n v="1671320"/>
  </r>
  <r>
    <n v="35"/>
    <x v="2"/>
    <d v="2018-12-01T00:00:00"/>
    <x v="11"/>
    <x v="2"/>
    <n v="1964150"/>
  </r>
  <r>
    <n v="36"/>
    <x v="3"/>
    <d v="2018-01-01T00:00:00"/>
    <x v="0"/>
    <x v="2"/>
    <n v="614082"/>
  </r>
  <r>
    <n v="37"/>
    <x v="3"/>
    <d v="2018-02-01T00:00:00"/>
    <x v="1"/>
    <x v="2"/>
    <n v="349576"/>
  </r>
  <r>
    <n v="38"/>
    <x v="3"/>
    <d v="2018-03-01T00:00:00"/>
    <x v="2"/>
    <x v="2"/>
    <n v="416716"/>
  </r>
  <r>
    <n v="39"/>
    <x v="3"/>
    <d v="2018-04-01T00:00:00"/>
    <x v="3"/>
    <x v="2"/>
    <n v="372874"/>
  </r>
  <r>
    <n v="40"/>
    <x v="3"/>
    <d v="2018-05-01T00:00:00"/>
    <x v="4"/>
    <x v="2"/>
    <n v="641363"/>
  </r>
  <r>
    <n v="41"/>
    <x v="3"/>
    <d v="2018-06-01T00:00:00"/>
    <x v="5"/>
    <x v="2"/>
    <n v="182505"/>
  </r>
  <r>
    <n v="42"/>
    <x v="3"/>
    <d v="2018-07-01T00:00:00"/>
    <x v="6"/>
    <x v="2"/>
    <n v="182473"/>
  </r>
  <r>
    <n v="43"/>
    <x v="3"/>
    <d v="2018-08-01T00:00:00"/>
    <x v="7"/>
    <x v="2"/>
    <n v="272685"/>
  </r>
  <r>
    <n v="44"/>
    <x v="3"/>
    <d v="2018-09-01T00:00:00"/>
    <x v="8"/>
    <x v="2"/>
    <n v="273121"/>
  </r>
  <r>
    <n v="45"/>
    <x v="3"/>
    <d v="2018-10-01T00:00:00"/>
    <x v="9"/>
    <x v="2"/>
    <n v="138206"/>
  </r>
  <r>
    <n v="46"/>
    <x v="3"/>
    <d v="2018-11-01T00:00:00"/>
    <x v="10"/>
    <x v="2"/>
    <n v="277997"/>
  </r>
  <r>
    <n v="47"/>
    <x v="3"/>
    <d v="2018-12-01T00:00:00"/>
    <x v="11"/>
    <x v="2"/>
    <n v="231323"/>
  </r>
  <r>
    <n v="48"/>
    <x v="4"/>
    <d v="2018-01-01T00:00:00"/>
    <x v="0"/>
    <x v="2"/>
    <n v="17180"/>
  </r>
  <r>
    <n v="49"/>
    <x v="4"/>
    <d v="2018-02-01T00:00:00"/>
    <x v="1"/>
    <x v="2"/>
    <n v="18600"/>
  </r>
  <r>
    <n v="50"/>
    <x v="4"/>
    <d v="2018-03-01T00:00:00"/>
    <x v="2"/>
    <x v="2"/>
    <n v="17300"/>
  </r>
  <r>
    <n v="51"/>
    <x v="4"/>
    <d v="2018-04-01T00:00:00"/>
    <x v="3"/>
    <x v="2"/>
    <n v="18100"/>
  </r>
  <r>
    <n v="52"/>
    <x v="4"/>
    <d v="2018-05-01T00:00:00"/>
    <x v="4"/>
    <x v="2"/>
    <n v="19660"/>
  </r>
  <r>
    <n v="53"/>
    <x v="4"/>
    <d v="2018-06-01T00:00:00"/>
    <x v="5"/>
    <x v="2"/>
    <n v="23050"/>
  </r>
  <r>
    <n v="54"/>
    <x v="4"/>
    <d v="2018-07-01T00:00:00"/>
    <x v="6"/>
    <x v="2"/>
    <n v="26280"/>
  </r>
  <r>
    <n v="55"/>
    <x v="4"/>
    <d v="2018-08-01T00:00:00"/>
    <x v="7"/>
    <x v="2"/>
    <n v="26020"/>
  </r>
  <r>
    <n v="56"/>
    <x v="4"/>
    <d v="2018-09-01T00:00:00"/>
    <x v="8"/>
    <x v="2"/>
    <n v="28830"/>
  </r>
  <r>
    <n v="57"/>
    <x v="4"/>
    <d v="2018-10-01T00:00:00"/>
    <x v="9"/>
    <x v="2"/>
    <n v="29470"/>
  </r>
  <r>
    <n v="58"/>
    <x v="4"/>
    <d v="2018-11-01T00:00:00"/>
    <x v="10"/>
    <x v="2"/>
    <n v="29570"/>
  </r>
  <r>
    <n v="59"/>
    <x v="4"/>
    <d v="2018-12-01T00:00:00"/>
    <x v="11"/>
    <x v="2"/>
    <n v="36962"/>
  </r>
  <r>
    <n v="60"/>
    <x v="5"/>
    <d v="2018-01-01T00:00:00"/>
    <x v="0"/>
    <x v="2"/>
    <n v="6519850"/>
  </r>
  <r>
    <n v="61"/>
    <x v="5"/>
    <d v="2018-02-01T00:00:00"/>
    <x v="1"/>
    <x v="2"/>
    <n v="8626250"/>
  </r>
  <r>
    <n v="62"/>
    <x v="5"/>
    <d v="2018-03-01T00:00:00"/>
    <x v="2"/>
    <x v="2"/>
    <n v="146150"/>
  </r>
  <r>
    <n v="63"/>
    <x v="5"/>
    <d v="2018-04-01T00:00:00"/>
    <x v="3"/>
    <x v="2"/>
    <n v="149150"/>
  </r>
  <r>
    <n v="64"/>
    <x v="5"/>
    <d v="2018-05-01T00:00:00"/>
    <x v="4"/>
    <x v="2"/>
    <n v="152050"/>
  </r>
  <r>
    <n v="65"/>
    <x v="5"/>
    <d v="2018-06-01T00:00:00"/>
    <x v="5"/>
    <x v="2"/>
    <n v="159400"/>
  </r>
  <r>
    <n v="66"/>
    <x v="5"/>
    <d v="2018-07-01T00:00:00"/>
    <x v="6"/>
    <x v="2"/>
    <n v="128550"/>
  </r>
  <r>
    <n v="67"/>
    <x v="5"/>
    <d v="2018-08-01T00:00:00"/>
    <x v="7"/>
    <x v="2"/>
    <n v="184700"/>
  </r>
  <r>
    <n v="68"/>
    <x v="5"/>
    <d v="2018-09-01T00:00:00"/>
    <x v="8"/>
    <x v="2"/>
    <n v="192300"/>
  </r>
  <r>
    <n v="69"/>
    <x v="5"/>
    <d v="2018-10-01T00:00:00"/>
    <x v="9"/>
    <x v="2"/>
    <n v="195400"/>
  </r>
  <r>
    <n v="70"/>
    <x v="5"/>
    <d v="2018-11-01T00:00:00"/>
    <x v="10"/>
    <x v="2"/>
    <n v="196500"/>
  </r>
  <r>
    <n v="71"/>
    <x v="5"/>
    <d v="2018-12-01T00:00:00"/>
    <x v="11"/>
    <x v="2"/>
    <n v="245625"/>
  </r>
  <r>
    <n v="72"/>
    <x v="6"/>
    <d v="2018-01-01T00:00:00"/>
    <x v="0"/>
    <x v="2"/>
    <n v="146441"/>
  </r>
  <r>
    <n v="73"/>
    <x v="6"/>
    <d v="2018-02-01T00:00:00"/>
    <x v="1"/>
    <x v="2"/>
    <n v="481110"/>
  </r>
  <r>
    <n v="74"/>
    <x v="6"/>
    <d v="2018-03-01T00:00:00"/>
    <x v="2"/>
    <x v="2"/>
    <n v="155013"/>
  </r>
  <r>
    <n v="75"/>
    <x v="6"/>
    <d v="2018-04-01T00:00:00"/>
    <x v="3"/>
    <x v="2"/>
    <n v="138673"/>
  </r>
  <r>
    <n v="76"/>
    <x v="6"/>
    <d v="2018-05-01T00:00:00"/>
    <x v="4"/>
    <x v="2"/>
    <n v="131426"/>
  </r>
  <r>
    <n v="77"/>
    <x v="6"/>
    <d v="2018-06-01T00:00:00"/>
    <x v="5"/>
    <x v="2"/>
    <n v="160182"/>
  </r>
  <r>
    <n v="78"/>
    <x v="6"/>
    <d v="2018-07-01T00:00:00"/>
    <x v="6"/>
    <x v="2"/>
    <n v="114951"/>
  </r>
  <r>
    <n v="79"/>
    <x v="6"/>
    <d v="2018-08-01T00:00:00"/>
    <x v="7"/>
    <x v="2"/>
    <n v="123733"/>
  </r>
  <r>
    <n v="80"/>
    <x v="6"/>
    <d v="2018-09-01T00:00:00"/>
    <x v="8"/>
    <x v="2"/>
    <n v="121710"/>
  </r>
  <r>
    <n v="81"/>
    <x v="6"/>
    <d v="2018-10-01T00:00:00"/>
    <x v="9"/>
    <x v="2"/>
    <n v="152898"/>
  </r>
  <r>
    <n v="82"/>
    <x v="6"/>
    <d v="2018-11-01T00:00:00"/>
    <x v="10"/>
    <x v="2"/>
    <n v="128075"/>
  </r>
  <r>
    <n v="83"/>
    <x v="6"/>
    <d v="2018-12-01T00:00:00"/>
    <x v="11"/>
    <x v="2"/>
    <n v="182333"/>
  </r>
  <r>
    <n v="84"/>
    <x v="7"/>
    <d v="2018-01-01T00:00:00"/>
    <x v="0"/>
    <x v="2"/>
    <n v="44"/>
  </r>
  <r>
    <n v="85"/>
    <x v="7"/>
    <d v="2018-02-01T00:00:00"/>
    <x v="1"/>
    <x v="2"/>
    <n v="44"/>
  </r>
  <r>
    <n v="86"/>
    <x v="7"/>
    <d v="2018-03-01T00:00:00"/>
    <x v="2"/>
    <x v="2"/>
    <n v="45"/>
  </r>
  <r>
    <n v="87"/>
    <x v="7"/>
    <d v="2018-04-01T00:00:00"/>
    <x v="3"/>
    <x v="2"/>
    <n v="45"/>
  </r>
  <r>
    <n v="88"/>
    <x v="7"/>
    <d v="2018-05-01T00:00:00"/>
    <x v="4"/>
    <x v="2"/>
    <n v="49"/>
  </r>
  <r>
    <n v="89"/>
    <x v="7"/>
    <d v="2018-06-01T00:00:00"/>
    <x v="5"/>
    <x v="2"/>
    <n v="56"/>
  </r>
  <r>
    <n v="90"/>
    <x v="7"/>
    <d v="2018-07-01T00:00:00"/>
    <x v="6"/>
    <x v="2"/>
    <n v="48"/>
  </r>
  <r>
    <n v="91"/>
    <x v="7"/>
    <d v="2018-08-01T00:00:00"/>
    <x v="7"/>
    <x v="2"/>
    <n v="55"/>
  </r>
  <r>
    <n v="92"/>
    <x v="7"/>
    <d v="2018-09-01T00:00:00"/>
    <x v="8"/>
    <x v="2"/>
    <n v="40"/>
  </r>
  <r>
    <n v="93"/>
    <x v="7"/>
    <d v="2018-10-01T00:00:00"/>
    <x v="9"/>
    <x v="2"/>
    <n v="62"/>
  </r>
  <r>
    <n v="94"/>
    <x v="7"/>
    <d v="2018-11-01T00:00:00"/>
    <x v="10"/>
    <x v="2"/>
    <n v="41"/>
  </r>
  <r>
    <n v="95"/>
    <x v="7"/>
    <d v="2018-12-01T00:00:00"/>
    <x v="11"/>
    <x v="2"/>
    <n v="43"/>
  </r>
  <r>
    <n v="96"/>
    <x v="8"/>
    <d v="2018-01-01T00:00:00"/>
    <x v="0"/>
    <x v="2"/>
    <n v="13505"/>
  </r>
  <r>
    <n v="97"/>
    <x v="8"/>
    <d v="2018-02-01T00:00:00"/>
    <x v="1"/>
    <x v="2"/>
    <n v="9330"/>
  </r>
  <r>
    <n v="98"/>
    <x v="8"/>
    <d v="2018-03-01T00:00:00"/>
    <x v="2"/>
    <x v="2"/>
    <n v="7205"/>
  </r>
  <r>
    <n v="99"/>
    <x v="8"/>
    <d v="2018-04-01T00:00:00"/>
    <x v="3"/>
    <x v="2"/>
    <n v="5830"/>
  </r>
  <r>
    <n v="100"/>
    <x v="8"/>
    <d v="2018-05-01T00:00:00"/>
    <x v="4"/>
    <x v="2"/>
    <n v="5689"/>
  </r>
  <r>
    <n v="101"/>
    <x v="8"/>
    <d v="2018-06-01T00:00:00"/>
    <x v="5"/>
    <x v="2"/>
    <n v="7180"/>
  </r>
  <r>
    <n v="102"/>
    <x v="8"/>
    <d v="2018-07-01T00:00:00"/>
    <x v="6"/>
    <x v="2"/>
    <n v="6686"/>
  </r>
  <r>
    <n v="103"/>
    <x v="8"/>
    <d v="2018-08-01T00:00:00"/>
    <x v="7"/>
    <x v="2"/>
    <n v="8480"/>
  </r>
  <r>
    <n v="104"/>
    <x v="8"/>
    <d v="2018-09-01T00:00:00"/>
    <x v="8"/>
    <x v="2"/>
    <n v="8480"/>
  </r>
  <r>
    <n v="105"/>
    <x v="8"/>
    <d v="2018-10-01T00:00:00"/>
    <x v="9"/>
    <x v="2"/>
    <n v="6118"/>
  </r>
  <r>
    <n v="106"/>
    <x v="8"/>
    <d v="2018-11-01T00:00:00"/>
    <x v="10"/>
    <x v="2"/>
    <n v="7145"/>
  </r>
  <r>
    <n v="107"/>
    <x v="8"/>
    <d v="2018-12-01T00:00:00"/>
    <x v="11"/>
    <x v="2"/>
    <n v="7800"/>
  </r>
  <r>
    <n v="108"/>
    <x v="9"/>
    <d v="2018-01-01T00:00:00"/>
    <x v="0"/>
    <x v="2"/>
    <n v="110094"/>
  </r>
  <r>
    <n v="109"/>
    <x v="9"/>
    <d v="2018-02-01T00:00:00"/>
    <x v="1"/>
    <x v="2"/>
    <n v="104444"/>
  </r>
  <r>
    <n v="110"/>
    <x v="9"/>
    <d v="2018-03-01T00:00:00"/>
    <x v="2"/>
    <x v="2"/>
    <n v="127152"/>
  </r>
  <r>
    <n v="111"/>
    <x v="9"/>
    <d v="2018-04-01T00:00:00"/>
    <x v="3"/>
    <x v="2"/>
    <n v="126553"/>
  </r>
  <r>
    <n v="112"/>
    <x v="9"/>
    <d v="2018-05-01T00:00:00"/>
    <x v="4"/>
    <x v="2"/>
    <n v="135189"/>
  </r>
  <r>
    <n v="113"/>
    <x v="9"/>
    <d v="2018-06-01T00:00:00"/>
    <x v="5"/>
    <x v="2"/>
    <n v="135988"/>
  </r>
  <r>
    <n v="114"/>
    <x v="9"/>
    <d v="2018-07-01T00:00:00"/>
    <x v="6"/>
    <x v="2"/>
    <n v="85932"/>
  </r>
  <r>
    <n v="115"/>
    <x v="9"/>
    <d v="2018-08-01T00:00:00"/>
    <x v="7"/>
    <x v="2"/>
    <n v="86309"/>
  </r>
  <r>
    <n v="116"/>
    <x v="9"/>
    <d v="2018-09-01T00:00:00"/>
    <x v="8"/>
    <x v="2"/>
    <n v="143465"/>
  </r>
  <r>
    <n v="117"/>
    <x v="9"/>
    <d v="2018-10-01T00:00:00"/>
    <x v="9"/>
    <x v="2"/>
    <n v="127645"/>
  </r>
  <r>
    <n v="118"/>
    <x v="9"/>
    <d v="2018-11-01T00:00:00"/>
    <x v="10"/>
    <x v="2"/>
    <n v="99070"/>
  </r>
  <r>
    <n v="119"/>
    <x v="9"/>
    <d v="2018-12-01T00:00:00"/>
    <x v="11"/>
    <x v="2"/>
    <n v="135600"/>
  </r>
  <r>
    <n v="120"/>
    <x v="10"/>
    <d v="2018-01-01T00:00:00"/>
    <x v="0"/>
    <x v="2"/>
    <n v="2863"/>
  </r>
  <r>
    <n v="121"/>
    <x v="10"/>
    <d v="2018-02-01T00:00:00"/>
    <x v="1"/>
    <x v="2"/>
    <n v="2736"/>
  </r>
  <r>
    <n v="122"/>
    <x v="10"/>
    <d v="2018-03-01T00:00:00"/>
    <x v="2"/>
    <x v="2"/>
    <n v="1826"/>
  </r>
  <r>
    <n v="123"/>
    <x v="10"/>
    <d v="2018-04-01T00:00:00"/>
    <x v="3"/>
    <x v="2"/>
    <n v="868"/>
  </r>
  <r>
    <n v="124"/>
    <x v="10"/>
    <d v="2018-05-01T00:00:00"/>
    <x v="4"/>
    <x v="2"/>
    <n v="793"/>
  </r>
  <r>
    <n v="125"/>
    <x v="10"/>
    <d v="2018-06-01T00:00:00"/>
    <x v="5"/>
    <x v="2"/>
    <n v="990"/>
  </r>
  <r>
    <n v="126"/>
    <x v="10"/>
    <d v="2018-07-01T00:00:00"/>
    <x v="6"/>
    <x v="2"/>
    <n v="1954"/>
  </r>
  <r>
    <n v="127"/>
    <x v="10"/>
    <d v="2018-08-01T00:00:00"/>
    <x v="7"/>
    <x v="2"/>
    <n v="2263"/>
  </r>
  <r>
    <n v="128"/>
    <x v="10"/>
    <d v="2018-09-01T00:00:00"/>
    <x v="8"/>
    <x v="2"/>
    <n v="1819"/>
  </r>
  <r>
    <n v="129"/>
    <x v="10"/>
    <d v="2018-10-01T00:00:00"/>
    <x v="9"/>
    <x v="2"/>
    <n v="2525"/>
  </r>
  <r>
    <n v="130"/>
    <x v="10"/>
    <d v="2018-11-01T00:00:00"/>
    <x v="10"/>
    <x v="2"/>
    <n v="1741"/>
  </r>
  <r>
    <n v="131"/>
    <x v="10"/>
    <d v="2018-12-01T00:00:00"/>
    <x v="11"/>
    <x v="2"/>
    <n v="2176"/>
  </r>
  <r>
    <n v="132"/>
    <x v="11"/>
    <d v="2018-01-01T00:00:00"/>
    <x v="0"/>
    <x v="2"/>
    <n v="14000"/>
  </r>
  <r>
    <n v="133"/>
    <x v="11"/>
    <d v="2018-02-01T00:00:00"/>
    <x v="1"/>
    <x v="2"/>
    <n v="14230"/>
  </r>
  <r>
    <n v="134"/>
    <x v="11"/>
    <d v="2018-03-01T00:00:00"/>
    <x v="2"/>
    <x v="2"/>
    <n v="13110"/>
  </r>
  <r>
    <n v="135"/>
    <x v="11"/>
    <d v="2018-04-01T00:00:00"/>
    <x v="3"/>
    <x v="2"/>
    <n v="12915"/>
  </r>
  <r>
    <n v="136"/>
    <x v="11"/>
    <d v="2018-05-01T00:00:00"/>
    <x v="4"/>
    <x v="2"/>
    <n v="12865"/>
  </r>
  <r>
    <n v="137"/>
    <x v="11"/>
    <d v="2018-06-01T00:00:00"/>
    <x v="5"/>
    <x v="2"/>
    <n v="13910"/>
  </r>
  <r>
    <n v="138"/>
    <x v="11"/>
    <d v="2018-07-01T00:00:00"/>
    <x v="6"/>
    <x v="2"/>
    <n v="13970"/>
  </r>
  <r>
    <n v="139"/>
    <x v="11"/>
    <d v="2018-08-01T00:00:00"/>
    <x v="7"/>
    <x v="2"/>
    <n v="13200"/>
  </r>
  <r>
    <n v="140"/>
    <x v="11"/>
    <d v="2018-09-01T00:00:00"/>
    <x v="8"/>
    <x v="2"/>
    <n v="13420"/>
  </r>
  <r>
    <n v="141"/>
    <x v="11"/>
    <d v="2018-10-01T00:00:00"/>
    <x v="9"/>
    <x v="2"/>
    <n v="13550"/>
  </r>
  <r>
    <n v="142"/>
    <x v="11"/>
    <d v="2018-11-01T00:00:00"/>
    <x v="10"/>
    <x v="2"/>
    <n v="13700"/>
  </r>
  <r>
    <n v="143"/>
    <x v="11"/>
    <d v="2018-12-01T00:00:00"/>
    <x v="11"/>
    <x v="2"/>
    <n v="17125"/>
  </r>
  <r>
    <n v="144"/>
    <x v="12"/>
    <d v="2018-01-01T00:00:00"/>
    <x v="0"/>
    <x v="2"/>
    <n v="156153"/>
  </r>
  <r>
    <n v="145"/>
    <x v="12"/>
    <d v="2018-02-01T00:00:00"/>
    <x v="1"/>
    <x v="2"/>
    <n v="788083"/>
  </r>
  <r>
    <n v="146"/>
    <x v="12"/>
    <d v="2018-03-01T00:00:00"/>
    <x v="2"/>
    <x v="2"/>
    <n v="166863"/>
  </r>
  <r>
    <n v="147"/>
    <x v="12"/>
    <d v="2018-04-01T00:00:00"/>
    <x v="3"/>
    <x v="2"/>
    <n v="196061"/>
  </r>
  <r>
    <n v="148"/>
    <x v="12"/>
    <d v="2018-05-01T00:00:00"/>
    <x v="4"/>
    <x v="2"/>
    <n v="193478"/>
  </r>
  <r>
    <n v="149"/>
    <x v="12"/>
    <d v="2018-06-01T00:00:00"/>
    <x v="5"/>
    <x v="2"/>
    <n v="165553"/>
  </r>
  <r>
    <n v="150"/>
    <x v="12"/>
    <d v="2018-07-01T00:00:00"/>
    <x v="6"/>
    <x v="2"/>
    <n v="161841"/>
  </r>
  <r>
    <n v="151"/>
    <x v="12"/>
    <d v="2018-08-01T00:00:00"/>
    <x v="7"/>
    <x v="2"/>
    <n v="169154"/>
  </r>
  <r>
    <n v="152"/>
    <x v="12"/>
    <d v="2018-09-01T00:00:00"/>
    <x v="8"/>
    <x v="2"/>
    <n v="167833"/>
  </r>
  <r>
    <n v="153"/>
    <x v="12"/>
    <d v="2018-10-01T00:00:00"/>
    <x v="9"/>
    <x v="2"/>
    <n v="193152"/>
  </r>
  <r>
    <n v="154"/>
    <x v="12"/>
    <d v="2018-11-01T00:00:00"/>
    <x v="10"/>
    <x v="2"/>
    <n v="295910"/>
  </r>
  <r>
    <n v="155"/>
    <x v="12"/>
    <d v="2018-12-01T00:00:00"/>
    <x v="11"/>
    <x v="2"/>
    <n v="198227"/>
  </r>
  <r>
    <n v="156"/>
    <x v="13"/>
    <d v="2018-01-01T00:00:00"/>
    <x v="0"/>
    <x v="2"/>
    <n v="71955"/>
  </r>
  <r>
    <n v="157"/>
    <x v="13"/>
    <d v="2018-02-01T00:00:00"/>
    <x v="1"/>
    <x v="2"/>
    <n v="38599"/>
  </r>
  <r>
    <n v="158"/>
    <x v="13"/>
    <d v="2018-03-01T00:00:00"/>
    <x v="2"/>
    <x v="2"/>
    <n v="20749"/>
  </r>
  <r>
    <n v="159"/>
    <x v="13"/>
    <d v="2018-04-01T00:00:00"/>
    <x v="3"/>
    <x v="2"/>
    <n v="38483"/>
  </r>
  <r>
    <n v="160"/>
    <x v="13"/>
    <d v="2018-05-01T00:00:00"/>
    <x v="4"/>
    <x v="2"/>
    <n v="26179"/>
  </r>
  <r>
    <n v="161"/>
    <x v="13"/>
    <d v="2018-06-01T00:00:00"/>
    <x v="5"/>
    <x v="2"/>
    <n v="31667"/>
  </r>
  <r>
    <n v="162"/>
    <x v="13"/>
    <d v="2018-07-01T00:00:00"/>
    <x v="6"/>
    <x v="2"/>
    <n v="27937"/>
  </r>
  <r>
    <n v="163"/>
    <x v="13"/>
    <d v="2018-08-01T00:00:00"/>
    <x v="7"/>
    <x v="2"/>
    <n v="31861"/>
  </r>
  <r>
    <n v="164"/>
    <x v="13"/>
    <d v="2018-09-01T00:00:00"/>
    <x v="8"/>
    <x v="2"/>
    <n v="23141"/>
  </r>
  <r>
    <n v="165"/>
    <x v="13"/>
    <d v="2018-10-01T00:00:00"/>
    <x v="9"/>
    <x v="2"/>
    <n v="30740"/>
  </r>
  <r>
    <n v="166"/>
    <x v="13"/>
    <d v="2018-11-01T00:00:00"/>
    <x v="10"/>
    <x v="2"/>
    <n v="25197"/>
  </r>
  <r>
    <n v="167"/>
    <x v="13"/>
    <d v="2018-12-01T00:00:00"/>
    <x v="11"/>
    <x v="2"/>
    <n v="31496"/>
  </r>
  <r>
    <n v="168"/>
    <x v="14"/>
    <d v="2018-01-01T00:00:00"/>
    <x v="0"/>
    <x v="2"/>
    <n v="100000"/>
  </r>
  <r>
    <n v="169"/>
    <x v="14"/>
    <d v="2018-02-01T00:00:00"/>
    <x v="1"/>
    <x v="2"/>
    <n v="1000000"/>
  </r>
  <r>
    <n v="170"/>
    <x v="14"/>
    <d v="2018-03-01T00:00:00"/>
    <x v="2"/>
    <x v="2"/>
    <n v="600000"/>
  </r>
  <r>
    <n v="171"/>
    <x v="14"/>
    <d v="2018-04-01T00:00:00"/>
    <x v="3"/>
    <x v="2"/>
    <n v="200000"/>
  </r>
  <r>
    <n v="172"/>
    <x v="14"/>
    <d v="2018-05-01T00:00:00"/>
    <x v="4"/>
    <x v="2"/>
    <n v="300000"/>
  </r>
  <r>
    <n v="173"/>
    <x v="14"/>
    <d v="2018-06-01T00:00:00"/>
    <x v="5"/>
    <x v="2"/>
    <n v="500000"/>
  </r>
  <r>
    <n v="174"/>
    <x v="14"/>
    <d v="2018-07-01T00:00:00"/>
    <x v="6"/>
    <x v="2"/>
    <n v="150000"/>
  </r>
  <r>
    <n v="175"/>
    <x v="14"/>
    <d v="2018-08-01T00:00:00"/>
    <x v="7"/>
    <x v="2"/>
    <n v="50000"/>
  </r>
  <r>
    <n v="176"/>
    <x v="14"/>
    <d v="2018-09-01T00:00:00"/>
    <x v="8"/>
    <x v="2"/>
    <n v="100000"/>
  </r>
  <r>
    <n v="177"/>
    <x v="14"/>
    <d v="2018-10-01T00:00:00"/>
    <x v="9"/>
    <x v="2"/>
    <n v="300000"/>
  </r>
  <r>
    <n v="178"/>
    <x v="14"/>
    <d v="2018-11-01T00:00:00"/>
    <x v="10"/>
    <x v="2"/>
    <n v="200000"/>
  </r>
  <r>
    <n v="179"/>
    <x v="14"/>
    <d v="2018-12-01T00:00:00"/>
    <x v="11"/>
    <x v="2"/>
    <n v="400000"/>
  </r>
  <r>
    <n v="180"/>
    <x v="15"/>
    <d v="2018-01-01T00:00:00"/>
    <x v="0"/>
    <x v="2"/>
    <n v="0"/>
  </r>
  <r>
    <n v="181"/>
    <x v="15"/>
    <d v="2018-02-01T00:00:00"/>
    <x v="1"/>
    <x v="2"/>
    <n v="0"/>
  </r>
  <r>
    <n v="182"/>
    <x v="15"/>
    <d v="2018-03-01T00:00:00"/>
    <x v="2"/>
    <x v="2"/>
    <n v="0"/>
  </r>
  <r>
    <n v="183"/>
    <x v="15"/>
    <d v="2018-04-01T00:00:00"/>
    <x v="3"/>
    <x v="2"/>
    <n v="0"/>
  </r>
  <r>
    <n v="184"/>
    <x v="15"/>
    <d v="2018-05-01T00:00:00"/>
    <x v="4"/>
    <x v="2"/>
    <n v="0"/>
  </r>
  <r>
    <n v="185"/>
    <x v="15"/>
    <d v="2018-06-01T00:00:00"/>
    <x v="5"/>
    <x v="2"/>
    <n v="0"/>
  </r>
  <r>
    <n v="186"/>
    <x v="15"/>
    <d v="2018-07-01T00:00:00"/>
    <x v="6"/>
    <x v="2"/>
    <n v="0"/>
  </r>
  <r>
    <n v="187"/>
    <x v="15"/>
    <d v="2018-08-01T00:00:00"/>
    <x v="7"/>
    <x v="2"/>
    <n v="0"/>
  </r>
  <r>
    <n v="188"/>
    <x v="15"/>
    <d v="2018-09-01T00:00:00"/>
    <x v="8"/>
    <x v="2"/>
    <n v="0"/>
  </r>
  <r>
    <n v="189"/>
    <x v="15"/>
    <d v="2018-10-01T00:00:00"/>
    <x v="9"/>
    <x v="2"/>
    <n v="0"/>
  </r>
  <r>
    <n v="190"/>
    <x v="15"/>
    <d v="2018-11-01T00:00:00"/>
    <x v="10"/>
    <x v="2"/>
    <n v="0"/>
  </r>
  <r>
    <n v="191"/>
    <x v="15"/>
    <d v="2018-12-01T00:00:00"/>
    <x v="11"/>
    <x v="2"/>
    <n v="0"/>
  </r>
  <r>
    <n v="192"/>
    <x v="16"/>
    <d v="2018-01-01T00:00:00"/>
    <x v="0"/>
    <x v="2"/>
    <n v="228812"/>
  </r>
  <r>
    <n v="193"/>
    <x v="16"/>
    <d v="2018-02-01T00:00:00"/>
    <x v="1"/>
    <x v="2"/>
    <n v="286258"/>
  </r>
  <r>
    <n v="194"/>
    <x v="16"/>
    <d v="2018-03-01T00:00:00"/>
    <x v="2"/>
    <x v="2"/>
    <n v="184508"/>
  </r>
  <r>
    <n v="195"/>
    <x v="16"/>
    <d v="2018-04-01T00:00:00"/>
    <x v="3"/>
    <x v="2"/>
    <n v="174592"/>
  </r>
  <r>
    <n v="196"/>
    <x v="16"/>
    <d v="2018-05-01T00:00:00"/>
    <x v="4"/>
    <x v="2"/>
    <n v="183697"/>
  </r>
  <r>
    <n v="197"/>
    <x v="16"/>
    <d v="2018-06-01T00:00:00"/>
    <x v="5"/>
    <x v="2"/>
    <n v="180010"/>
  </r>
  <r>
    <n v="198"/>
    <x v="16"/>
    <d v="2018-07-01T00:00:00"/>
    <x v="6"/>
    <x v="2"/>
    <n v="93450"/>
  </r>
  <r>
    <n v="199"/>
    <x v="16"/>
    <d v="2018-08-01T00:00:00"/>
    <x v="7"/>
    <x v="2"/>
    <n v="118010"/>
  </r>
  <r>
    <n v="200"/>
    <x v="16"/>
    <d v="2018-09-01T00:00:00"/>
    <x v="8"/>
    <x v="2"/>
    <n v="118449"/>
  </r>
  <r>
    <n v="201"/>
    <x v="16"/>
    <d v="2018-10-01T00:00:00"/>
    <x v="9"/>
    <x v="2"/>
    <n v="201050"/>
  </r>
  <r>
    <n v="202"/>
    <x v="16"/>
    <d v="2018-11-01T00:00:00"/>
    <x v="10"/>
    <x v="2"/>
    <n v="121452"/>
  </r>
  <r>
    <n v="203"/>
    <x v="16"/>
    <d v="2018-12-01T00:00:00"/>
    <x v="11"/>
    <x v="2"/>
    <n v="198637"/>
  </r>
  <r>
    <n v="204"/>
    <x v="17"/>
    <d v="2018-01-01T00:00:00"/>
    <x v="0"/>
    <x v="2"/>
    <n v="36205"/>
  </r>
  <r>
    <n v="205"/>
    <x v="17"/>
    <d v="2018-02-01T00:00:00"/>
    <x v="1"/>
    <x v="2"/>
    <n v="9971"/>
  </r>
  <r>
    <n v="206"/>
    <x v="17"/>
    <d v="2018-03-01T00:00:00"/>
    <x v="2"/>
    <x v="2"/>
    <n v="9677"/>
  </r>
  <r>
    <n v="207"/>
    <x v="17"/>
    <d v="2018-04-01T00:00:00"/>
    <x v="3"/>
    <x v="2"/>
    <n v="9779"/>
  </r>
  <r>
    <n v="208"/>
    <x v="17"/>
    <d v="2018-05-01T00:00:00"/>
    <x v="4"/>
    <x v="2"/>
    <n v="10241"/>
  </r>
  <r>
    <n v="209"/>
    <x v="17"/>
    <d v="2018-06-01T00:00:00"/>
    <x v="5"/>
    <x v="2"/>
    <n v="9066"/>
  </r>
  <r>
    <n v="210"/>
    <x v="17"/>
    <d v="2018-07-01T00:00:00"/>
    <x v="6"/>
    <x v="2"/>
    <n v="9668"/>
  </r>
  <r>
    <n v="211"/>
    <x v="17"/>
    <d v="2018-08-01T00:00:00"/>
    <x v="7"/>
    <x v="2"/>
    <n v="10135"/>
  </r>
  <r>
    <n v="212"/>
    <x v="17"/>
    <d v="2018-09-01T00:00:00"/>
    <x v="8"/>
    <x v="2"/>
    <n v="21365"/>
  </r>
  <r>
    <n v="213"/>
    <x v="17"/>
    <d v="2018-10-01T00:00:00"/>
    <x v="9"/>
    <x v="2"/>
    <n v="22332"/>
  </r>
  <r>
    <n v="214"/>
    <x v="17"/>
    <d v="2018-11-01T00:00:00"/>
    <x v="10"/>
    <x v="2"/>
    <n v="5422"/>
  </r>
  <r>
    <n v="215"/>
    <x v="17"/>
    <d v="2018-12-01T00:00:00"/>
    <x v="11"/>
    <x v="2"/>
    <n v="6777"/>
  </r>
  <r>
    <n v="216"/>
    <x v="18"/>
    <d v="2018-01-01T00:00:00"/>
    <x v="0"/>
    <x v="2"/>
    <n v="480241"/>
  </r>
  <r>
    <n v="217"/>
    <x v="18"/>
    <d v="2018-02-01T00:00:00"/>
    <x v="1"/>
    <x v="2"/>
    <n v="335447"/>
  </r>
  <r>
    <n v="218"/>
    <x v="18"/>
    <d v="2018-03-01T00:00:00"/>
    <x v="2"/>
    <x v="2"/>
    <n v="328099"/>
  </r>
  <r>
    <n v="219"/>
    <x v="18"/>
    <d v="2018-04-01T00:00:00"/>
    <x v="3"/>
    <x v="2"/>
    <n v="368645"/>
  </r>
  <r>
    <n v="220"/>
    <x v="18"/>
    <d v="2018-05-01T00:00:00"/>
    <x v="4"/>
    <x v="2"/>
    <n v="342650"/>
  </r>
  <r>
    <n v="221"/>
    <x v="18"/>
    <d v="2018-06-01T00:00:00"/>
    <x v="5"/>
    <x v="2"/>
    <n v="355197"/>
  </r>
  <r>
    <n v="222"/>
    <x v="18"/>
    <d v="2018-07-01T00:00:00"/>
    <x v="6"/>
    <x v="2"/>
    <n v="335356"/>
  </r>
  <r>
    <n v="223"/>
    <x v="18"/>
    <d v="2018-08-01T00:00:00"/>
    <x v="7"/>
    <x v="2"/>
    <n v="313910"/>
  </r>
  <r>
    <n v="224"/>
    <x v="18"/>
    <d v="2018-09-01T00:00:00"/>
    <x v="8"/>
    <x v="2"/>
    <n v="293859"/>
  </r>
  <r>
    <n v="225"/>
    <x v="18"/>
    <d v="2018-10-01T00:00:00"/>
    <x v="9"/>
    <x v="2"/>
    <n v="373291"/>
  </r>
  <r>
    <n v="226"/>
    <x v="18"/>
    <d v="2018-11-01T00:00:00"/>
    <x v="10"/>
    <x v="2"/>
    <n v="289169"/>
  </r>
  <r>
    <n v="227"/>
    <x v="18"/>
    <d v="2018-12-01T00:00:00"/>
    <x v="11"/>
    <x v="2"/>
    <n v="361461"/>
  </r>
  <r>
    <n v="228"/>
    <x v="19"/>
    <d v="2018-01-01T00:00:00"/>
    <x v="0"/>
    <x v="2"/>
    <n v="2495"/>
  </r>
  <r>
    <n v="229"/>
    <x v="19"/>
    <d v="2018-02-01T00:00:00"/>
    <x v="1"/>
    <x v="2"/>
    <n v="7152"/>
  </r>
  <r>
    <n v="230"/>
    <x v="19"/>
    <d v="2018-03-01T00:00:00"/>
    <x v="2"/>
    <x v="2"/>
    <n v="2903"/>
  </r>
  <r>
    <n v="231"/>
    <x v="19"/>
    <d v="2018-04-01T00:00:00"/>
    <x v="3"/>
    <x v="2"/>
    <n v="3550"/>
  </r>
  <r>
    <n v="232"/>
    <x v="19"/>
    <d v="2018-05-01T00:00:00"/>
    <x v="4"/>
    <x v="2"/>
    <n v="5360"/>
  </r>
  <r>
    <n v="233"/>
    <x v="19"/>
    <d v="2018-06-01T00:00:00"/>
    <x v="5"/>
    <x v="2"/>
    <n v="1761"/>
  </r>
  <r>
    <n v="234"/>
    <x v="19"/>
    <d v="2018-07-01T00:00:00"/>
    <x v="6"/>
    <x v="2"/>
    <n v="5882"/>
  </r>
  <r>
    <n v="235"/>
    <x v="19"/>
    <d v="2018-08-01T00:00:00"/>
    <x v="7"/>
    <x v="2"/>
    <n v="10525"/>
  </r>
  <r>
    <n v="236"/>
    <x v="19"/>
    <d v="2018-09-01T00:00:00"/>
    <x v="8"/>
    <x v="2"/>
    <n v="475"/>
  </r>
  <r>
    <n v="237"/>
    <x v="19"/>
    <d v="2018-10-01T00:00:00"/>
    <x v="9"/>
    <x v="2"/>
    <n v="490"/>
  </r>
  <r>
    <n v="238"/>
    <x v="19"/>
    <d v="2018-11-01T00:00:00"/>
    <x v="10"/>
    <x v="2"/>
    <n v="475"/>
  </r>
  <r>
    <n v="239"/>
    <x v="19"/>
    <d v="2018-12-01T00:00:00"/>
    <x v="11"/>
    <x v="2"/>
    <n v="355"/>
  </r>
  <r>
    <n v="240"/>
    <x v="20"/>
    <d v="2018-01-01T00:00:00"/>
    <x v="0"/>
    <x v="2"/>
    <n v="2670"/>
  </r>
  <r>
    <n v="241"/>
    <x v="20"/>
    <d v="2018-02-01T00:00:00"/>
    <x v="1"/>
    <x v="2"/>
    <n v="2695"/>
  </r>
  <r>
    <n v="242"/>
    <x v="20"/>
    <d v="2018-03-01T00:00:00"/>
    <x v="2"/>
    <x v="2"/>
    <n v="2325"/>
  </r>
  <r>
    <n v="243"/>
    <x v="20"/>
    <d v="2018-04-01T00:00:00"/>
    <x v="3"/>
    <x v="2"/>
    <n v="1940"/>
  </r>
  <r>
    <n v="244"/>
    <x v="20"/>
    <d v="2018-05-01T00:00:00"/>
    <x v="4"/>
    <x v="2"/>
    <n v="1499"/>
  </r>
  <r>
    <n v="245"/>
    <x v="20"/>
    <d v="2018-06-01T00:00:00"/>
    <x v="5"/>
    <x v="2"/>
    <n v="1580"/>
  </r>
  <r>
    <n v="246"/>
    <x v="20"/>
    <d v="2018-07-01T00:00:00"/>
    <x v="6"/>
    <x v="2"/>
    <n v="1580"/>
  </r>
  <r>
    <n v="247"/>
    <x v="20"/>
    <d v="2018-08-01T00:00:00"/>
    <x v="7"/>
    <x v="2"/>
    <n v="1595"/>
  </r>
  <r>
    <n v="248"/>
    <x v="20"/>
    <d v="2018-09-01T00:00:00"/>
    <x v="8"/>
    <x v="2"/>
    <n v="1475"/>
  </r>
  <r>
    <n v="249"/>
    <x v="20"/>
    <d v="2018-10-01T00:00:00"/>
    <x v="9"/>
    <x v="2"/>
    <n v="1545"/>
  </r>
  <r>
    <n v="250"/>
    <x v="20"/>
    <d v="2018-11-01T00:00:00"/>
    <x v="10"/>
    <x v="2"/>
    <n v="1655"/>
  </r>
  <r>
    <n v="251"/>
    <x v="20"/>
    <d v="2018-12-01T00:00:00"/>
    <x v="11"/>
    <x v="2"/>
    <n v="1695"/>
  </r>
  <r>
    <n v="252"/>
    <x v="21"/>
    <d v="2018-01-01T00:00:00"/>
    <x v="0"/>
    <x v="2"/>
    <n v="2238074"/>
  </r>
  <r>
    <n v="253"/>
    <x v="21"/>
    <d v="2018-02-01T00:00:00"/>
    <x v="1"/>
    <x v="2"/>
    <n v="1021787"/>
  </r>
  <r>
    <n v="254"/>
    <x v="21"/>
    <d v="2018-03-01T00:00:00"/>
    <x v="2"/>
    <x v="2"/>
    <n v="1022669"/>
  </r>
  <r>
    <n v="255"/>
    <x v="21"/>
    <d v="2018-04-01T00:00:00"/>
    <x v="3"/>
    <x v="2"/>
    <n v="833874"/>
  </r>
  <r>
    <n v="256"/>
    <x v="21"/>
    <d v="2018-05-01T00:00:00"/>
    <x v="4"/>
    <x v="2"/>
    <n v="1021952"/>
  </r>
  <r>
    <n v="257"/>
    <x v="21"/>
    <d v="2018-06-01T00:00:00"/>
    <x v="5"/>
    <x v="2"/>
    <n v="320886"/>
  </r>
  <r>
    <n v="258"/>
    <x v="21"/>
    <d v="2018-07-01T00:00:00"/>
    <x v="6"/>
    <x v="2"/>
    <n v="937720"/>
  </r>
  <r>
    <n v="259"/>
    <x v="21"/>
    <d v="2018-08-01T00:00:00"/>
    <x v="7"/>
    <x v="2"/>
    <n v="320952"/>
  </r>
  <r>
    <n v="260"/>
    <x v="21"/>
    <d v="2018-09-01T00:00:00"/>
    <x v="8"/>
    <x v="2"/>
    <n v="818693"/>
  </r>
  <r>
    <n v="261"/>
    <x v="21"/>
    <d v="2018-10-01T00:00:00"/>
    <x v="9"/>
    <x v="2"/>
    <n v="506563"/>
  </r>
  <r>
    <n v="262"/>
    <x v="21"/>
    <d v="2018-11-01T00:00:00"/>
    <x v="10"/>
    <x v="2"/>
    <n v="840933"/>
  </r>
  <r>
    <n v="263"/>
    <x v="21"/>
    <d v="2018-12-01T00:00:00"/>
    <x v="11"/>
    <x v="2"/>
    <n v="950128"/>
  </r>
  <r>
    <n v="264"/>
    <x v="22"/>
    <d v="2018-01-01T00:00:00"/>
    <x v="0"/>
    <x v="2"/>
    <n v="0"/>
  </r>
  <r>
    <n v="265"/>
    <x v="22"/>
    <d v="2018-02-01T00:00:00"/>
    <x v="1"/>
    <x v="2"/>
    <n v="0"/>
  </r>
  <r>
    <n v="266"/>
    <x v="22"/>
    <d v="2018-03-01T00:00:00"/>
    <x v="2"/>
    <x v="2"/>
    <n v="0"/>
  </r>
  <r>
    <n v="267"/>
    <x v="22"/>
    <d v="2018-04-01T00:00:00"/>
    <x v="3"/>
    <x v="2"/>
    <n v="0"/>
  </r>
  <r>
    <n v="268"/>
    <x v="22"/>
    <d v="2018-05-01T00:00:00"/>
    <x v="4"/>
    <x v="2"/>
    <n v="0"/>
  </r>
  <r>
    <n v="269"/>
    <x v="22"/>
    <d v="2018-06-01T00:00:00"/>
    <x v="5"/>
    <x v="2"/>
    <n v="0"/>
  </r>
  <r>
    <n v="270"/>
    <x v="22"/>
    <d v="2018-07-01T00:00:00"/>
    <x v="6"/>
    <x v="2"/>
    <n v="0"/>
  </r>
  <r>
    <n v="271"/>
    <x v="22"/>
    <d v="2018-08-01T00:00:00"/>
    <x v="7"/>
    <x v="2"/>
    <n v="0"/>
  </r>
  <r>
    <n v="272"/>
    <x v="22"/>
    <d v="2018-09-01T00:00:00"/>
    <x v="8"/>
    <x v="2"/>
    <n v="0"/>
  </r>
  <r>
    <n v="273"/>
    <x v="22"/>
    <d v="2018-10-01T00:00:00"/>
    <x v="9"/>
    <x v="2"/>
    <n v="0"/>
  </r>
  <r>
    <n v="274"/>
    <x v="22"/>
    <d v="2018-11-01T00:00:00"/>
    <x v="10"/>
    <x v="2"/>
    <n v="0"/>
  </r>
  <r>
    <n v="275"/>
    <x v="22"/>
    <d v="2018-12-01T00:00:00"/>
    <x v="11"/>
    <x v="2"/>
    <n v="0"/>
  </r>
  <r>
    <n v="276"/>
    <x v="23"/>
    <d v="2018-01-01T00:00:00"/>
    <x v="0"/>
    <x v="2"/>
    <n v="254000"/>
  </r>
  <r>
    <n v="277"/>
    <x v="23"/>
    <d v="2018-02-01T00:00:00"/>
    <x v="1"/>
    <x v="2"/>
    <n v="540000"/>
  </r>
  <r>
    <n v="278"/>
    <x v="23"/>
    <d v="2018-03-01T00:00:00"/>
    <x v="2"/>
    <x v="2"/>
    <n v="158500"/>
  </r>
  <r>
    <n v="279"/>
    <x v="23"/>
    <d v="2018-04-01T00:00:00"/>
    <x v="3"/>
    <x v="2"/>
    <n v="162500"/>
  </r>
  <r>
    <n v="280"/>
    <x v="23"/>
    <d v="2018-05-01T00:00:00"/>
    <x v="4"/>
    <x v="2"/>
    <n v="157000"/>
  </r>
  <r>
    <n v="281"/>
    <x v="23"/>
    <d v="2018-06-01T00:00:00"/>
    <x v="5"/>
    <x v="2"/>
    <n v="93500"/>
  </r>
  <r>
    <n v="282"/>
    <x v="23"/>
    <d v="2018-07-01T00:00:00"/>
    <x v="6"/>
    <x v="2"/>
    <n v="108600"/>
  </r>
  <r>
    <n v="283"/>
    <x v="23"/>
    <d v="2018-08-01T00:00:00"/>
    <x v="7"/>
    <x v="2"/>
    <n v="205000"/>
  </r>
  <r>
    <n v="284"/>
    <x v="23"/>
    <d v="2018-09-01T00:00:00"/>
    <x v="8"/>
    <x v="2"/>
    <n v="125000"/>
  </r>
  <r>
    <n v="285"/>
    <x v="23"/>
    <d v="2018-10-01T00:00:00"/>
    <x v="9"/>
    <x v="2"/>
    <n v="171800"/>
  </r>
  <r>
    <n v="286"/>
    <x v="23"/>
    <d v="2018-11-01T00:00:00"/>
    <x v="10"/>
    <x v="2"/>
    <n v="160000"/>
  </r>
  <r>
    <n v="287"/>
    <x v="23"/>
    <d v="2018-12-01T00:00:00"/>
    <x v="11"/>
    <x v="2"/>
    <n v="134000"/>
  </r>
  <r>
    <n v="288"/>
    <x v="24"/>
    <d v="2018-01-01T00:00:00"/>
    <x v="0"/>
    <x v="2"/>
    <n v="253000"/>
  </r>
  <r>
    <n v="289"/>
    <x v="24"/>
    <d v="2018-02-01T00:00:00"/>
    <x v="1"/>
    <x v="2"/>
    <n v="44000"/>
  </r>
  <r>
    <n v="290"/>
    <x v="24"/>
    <d v="2018-03-01T00:00:00"/>
    <x v="2"/>
    <x v="2"/>
    <n v="164800"/>
  </r>
  <r>
    <n v="291"/>
    <x v="24"/>
    <d v="2018-04-01T00:00:00"/>
    <x v="3"/>
    <x v="2"/>
    <n v="115000"/>
  </r>
  <r>
    <n v="292"/>
    <x v="24"/>
    <d v="2018-05-01T00:00:00"/>
    <x v="4"/>
    <x v="2"/>
    <n v="165200"/>
  </r>
  <r>
    <n v="293"/>
    <x v="24"/>
    <d v="2018-06-01T00:00:00"/>
    <x v="5"/>
    <x v="2"/>
    <n v="104300"/>
  </r>
  <r>
    <n v="294"/>
    <x v="24"/>
    <d v="2018-07-01T00:00:00"/>
    <x v="6"/>
    <x v="2"/>
    <n v="54000"/>
  </r>
  <r>
    <n v="295"/>
    <x v="24"/>
    <d v="2018-08-01T00:00:00"/>
    <x v="7"/>
    <x v="2"/>
    <n v="100000"/>
  </r>
  <r>
    <n v="296"/>
    <x v="24"/>
    <d v="2018-09-01T00:00:00"/>
    <x v="8"/>
    <x v="2"/>
    <n v="55000"/>
  </r>
  <r>
    <n v="297"/>
    <x v="24"/>
    <d v="2018-10-01T00:00:00"/>
    <x v="9"/>
    <x v="2"/>
    <n v="43000"/>
  </r>
  <r>
    <n v="298"/>
    <x v="24"/>
    <d v="2018-11-01T00:00:00"/>
    <x v="10"/>
    <x v="2"/>
    <n v="135000"/>
  </r>
  <r>
    <n v="299"/>
    <x v="24"/>
    <d v="2018-12-01T00:00:00"/>
    <x v="11"/>
    <x v="2"/>
    <n v="50000"/>
  </r>
  <r>
    <n v="300"/>
    <x v="25"/>
    <d v="2018-01-01T00:00:00"/>
    <x v="0"/>
    <x v="2"/>
    <n v="0"/>
  </r>
  <r>
    <n v="301"/>
    <x v="25"/>
    <d v="2018-02-01T00:00:00"/>
    <x v="1"/>
    <x v="2"/>
    <n v="0"/>
  </r>
  <r>
    <n v="302"/>
    <x v="25"/>
    <d v="2018-03-01T00:00:00"/>
    <x v="2"/>
    <x v="2"/>
    <n v="0"/>
  </r>
  <r>
    <n v="303"/>
    <x v="25"/>
    <d v="2018-04-01T00:00:00"/>
    <x v="3"/>
    <x v="2"/>
    <n v="0"/>
  </r>
  <r>
    <n v="304"/>
    <x v="25"/>
    <d v="2018-05-01T00:00:00"/>
    <x v="4"/>
    <x v="2"/>
    <n v="0"/>
  </r>
  <r>
    <n v="305"/>
    <x v="25"/>
    <d v="2018-06-01T00:00:00"/>
    <x v="5"/>
    <x v="2"/>
    <n v="0"/>
  </r>
  <r>
    <n v="306"/>
    <x v="25"/>
    <d v="2018-07-01T00:00:00"/>
    <x v="6"/>
    <x v="2"/>
    <n v="0"/>
  </r>
  <r>
    <n v="307"/>
    <x v="25"/>
    <d v="2018-08-01T00:00:00"/>
    <x v="7"/>
    <x v="2"/>
    <n v="0"/>
  </r>
  <r>
    <n v="308"/>
    <x v="25"/>
    <d v="2018-09-01T00:00:00"/>
    <x v="8"/>
    <x v="2"/>
    <n v="0"/>
  </r>
  <r>
    <n v="309"/>
    <x v="25"/>
    <d v="2018-10-01T00:00:00"/>
    <x v="9"/>
    <x v="2"/>
    <n v="0"/>
  </r>
  <r>
    <n v="310"/>
    <x v="25"/>
    <d v="2018-11-01T00:00:00"/>
    <x v="10"/>
    <x v="2"/>
    <n v="0"/>
  </r>
  <r>
    <n v="311"/>
    <x v="25"/>
    <d v="2018-12-01T00:00:00"/>
    <x v="11"/>
    <x v="2"/>
    <n v="0"/>
  </r>
  <r>
    <n v="312"/>
    <x v="26"/>
    <d v="2018-01-01T00:00:00"/>
    <x v="0"/>
    <x v="2"/>
    <n v="0"/>
  </r>
  <r>
    <n v="313"/>
    <x v="26"/>
    <d v="2018-02-01T00:00:00"/>
    <x v="1"/>
    <x v="2"/>
    <n v="0"/>
  </r>
  <r>
    <n v="314"/>
    <x v="26"/>
    <d v="2018-03-01T00:00:00"/>
    <x v="2"/>
    <x v="2"/>
    <n v="0"/>
  </r>
  <r>
    <n v="315"/>
    <x v="26"/>
    <d v="2018-04-01T00:00:00"/>
    <x v="3"/>
    <x v="2"/>
    <n v="0"/>
  </r>
  <r>
    <n v="316"/>
    <x v="26"/>
    <d v="2018-05-01T00:00:00"/>
    <x v="4"/>
    <x v="2"/>
    <n v="0"/>
  </r>
  <r>
    <n v="317"/>
    <x v="26"/>
    <d v="2018-06-01T00:00:00"/>
    <x v="5"/>
    <x v="2"/>
    <n v="0"/>
  </r>
  <r>
    <n v="318"/>
    <x v="26"/>
    <d v="2018-07-01T00:00:00"/>
    <x v="6"/>
    <x v="2"/>
    <n v="0"/>
  </r>
  <r>
    <n v="319"/>
    <x v="26"/>
    <d v="2018-08-01T00:00:00"/>
    <x v="7"/>
    <x v="2"/>
    <n v="0"/>
  </r>
  <r>
    <n v="320"/>
    <x v="26"/>
    <d v="2018-09-01T00:00:00"/>
    <x v="8"/>
    <x v="2"/>
    <n v="0"/>
  </r>
  <r>
    <n v="321"/>
    <x v="26"/>
    <d v="2018-10-01T00:00:00"/>
    <x v="9"/>
    <x v="2"/>
    <n v="0"/>
  </r>
  <r>
    <n v="322"/>
    <x v="26"/>
    <d v="2018-11-01T00:00:00"/>
    <x v="10"/>
    <x v="2"/>
    <n v="0"/>
  </r>
  <r>
    <n v="323"/>
    <x v="26"/>
    <d v="2018-12-01T00:00:00"/>
    <x v="11"/>
    <x v="2"/>
    <n v="0"/>
  </r>
  <r>
    <n v="324"/>
    <x v="27"/>
    <d v="2018-01-01T00:00:00"/>
    <x v="0"/>
    <x v="2"/>
    <n v="28131"/>
  </r>
  <r>
    <n v="325"/>
    <x v="27"/>
    <d v="2018-02-01T00:00:00"/>
    <x v="1"/>
    <x v="2"/>
    <n v="22341"/>
  </r>
  <r>
    <n v="326"/>
    <x v="27"/>
    <d v="2018-03-01T00:00:00"/>
    <x v="2"/>
    <x v="2"/>
    <n v="20050"/>
  </r>
  <r>
    <n v="327"/>
    <x v="27"/>
    <d v="2018-04-01T00:00:00"/>
    <x v="3"/>
    <x v="2"/>
    <n v="10550"/>
  </r>
  <r>
    <n v="328"/>
    <x v="27"/>
    <d v="2018-05-01T00:00:00"/>
    <x v="4"/>
    <x v="2"/>
    <n v="11502"/>
  </r>
  <r>
    <n v="329"/>
    <x v="27"/>
    <d v="2018-06-01T00:00:00"/>
    <x v="5"/>
    <x v="2"/>
    <n v="19092"/>
  </r>
  <r>
    <n v="330"/>
    <x v="27"/>
    <d v="2018-07-01T00:00:00"/>
    <x v="6"/>
    <x v="2"/>
    <n v="32625"/>
  </r>
  <r>
    <n v="331"/>
    <x v="27"/>
    <d v="2018-08-01T00:00:00"/>
    <x v="7"/>
    <x v="2"/>
    <n v="35860"/>
  </r>
  <r>
    <n v="332"/>
    <x v="27"/>
    <d v="2018-09-01T00:00:00"/>
    <x v="8"/>
    <x v="2"/>
    <n v="32002"/>
  </r>
  <r>
    <n v="333"/>
    <x v="27"/>
    <d v="2018-10-01T00:00:00"/>
    <x v="9"/>
    <x v="2"/>
    <n v="21234"/>
  </r>
  <r>
    <n v="334"/>
    <x v="27"/>
    <d v="2018-11-01T00:00:00"/>
    <x v="10"/>
    <x v="2"/>
    <n v="32657"/>
  </r>
  <r>
    <n v="335"/>
    <x v="27"/>
    <d v="2018-12-01T00:00:00"/>
    <x v="11"/>
    <x v="2"/>
    <n v="20556"/>
  </r>
  <r>
    <n v="336"/>
    <x v="28"/>
    <d v="2018-01-01T00:00:00"/>
    <x v="0"/>
    <x v="2"/>
    <n v="25200"/>
  </r>
  <r>
    <n v="337"/>
    <x v="28"/>
    <d v="2018-02-01T00:00:00"/>
    <x v="1"/>
    <x v="2"/>
    <n v="26300"/>
  </r>
  <r>
    <n v="338"/>
    <x v="28"/>
    <d v="2018-03-01T00:00:00"/>
    <x v="2"/>
    <x v="2"/>
    <n v="26200"/>
  </r>
  <r>
    <n v="339"/>
    <x v="28"/>
    <d v="2018-04-01T00:00:00"/>
    <x v="3"/>
    <x v="2"/>
    <n v="21600"/>
  </r>
  <r>
    <n v="340"/>
    <x v="28"/>
    <d v="2018-05-01T00:00:00"/>
    <x v="4"/>
    <x v="2"/>
    <n v="22100"/>
  </r>
  <r>
    <n v="341"/>
    <x v="28"/>
    <d v="2018-06-01T00:00:00"/>
    <x v="5"/>
    <x v="2"/>
    <n v="23100"/>
  </r>
  <r>
    <n v="342"/>
    <x v="28"/>
    <d v="2018-07-01T00:00:00"/>
    <x v="6"/>
    <x v="2"/>
    <n v="25900"/>
  </r>
  <r>
    <n v="343"/>
    <x v="28"/>
    <d v="2018-08-01T00:00:00"/>
    <x v="7"/>
    <x v="2"/>
    <n v="25700"/>
  </r>
  <r>
    <n v="344"/>
    <x v="28"/>
    <d v="2018-09-01T00:00:00"/>
    <x v="8"/>
    <x v="2"/>
    <n v="25800"/>
  </r>
  <r>
    <n v="345"/>
    <x v="28"/>
    <d v="2018-10-01T00:00:00"/>
    <x v="9"/>
    <x v="2"/>
    <n v="26000"/>
  </r>
  <r>
    <n v="346"/>
    <x v="28"/>
    <d v="2018-11-01T00:00:00"/>
    <x v="10"/>
    <x v="2"/>
    <n v="24050"/>
  </r>
  <r>
    <n v="347"/>
    <x v="28"/>
    <d v="2018-12-01T00:00:00"/>
    <x v="11"/>
    <x v="2"/>
    <n v="30062"/>
  </r>
  <r>
    <n v="348"/>
    <x v="29"/>
    <d v="2018-01-01T00:00:00"/>
    <x v="0"/>
    <x v="2"/>
    <n v="137530"/>
  </r>
  <r>
    <n v="349"/>
    <x v="29"/>
    <d v="2018-02-01T00:00:00"/>
    <x v="1"/>
    <x v="2"/>
    <n v="145750"/>
  </r>
  <r>
    <n v="350"/>
    <x v="29"/>
    <d v="2018-03-01T00:00:00"/>
    <x v="2"/>
    <x v="2"/>
    <n v="140300"/>
  </r>
  <r>
    <n v="351"/>
    <x v="29"/>
    <d v="2018-04-01T00:00:00"/>
    <x v="3"/>
    <x v="2"/>
    <n v="142510"/>
  </r>
  <r>
    <n v="352"/>
    <x v="29"/>
    <d v="2018-05-01T00:00:00"/>
    <x v="4"/>
    <x v="2"/>
    <n v="143425"/>
  </r>
  <r>
    <n v="353"/>
    <x v="29"/>
    <d v="2018-06-01T00:00:00"/>
    <x v="5"/>
    <x v="2"/>
    <n v="135615"/>
  </r>
  <r>
    <n v="354"/>
    <x v="29"/>
    <d v="2018-07-01T00:00:00"/>
    <x v="6"/>
    <x v="2"/>
    <n v="136560"/>
  </r>
  <r>
    <n v="355"/>
    <x v="29"/>
    <d v="2018-08-01T00:00:00"/>
    <x v="7"/>
    <x v="2"/>
    <n v="136760"/>
  </r>
  <r>
    <n v="356"/>
    <x v="29"/>
    <d v="2018-09-01T00:00:00"/>
    <x v="8"/>
    <x v="2"/>
    <n v="138780"/>
  </r>
  <r>
    <n v="357"/>
    <x v="29"/>
    <d v="2018-10-01T00:00:00"/>
    <x v="9"/>
    <x v="2"/>
    <n v="140948"/>
  </r>
  <r>
    <n v="358"/>
    <x v="29"/>
    <d v="2018-11-01T00:00:00"/>
    <x v="10"/>
    <x v="2"/>
    <n v="144515"/>
  </r>
  <r>
    <n v="359"/>
    <x v="29"/>
    <d v="2018-12-01T00:00:00"/>
    <x v="11"/>
    <x v="2"/>
    <n v="180643"/>
  </r>
  <r>
    <n v="360"/>
    <x v="30"/>
    <d v="2018-01-01T00:00:00"/>
    <x v="0"/>
    <x v="2"/>
    <n v="2016000"/>
  </r>
  <r>
    <n v="361"/>
    <x v="30"/>
    <d v="2018-02-01T00:00:00"/>
    <x v="1"/>
    <x v="2"/>
    <n v="3073872"/>
  </r>
  <r>
    <n v="362"/>
    <x v="30"/>
    <d v="2018-03-01T00:00:00"/>
    <x v="2"/>
    <x v="2"/>
    <n v="2836580"/>
  </r>
  <r>
    <n v="363"/>
    <x v="30"/>
    <d v="2018-04-01T00:00:00"/>
    <x v="3"/>
    <x v="2"/>
    <n v="692370"/>
  </r>
  <r>
    <n v="364"/>
    <x v="30"/>
    <d v="2018-05-01T00:00:00"/>
    <x v="4"/>
    <x v="2"/>
    <n v="781842"/>
  </r>
  <r>
    <n v="365"/>
    <x v="30"/>
    <d v="2018-06-01T00:00:00"/>
    <x v="5"/>
    <x v="2"/>
    <n v="577570"/>
  </r>
  <r>
    <n v="366"/>
    <x v="30"/>
    <d v="2018-07-01T00:00:00"/>
    <x v="6"/>
    <x v="2"/>
    <n v="671156"/>
  </r>
  <r>
    <n v="367"/>
    <x v="30"/>
    <d v="2018-08-01T00:00:00"/>
    <x v="7"/>
    <x v="2"/>
    <n v="526445"/>
  </r>
  <r>
    <n v="368"/>
    <x v="30"/>
    <d v="2018-09-01T00:00:00"/>
    <x v="8"/>
    <x v="2"/>
    <n v="819350"/>
  </r>
  <r>
    <n v="369"/>
    <x v="30"/>
    <d v="2018-10-01T00:00:00"/>
    <x v="9"/>
    <x v="2"/>
    <n v="586475"/>
  </r>
  <r>
    <n v="370"/>
    <x v="30"/>
    <d v="2018-11-01T00:00:00"/>
    <x v="10"/>
    <x v="2"/>
    <n v="485208"/>
  </r>
  <r>
    <n v="371"/>
    <x v="30"/>
    <d v="2018-12-01T00:00:00"/>
    <x v="11"/>
    <x v="2"/>
    <n v="606510"/>
  </r>
  <r>
    <n v="0"/>
    <x v="0"/>
    <d v="2019-01-01T00:00:00"/>
    <x v="0"/>
    <x v="3"/>
    <n v="25071"/>
  </r>
  <r>
    <n v="1"/>
    <x v="0"/>
    <d v="2019-02-01T00:00:00"/>
    <x v="1"/>
    <x v="3"/>
    <n v="406177"/>
  </r>
  <r>
    <n v="2"/>
    <x v="0"/>
    <d v="2019-03-01T00:00:00"/>
    <x v="2"/>
    <x v="3"/>
    <n v="14347"/>
  </r>
  <r>
    <n v="3"/>
    <x v="0"/>
    <d v="2019-04-01T00:00:00"/>
    <x v="3"/>
    <x v="3"/>
    <n v="9972"/>
  </r>
  <r>
    <n v="4"/>
    <x v="0"/>
    <d v="2019-05-01T00:00:00"/>
    <x v="4"/>
    <x v="3"/>
    <n v="6997"/>
  </r>
  <r>
    <n v="5"/>
    <x v="0"/>
    <d v="2019-06-01T00:00:00"/>
    <x v="5"/>
    <x v="3"/>
    <n v="9161"/>
  </r>
  <r>
    <n v="6"/>
    <x v="0"/>
    <d v="2019-07-01T00:00:00"/>
    <x v="6"/>
    <x v="3"/>
    <n v="11791"/>
  </r>
  <r>
    <n v="7"/>
    <x v="0"/>
    <d v="2019-08-01T00:00:00"/>
    <x v="7"/>
    <x v="3"/>
    <n v="108173"/>
  </r>
  <r>
    <n v="8"/>
    <x v="0"/>
    <d v="2019-09-01T00:00:00"/>
    <x v="8"/>
    <x v="3"/>
    <n v="37589"/>
  </r>
  <r>
    <n v="9"/>
    <x v="0"/>
    <d v="2019-10-01T00:00:00"/>
    <x v="9"/>
    <x v="3"/>
    <n v="38184"/>
  </r>
  <r>
    <n v="10"/>
    <x v="0"/>
    <d v="2019-11-01T00:00:00"/>
    <x v="10"/>
    <x v="3"/>
    <n v="70344"/>
  </r>
  <r>
    <n v="11"/>
    <x v="0"/>
    <d v="2019-12-01T00:00:00"/>
    <x v="11"/>
    <x v="3"/>
    <n v="38089"/>
  </r>
  <r>
    <n v="12"/>
    <x v="1"/>
    <d v="2019-01-01T00:00:00"/>
    <x v="0"/>
    <x v="3"/>
    <n v="283365"/>
  </r>
  <r>
    <n v="13"/>
    <x v="1"/>
    <d v="2019-02-01T00:00:00"/>
    <x v="1"/>
    <x v="3"/>
    <n v="229159"/>
  </r>
  <r>
    <n v="14"/>
    <x v="1"/>
    <d v="2019-03-01T00:00:00"/>
    <x v="2"/>
    <x v="3"/>
    <n v="225448"/>
  </r>
  <r>
    <n v="15"/>
    <x v="1"/>
    <d v="2019-04-01T00:00:00"/>
    <x v="3"/>
    <x v="3"/>
    <n v="349585"/>
  </r>
  <r>
    <n v="16"/>
    <x v="1"/>
    <d v="2019-05-01T00:00:00"/>
    <x v="4"/>
    <x v="3"/>
    <n v="275800"/>
  </r>
  <r>
    <n v="17"/>
    <x v="1"/>
    <d v="2019-06-01T00:00:00"/>
    <x v="5"/>
    <x v="3"/>
    <n v="9761776"/>
  </r>
  <r>
    <n v="18"/>
    <x v="1"/>
    <d v="2019-07-01T00:00:00"/>
    <x v="6"/>
    <x v="3"/>
    <n v="233338"/>
  </r>
  <r>
    <n v="19"/>
    <x v="1"/>
    <d v="2019-08-01T00:00:00"/>
    <x v="7"/>
    <x v="3"/>
    <n v="271941"/>
  </r>
  <r>
    <n v="20"/>
    <x v="1"/>
    <d v="2019-09-01T00:00:00"/>
    <x v="8"/>
    <x v="3"/>
    <n v="314199"/>
  </r>
  <r>
    <n v="21"/>
    <x v="1"/>
    <d v="2019-10-01T00:00:00"/>
    <x v="9"/>
    <x v="3"/>
    <n v="287432"/>
  </r>
  <r>
    <n v="22"/>
    <x v="1"/>
    <d v="2019-11-01T00:00:00"/>
    <x v="10"/>
    <x v="3"/>
    <n v="298366"/>
  </r>
  <r>
    <n v="23"/>
    <x v="1"/>
    <d v="2019-12-01T00:00:00"/>
    <x v="11"/>
    <x v="3"/>
    <n v="287328"/>
  </r>
  <r>
    <n v="24"/>
    <x v="2"/>
    <d v="2019-01-01T00:00:00"/>
    <x v="0"/>
    <x v="3"/>
    <n v="1426500"/>
  </r>
  <r>
    <n v="25"/>
    <x v="2"/>
    <d v="2019-02-01T00:00:00"/>
    <x v="1"/>
    <x v="3"/>
    <n v="983147"/>
  </r>
  <r>
    <n v="26"/>
    <x v="2"/>
    <d v="2019-03-01T00:00:00"/>
    <x v="2"/>
    <x v="3"/>
    <n v="1009991"/>
  </r>
  <r>
    <n v="27"/>
    <x v="2"/>
    <d v="2019-04-01T00:00:00"/>
    <x v="3"/>
    <x v="3"/>
    <n v="1045933"/>
  </r>
  <r>
    <n v="28"/>
    <x v="2"/>
    <d v="2019-05-01T00:00:00"/>
    <x v="4"/>
    <x v="3"/>
    <n v="1305748"/>
  </r>
  <r>
    <n v="29"/>
    <x v="2"/>
    <d v="2019-06-01T00:00:00"/>
    <x v="5"/>
    <x v="3"/>
    <n v="1262995"/>
  </r>
  <r>
    <n v="30"/>
    <x v="2"/>
    <d v="2019-07-01T00:00:00"/>
    <x v="6"/>
    <x v="3"/>
    <n v="1094861"/>
  </r>
  <r>
    <n v="31"/>
    <x v="2"/>
    <d v="2019-08-01T00:00:00"/>
    <x v="7"/>
    <x v="3"/>
    <n v="1121380"/>
  </r>
  <r>
    <n v="32"/>
    <x v="2"/>
    <d v="2019-09-01T00:00:00"/>
    <x v="8"/>
    <x v="3"/>
    <n v="959930"/>
  </r>
  <r>
    <n v="33"/>
    <x v="2"/>
    <d v="2019-10-01T00:00:00"/>
    <x v="9"/>
    <x v="3"/>
    <n v="1240643"/>
  </r>
  <r>
    <n v="34"/>
    <x v="2"/>
    <d v="2019-11-01T00:00:00"/>
    <x v="10"/>
    <x v="3"/>
    <n v="1073665"/>
  </r>
  <r>
    <n v="35"/>
    <x v="2"/>
    <d v="2019-12-01T00:00:00"/>
    <x v="11"/>
    <x v="3"/>
    <n v="1277569"/>
  </r>
  <r>
    <n v="36"/>
    <x v="3"/>
    <d v="2019-01-01T00:00:00"/>
    <x v="0"/>
    <x v="3"/>
    <n v="211913"/>
  </r>
  <r>
    <n v="37"/>
    <x v="3"/>
    <d v="2019-02-01T00:00:00"/>
    <x v="1"/>
    <x v="3"/>
    <n v="215105"/>
  </r>
  <r>
    <n v="38"/>
    <x v="3"/>
    <d v="2019-03-01T00:00:00"/>
    <x v="2"/>
    <x v="3"/>
    <n v="194090"/>
  </r>
  <r>
    <n v="39"/>
    <x v="3"/>
    <d v="2019-04-01T00:00:00"/>
    <x v="3"/>
    <x v="3"/>
    <n v="447226"/>
  </r>
  <r>
    <n v="40"/>
    <x v="3"/>
    <d v="2019-05-01T00:00:00"/>
    <x v="4"/>
    <x v="3"/>
    <n v="500206"/>
  </r>
  <r>
    <n v="41"/>
    <x v="3"/>
    <d v="2019-06-01T00:00:00"/>
    <x v="5"/>
    <x v="3"/>
    <n v="235363"/>
  </r>
  <r>
    <n v="42"/>
    <x v="3"/>
    <d v="2019-07-01T00:00:00"/>
    <x v="6"/>
    <x v="3"/>
    <n v="157419"/>
  </r>
  <r>
    <n v="43"/>
    <x v="3"/>
    <d v="2019-08-01T00:00:00"/>
    <x v="7"/>
    <x v="3"/>
    <n v="151570"/>
  </r>
  <r>
    <n v="44"/>
    <x v="3"/>
    <d v="2019-09-01T00:00:00"/>
    <x v="8"/>
    <x v="3"/>
    <n v="157564"/>
  </r>
  <r>
    <n v="45"/>
    <x v="3"/>
    <d v="2019-10-01T00:00:00"/>
    <x v="9"/>
    <x v="3"/>
    <n v="165070"/>
  </r>
  <r>
    <n v="46"/>
    <x v="3"/>
    <d v="2019-11-01T00:00:00"/>
    <x v="10"/>
    <x v="3"/>
    <n v="277630"/>
  </r>
  <r>
    <n v="47"/>
    <x v="3"/>
    <d v="2019-12-01T00:00:00"/>
    <x v="11"/>
    <x v="3"/>
    <n v="372959"/>
  </r>
  <r>
    <n v="48"/>
    <x v="4"/>
    <d v="2019-01-01T00:00:00"/>
    <x v="0"/>
    <x v="3"/>
    <n v="28750"/>
  </r>
  <r>
    <n v="49"/>
    <x v="4"/>
    <d v="2019-02-01T00:00:00"/>
    <x v="1"/>
    <x v="3"/>
    <n v="28810"/>
  </r>
  <r>
    <n v="50"/>
    <x v="4"/>
    <d v="2019-03-01T00:00:00"/>
    <x v="2"/>
    <x v="3"/>
    <n v="27300"/>
  </r>
  <r>
    <n v="51"/>
    <x v="4"/>
    <d v="2019-04-01T00:00:00"/>
    <x v="3"/>
    <x v="3"/>
    <n v="26160"/>
  </r>
  <r>
    <n v="52"/>
    <x v="4"/>
    <d v="2019-05-01T00:00:00"/>
    <x v="4"/>
    <x v="3"/>
    <n v="26740"/>
  </r>
  <r>
    <n v="53"/>
    <x v="4"/>
    <d v="2019-06-01T00:00:00"/>
    <x v="5"/>
    <x v="3"/>
    <n v="25820"/>
  </r>
  <r>
    <n v="54"/>
    <x v="4"/>
    <d v="2019-07-01T00:00:00"/>
    <x v="6"/>
    <x v="3"/>
    <n v="24160"/>
  </r>
  <r>
    <n v="55"/>
    <x v="4"/>
    <d v="2019-08-01T00:00:00"/>
    <x v="7"/>
    <x v="3"/>
    <n v="27800"/>
  </r>
  <r>
    <n v="56"/>
    <x v="4"/>
    <d v="2019-09-01T00:00:00"/>
    <x v="8"/>
    <x v="3"/>
    <n v="28640"/>
  </r>
  <r>
    <n v="57"/>
    <x v="4"/>
    <d v="2019-10-01T00:00:00"/>
    <x v="9"/>
    <x v="3"/>
    <n v="27840"/>
  </r>
  <r>
    <n v="58"/>
    <x v="4"/>
    <d v="2019-11-01T00:00:00"/>
    <x v="10"/>
    <x v="3"/>
    <n v="28410"/>
  </r>
  <r>
    <n v="59"/>
    <x v="4"/>
    <d v="2019-12-01T00:00:00"/>
    <x v="11"/>
    <x v="3"/>
    <n v="28460"/>
  </r>
  <r>
    <n v="60"/>
    <x v="5"/>
    <d v="2019-01-01T00:00:00"/>
    <x v="0"/>
    <x v="3"/>
    <n v="197430"/>
  </r>
  <r>
    <n v="61"/>
    <x v="5"/>
    <d v="2019-02-01T00:00:00"/>
    <x v="1"/>
    <x v="3"/>
    <n v="33500"/>
  </r>
  <r>
    <n v="62"/>
    <x v="5"/>
    <d v="2019-03-01T00:00:00"/>
    <x v="2"/>
    <x v="3"/>
    <n v="37500"/>
  </r>
  <r>
    <n v="63"/>
    <x v="5"/>
    <d v="2019-04-01T00:00:00"/>
    <x v="3"/>
    <x v="3"/>
    <n v="38500"/>
  </r>
  <r>
    <n v="64"/>
    <x v="5"/>
    <d v="2019-05-01T00:00:00"/>
    <x v="4"/>
    <x v="3"/>
    <n v="30800"/>
  </r>
  <r>
    <n v="65"/>
    <x v="5"/>
    <d v="2019-06-01T00:00:00"/>
    <x v="5"/>
    <x v="3"/>
    <n v="40500"/>
  </r>
  <r>
    <n v="66"/>
    <x v="5"/>
    <d v="2019-07-01T00:00:00"/>
    <x v="6"/>
    <x v="3"/>
    <n v="45500"/>
  </r>
  <r>
    <n v="67"/>
    <x v="5"/>
    <d v="2019-08-01T00:00:00"/>
    <x v="7"/>
    <x v="3"/>
    <n v="45000"/>
  </r>
  <r>
    <n v="68"/>
    <x v="5"/>
    <d v="2019-09-01T00:00:00"/>
    <x v="8"/>
    <x v="3"/>
    <n v="50500"/>
  </r>
  <r>
    <n v="69"/>
    <x v="5"/>
    <d v="2019-10-01T00:00:00"/>
    <x v="9"/>
    <x v="3"/>
    <n v="46000"/>
  </r>
  <r>
    <n v="70"/>
    <x v="5"/>
    <d v="2019-11-01T00:00:00"/>
    <x v="10"/>
    <x v="3"/>
    <n v="51500"/>
  </r>
  <r>
    <n v="71"/>
    <x v="5"/>
    <d v="2019-12-01T00:00:00"/>
    <x v="11"/>
    <x v="3"/>
    <n v="45800"/>
  </r>
  <r>
    <n v="72"/>
    <x v="6"/>
    <d v="2019-01-01T00:00:00"/>
    <x v="0"/>
    <x v="3"/>
    <n v="146441"/>
  </r>
  <r>
    <n v="73"/>
    <x v="6"/>
    <d v="2019-02-01T00:00:00"/>
    <x v="1"/>
    <x v="3"/>
    <n v="481110"/>
  </r>
  <r>
    <n v="74"/>
    <x v="6"/>
    <d v="2019-03-01T00:00:00"/>
    <x v="2"/>
    <x v="3"/>
    <n v="155013"/>
  </r>
  <r>
    <n v="75"/>
    <x v="6"/>
    <d v="2019-04-01T00:00:00"/>
    <x v="3"/>
    <x v="3"/>
    <n v="82334"/>
  </r>
  <r>
    <n v="76"/>
    <x v="6"/>
    <d v="2019-05-01T00:00:00"/>
    <x v="4"/>
    <x v="3"/>
    <n v="154609"/>
  </r>
  <r>
    <n v="77"/>
    <x v="6"/>
    <d v="2019-06-01T00:00:00"/>
    <x v="5"/>
    <x v="3"/>
    <n v="155013"/>
  </r>
  <r>
    <n v="78"/>
    <x v="6"/>
    <d v="2019-07-01T00:00:00"/>
    <x v="6"/>
    <x v="3"/>
    <n v="114951"/>
  </r>
  <r>
    <n v="79"/>
    <x v="6"/>
    <d v="2019-08-01T00:00:00"/>
    <x v="7"/>
    <x v="3"/>
    <n v="123733"/>
  </r>
  <r>
    <n v="80"/>
    <x v="6"/>
    <d v="2019-09-01T00:00:00"/>
    <x v="8"/>
    <x v="3"/>
    <n v="131485"/>
  </r>
  <r>
    <n v="81"/>
    <x v="6"/>
    <d v="2019-10-01T00:00:00"/>
    <x v="9"/>
    <x v="3"/>
    <n v="152898"/>
  </r>
  <r>
    <n v="82"/>
    <x v="6"/>
    <d v="2019-11-01T00:00:00"/>
    <x v="10"/>
    <x v="3"/>
    <n v="128075"/>
  </r>
  <r>
    <n v="83"/>
    <x v="6"/>
    <d v="2019-12-01T00:00:00"/>
    <x v="11"/>
    <x v="3"/>
    <n v="182333"/>
  </r>
  <r>
    <n v="84"/>
    <x v="7"/>
    <d v="2019-01-01T00:00:00"/>
    <x v="0"/>
    <x v="3"/>
    <n v="42"/>
  </r>
  <r>
    <n v="85"/>
    <x v="7"/>
    <d v="2019-02-01T00:00:00"/>
    <x v="1"/>
    <x v="3"/>
    <n v="41"/>
  </r>
  <r>
    <n v="86"/>
    <x v="7"/>
    <d v="2019-03-01T00:00:00"/>
    <x v="2"/>
    <x v="3"/>
    <n v="45"/>
  </r>
  <r>
    <n v="87"/>
    <x v="7"/>
    <d v="2019-04-01T00:00:00"/>
    <x v="3"/>
    <x v="3"/>
    <n v="41"/>
  </r>
  <r>
    <n v="88"/>
    <x v="7"/>
    <d v="2019-05-01T00:00:00"/>
    <x v="4"/>
    <x v="3"/>
    <n v="46"/>
  </r>
  <r>
    <n v="89"/>
    <x v="7"/>
    <d v="2019-06-01T00:00:00"/>
    <x v="5"/>
    <x v="3"/>
    <n v="41"/>
  </r>
  <r>
    <n v="90"/>
    <x v="7"/>
    <d v="2019-07-01T00:00:00"/>
    <x v="6"/>
    <x v="3"/>
    <n v="50"/>
  </r>
  <r>
    <n v="91"/>
    <x v="7"/>
    <d v="2019-08-01T00:00:00"/>
    <x v="7"/>
    <x v="3"/>
    <n v="50"/>
  </r>
  <r>
    <n v="92"/>
    <x v="7"/>
    <d v="2019-09-01T00:00:00"/>
    <x v="8"/>
    <x v="3"/>
    <n v="41"/>
  </r>
  <r>
    <n v="93"/>
    <x v="7"/>
    <d v="2019-10-01T00:00:00"/>
    <x v="9"/>
    <x v="3"/>
    <n v="46"/>
  </r>
  <r>
    <n v="94"/>
    <x v="7"/>
    <d v="2019-11-01T00:00:00"/>
    <x v="10"/>
    <x v="3"/>
    <n v="46"/>
  </r>
  <r>
    <n v="95"/>
    <x v="7"/>
    <d v="2019-12-01T00:00:00"/>
    <x v="11"/>
    <x v="3"/>
    <n v="45"/>
  </r>
  <r>
    <n v="96"/>
    <x v="8"/>
    <d v="2019-01-01T00:00:00"/>
    <x v="0"/>
    <x v="3"/>
    <n v="10285"/>
  </r>
  <r>
    <n v="97"/>
    <x v="8"/>
    <d v="2019-02-01T00:00:00"/>
    <x v="1"/>
    <x v="3"/>
    <n v="6480"/>
  </r>
  <r>
    <n v="98"/>
    <x v="8"/>
    <d v="2019-03-01T00:00:00"/>
    <x v="2"/>
    <x v="3"/>
    <n v="6634"/>
  </r>
  <r>
    <n v="99"/>
    <x v="8"/>
    <d v="2019-04-01T00:00:00"/>
    <x v="3"/>
    <x v="3"/>
    <n v="5623"/>
  </r>
  <r>
    <n v="100"/>
    <x v="8"/>
    <d v="2019-05-01T00:00:00"/>
    <x v="4"/>
    <x v="3"/>
    <n v="3393"/>
  </r>
  <r>
    <n v="101"/>
    <x v="8"/>
    <d v="2019-06-01T00:00:00"/>
    <x v="5"/>
    <x v="3"/>
    <n v="3871"/>
  </r>
  <r>
    <n v="102"/>
    <x v="8"/>
    <d v="2019-07-01T00:00:00"/>
    <x v="6"/>
    <x v="3"/>
    <n v="5192"/>
  </r>
  <r>
    <n v="103"/>
    <x v="8"/>
    <d v="2019-08-01T00:00:00"/>
    <x v="7"/>
    <x v="3"/>
    <n v="5480"/>
  </r>
  <r>
    <n v="104"/>
    <x v="8"/>
    <d v="2019-09-01T00:00:00"/>
    <x v="8"/>
    <x v="3"/>
    <n v="8735"/>
  </r>
  <r>
    <n v="105"/>
    <x v="8"/>
    <d v="2019-10-01T00:00:00"/>
    <x v="9"/>
    <x v="3"/>
    <n v="6799"/>
  </r>
  <r>
    <n v="106"/>
    <x v="8"/>
    <d v="2019-11-01T00:00:00"/>
    <x v="10"/>
    <x v="3"/>
    <n v="7101"/>
  </r>
  <r>
    <n v="107"/>
    <x v="8"/>
    <d v="2019-12-01T00:00:00"/>
    <x v="11"/>
    <x v="3"/>
    <n v="7898"/>
  </r>
  <r>
    <n v="108"/>
    <x v="9"/>
    <d v="2019-01-01T00:00:00"/>
    <x v="0"/>
    <x v="3"/>
    <n v="123550"/>
  </r>
  <r>
    <n v="109"/>
    <x v="9"/>
    <d v="2019-02-01T00:00:00"/>
    <x v="1"/>
    <x v="3"/>
    <n v="98471"/>
  </r>
  <r>
    <n v="110"/>
    <x v="9"/>
    <d v="2019-03-01T00:00:00"/>
    <x v="2"/>
    <x v="3"/>
    <n v="91340"/>
  </r>
  <r>
    <n v="111"/>
    <x v="9"/>
    <d v="2019-04-01T00:00:00"/>
    <x v="3"/>
    <x v="3"/>
    <n v="135920"/>
  </r>
  <r>
    <n v="112"/>
    <x v="9"/>
    <d v="2019-05-01T00:00:00"/>
    <x v="4"/>
    <x v="3"/>
    <n v="130971"/>
  </r>
  <r>
    <n v="113"/>
    <x v="9"/>
    <d v="2019-06-01T00:00:00"/>
    <x v="5"/>
    <x v="3"/>
    <n v="127270"/>
  </r>
  <r>
    <n v="114"/>
    <x v="9"/>
    <d v="2019-07-01T00:00:00"/>
    <x v="6"/>
    <x v="3"/>
    <n v="103260"/>
  </r>
  <r>
    <n v="115"/>
    <x v="9"/>
    <d v="2019-08-01T00:00:00"/>
    <x v="7"/>
    <x v="3"/>
    <n v="111374"/>
  </r>
  <r>
    <n v="116"/>
    <x v="9"/>
    <d v="2019-09-01T00:00:00"/>
    <x v="8"/>
    <x v="3"/>
    <n v="133754"/>
  </r>
  <r>
    <n v="117"/>
    <x v="9"/>
    <d v="2019-10-01T00:00:00"/>
    <x v="9"/>
    <x v="3"/>
    <n v="128625"/>
  </r>
  <r>
    <n v="118"/>
    <x v="9"/>
    <d v="2019-11-01T00:00:00"/>
    <x v="10"/>
    <x v="3"/>
    <n v="104380"/>
  </r>
  <r>
    <n v="119"/>
    <x v="9"/>
    <d v="2019-12-01T00:00:00"/>
    <x v="11"/>
    <x v="3"/>
    <n v="124525"/>
  </r>
  <r>
    <n v="120"/>
    <x v="10"/>
    <d v="2019-01-01T00:00:00"/>
    <x v="0"/>
    <x v="3"/>
    <n v="2476"/>
  </r>
  <r>
    <n v="121"/>
    <x v="10"/>
    <d v="2019-02-01T00:00:00"/>
    <x v="1"/>
    <x v="3"/>
    <n v="1449"/>
  </r>
  <r>
    <n v="122"/>
    <x v="10"/>
    <d v="2019-03-01T00:00:00"/>
    <x v="2"/>
    <x v="3"/>
    <n v="1212"/>
  </r>
  <r>
    <n v="123"/>
    <x v="10"/>
    <d v="2019-04-01T00:00:00"/>
    <x v="3"/>
    <x v="3"/>
    <n v="663"/>
  </r>
  <r>
    <n v="124"/>
    <x v="10"/>
    <d v="2019-05-01T00:00:00"/>
    <x v="4"/>
    <x v="3"/>
    <n v="493"/>
  </r>
  <r>
    <n v="125"/>
    <x v="10"/>
    <d v="2019-06-01T00:00:00"/>
    <x v="5"/>
    <x v="3"/>
    <n v="506"/>
  </r>
  <r>
    <n v="126"/>
    <x v="10"/>
    <d v="2019-07-01T00:00:00"/>
    <x v="6"/>
    <x v="3"/>
    <n v="1287"/>
  </r>
  <r>
    <n v="127"/>
    <x v="10"/>
    <d v="2019-08-01T00:00:00"/>
    <x v="7"/>
    <x v="3"/>
    <n v="2572"/>
  </r>
  <r>
    <n v="128"/>
    <x v="10"/>
    <d v="2019-09-01T00:00:00"/>
    <x v="8"/>
    <x v="3"/>
    <n v="1629"/>
  </r>
  <r>
    <n v="129"/>
    <x v="10"/>
    <d v="2019-10-01T00:00:00"/>
    <x v="9"/>
    <x v="3"/>
    <n v="1943"/>
  </r>
  <r>
    <n v="130"/>
    <x v="10"/>
    <d v="2019-11-01T00:00:00"/>
    <x v="10"/>
    <x v="3"/>
    <n v="2176"/>
  </r>
  <r>
    <n v="131"/>
    <x v="10"/>
    <d v="2019-12-01T00:00:00"/>
    <x v="11"/>
    <x v="3"/>
    <n v="2783"/>
  </r>
  <r>
    <n v="132"/>
    <x v="11"/>
    <d v="2019-01-01T00:00:00"/>
    <x v="0"/>
    <x v="3"/>
    <n v="13480"/>
  </r>
  <r>
    <n v="133"/>
    <x v="11"/>
    <d v="2019-02-01T00:00:00"/>
    <x v="1"/>
    <x v="3"/>
    <n v="13545"/>
  </r>
  <r>
    <n v="134"/>
    <x v="11"/>
    <d v="2019-03-01T00:00:00"/>
    <x v="2"/>
    <x v="3"/>
    <n v="13490"/>
  </r>
  <r>
    <n v="135"/>
    <x v="11"/>
    <d v="2019-04-01T00:00:00"/>
    <x v="3"/>
    <x v="3"/>
    <n v="12980"/>
  </r>
  <r>
    <n v="136"/>
    <x v="11"/>
    <d v="2019-05-01T00:00:00"/>
    <x v="4"/>
    <x v="3"/>
    <n v="11970"/>
  </r>
  <r>
    <n v="137"/>
    <x v="11"/>
    <d v="2019-06-01T00:00:00"/>
    <x v="5"/>
    <x v="3"/>
    <n v="11460"/>
  </r>
  <r>
    <n v="138"/>
    <x v="11"/>
    <d v="2019-07-01T00:00:00"/>
    <x v="6"/>
    <x v="3"/>
    <n v="13470"/>
  </r>
  <r>
    <n v="139"/>
    <x v="11"/>
    <d v="2019-08-01T00:00:00"/>
    <x v="7"/>
    <x v="3"/>
    <n v="12190"/>
  </r>
  <r>
    <n v="140"/>
    <x v="11"/>
    <d v="2019-09-01T00:00:00"/>
    <x v="8"/>
    <x v="3"/>
    <n v="13210"/>
  </r>
  <r>
    <n v="141"/>
    <x v="11"/>
    <d v="2019-10-01T00:00:00"/>
    <x v="9"/>
    <x v="3"/>
    <n v="12260"/>
  </r>
  <r>
    <n v="142"/>
    <x v="11"/>
    <d v="2019-11-01T00:00:00"/>
    <x v="10"/>
    <x v="3"/>
    <n v="12470"/>
  </r>
  <r>
    <n v="143"/>
    <x v="11"/>
    <d v="2019-12-01T00:00:00"/>
    <x v="11"/>
    <x v="3"/>
    <n v="12360"/>
  </r>
  <r>
    <n v="144"/>
    <x v="12"/>
    <d v="2019-01-01T00:00:00"/>
    <x v="0"/>
    <x v="3"/>
    <n v="168082"/>
  </r>
  <r>
    <n v="145"/>
    <x v="12"/>
    <d v="2019-02-01T00:00:00"/>
    <x v="1"/>
    <x v="3"/>
    <n v="798949"/>
  </r>
  <r>
    <n v="146"/>
    <x v="12"/>
    <d v="2019-03-01T00:00:00"/>
    <x v="2"/>
    <x v="3"/>
    <n v="173658"/>
  </r>
  <r>
    <n v="147"/>
    <x v="12"/>
    <d v="2019-04-01T00:00:00"/>
    <x v="3"/>
    <x v="3"/>
    <n v="183268"/>
  </r>
  <r>
    <n v="148"/>
    <x v="12"/>
    <d v="2019-05-01T00:00:00"/>
    <x v="4"/>
    <x v="3"/>
    <n v="175202"/>
  </r>
  <r>
    <n v="149"/>
    <x v="12"/>
    <d v="2019-06-01T00:00:00"/>
    <x v="5"/>
    <x v="3"/>
    <n v="175853"/>
  </r>
  <r>
    <n v="150"/>
    <x v="12"/>
    <d v="2019-07-01T00:00:00"/>
    <x v="6"/>
    <x v="3"/>
    <n v="100398"/>
  </r>
  <r>
    <n v="151"/>
    <x v="12"/>
    <d v="2019-08-01T00:00:00"/>
    <x v="7"/>
    <x v="3"/>
    <n v="104787"/>
  </r>
  <r>
    <n v="152"/>
    <x v="12"/>
    <d v="2019-09-01T00:00:00"/>
    <x v="8"/>
    <x v="3"/>
    <n v="141387"/>
  </r>
  <r>
    <n v="153"/>
    <x v="12"/>
    <d v="2019-10-01T00:00:00"/>
    <x v="9"/>
    <x v="3"/>
    <n v="130227"/>
  </r>
  <r>
    <n v="154"/>
    <x v="12"/>
    <d v="2019-11-01T00:00:00"/>
    <x v="10"/>
    <x v="3"/>
    <n v="234066"/>
  </r>
  <r>
    <n v="155"/>
    <x v="12"/>
    <d v="2019-12-01T00:00:00"/>
    <x v="11"/>
    <x v="3"/>
    <n v="148938"/>
  </r>
  <r>
    <n v="156"/>
    <x v="13"/>
    <d v="2019-01-01T00:00:00"/>
    <x v="0"/>
    <x v="3"/>
    <n v="18420"/>
  </r>
  <r>
    <n v="157"/>
    <x v="13"/>
    <d v="2019-02-01T00:00:00"/>
    <x v="1"/>
    <x v="3"/>
    <n v="26325"/>
  </r>
  <r>
    <n v="158"/>
    <x v="13"/>
    <d v="2019-03-01T00:00:00"/>
    <x v="2"/>
    <x v="3"/>
    <n v="16253"/>
  </r>
  <r>
    <n v="159"/>
    <x v="13"/>
    <d v="2019-04-01T00:00:00"/>
    <x v="3"/>
    <x v="3"/>
    <n v="23026"/>
  </r>
  <r>
    <n v="160"/>
    <x v="13"/>
    <d v="2019-05-01T00:00:00"/>
    <x v="4"/>
    <x v="3"/>
    <n v="26616"/>
  </r>
  <r>
    <n v="161"/>
    <x v="13"/>
    <d v="2019-06-01T00:00:00"/>
    <x v="5"/>
    <x v="3"/>
    <n v="24593"/>
  </r>
  <r>
    <n v="162"/>
    <x v="13"/>
    <d v="2019-07-01T00:00:00"/>
    <x v="6"/>
    <x v="3"/>
    <n v="22303"/>
  </r>
  <r>
    <n v="163"/>
    <x v="13"/>
    <d v="2019-08-01T00:00:00"/>
    <x v="7"/>
    <x v="3"/>
    <n v="21191"/>
  </r>
  <r>
    <n v="164"/>
    <x v="13"/>
    <d v="2019-09-01T00:00:00"/>
    <x v="8"/>
    <x v="3"/>
    <n v="24079"/>
  </r>
  <r>
    <n v="165"/>
    <x v="13"/>
    <d v="2019-10-01T00:00:00"/>
    <x v="9"/>
    <x v="3"/>
    <n v="20867"/>
  </r>
  <r>
    <n v="166"/>
    <x v="13"/>
    <d v="2019-11-01T00:00:00"/>
    <x v="10"/>
    <x v="3"/>
    <n v="29302"/>
  </r>
  <r>
    <n v="167"/>
    <x v="13"/>
    <d v="2019-12-01T00:00:00"/>
    <x v="11"/>
    <x v="3"/>
    <n v="16835"/>
  </r>
  <r>
    <n v="168"/>
    <x v="14"/>
    <d v="2019-01-01T00:00:00"/>
    <x v="0"/>
    <x v="3"/>
    <n v="400000"/>
  </r>
  <r>
    <n v="169"/>
    <x v="14"/>
    <d v="2019-02-01T00:00:00"/>
    <x v="1"/>
    <x v="3"/>
    <n v="600000"/>
  </r>
  <r>
    <n v="170"/>
    <x v="14"/>
    <d v="2019-03-01T00:00:00"/>
    <x v="2"/>
    <x v="3"/>
    <n v="1000000"/>
  </r>
  <r>
    <n v="171"/>
    <x v="14"/>
    <d v="2019-04-01T00:00:00"/>
    <x v="3"/>
    <x v="3"/>
    <n v="650000"/>
  </r>
  <r>
    <n v="172"/>
    <x v="14"/>
    <d v="2019-05-01T00:00:00"/>
    <x v="4"/>
    <x v="3"/>
    <n v="400000"/>
  </r>
  <r>
    <n v="173"/>
    <x v="14"/>
    <d v="2019-06-01T00:00:00"/>
    <x v="5"/>
    <x v="3"/>
    <n v="300000"/>
  </r>
  <r>
    <n v="174"/>
    <x v="14"/>
    <d v="2019-07-01T00:00:00"/>
    <x v="6"/>
    <x v="3"/>
    <n v="350000"/>
  </r>
  <r>
    <n v="175"/>
    <x v="14"/>
    <d v="2019-08-01T00:00:00"/>
    <x v="7"/>
    <x v="3"/>
    <n v="349900"/>
  </r>
  <r>
    <n v="176"/>
    <x v="14"/>
    <d v="2019-09-01T00:00:00"/>
    <x v="8"/>
    <x v="3"/>
    <n v="350400"/>
  </r>
  <r>
    <n v="177"/>
    <x v="14"/>
    <d v="2019-10-01T00:00:00"/>
    <x v="9"/>
    <x v="3"/>
    <n v="350000"/>
  </r>
  <r>
    <n v="178"/>
    <x v="14"/>
    <d v="2019-11-01T00:00:00"/>
    <x v="10"/>
    <x v="3"/>
    <n v="351560"/>
  </r>
  <r>
    <n v="179"/>
    <x v="14"/>
    <d v="2019-12-01T00:00:00"/>
    <x v="11"/>
    <x v="3"/>
    <n v="350710"/>
  </r>
  <r>
    <n v="180"/>
    <x v="15"/>
    <d v="2019-01-01T00:00:00"/>
    <x v="0"/>
    <x v="3"/>
    <n v="0"/>
  </r>
  <r>
    <n v="181"/>
    <x v="15"/>
    <d v="2019-02-01T00:00:00"/>
    <x v="1"/>
    <x v="3"/>
    <n v="0"/>
  </r>
  <r>
    <n v="182"/>
    <x v="15"/>
    <d v="2019-03-01T00:00:00"/>
    <x v="2"/>
    <x v="3"/>
    <n v="0"/>
  </r>
  <r>
    <n v="183"/>
    <x v="15"/>
    <d v="2019-04-01T00:00:00"/>
    <x v="3"/>
    <x v="3"/>
    <n v="0"/>
  </r>
  <r>
    <n v="184"/>
    <x v="15"/>
    <d v="2019-05-01T00:00:00"/>
    <x v="4"/>
    <x v="3"/>
    <n v="0"/>
  </r>
  <r>
    <n v="185"/>
    <x v="15"/>
    <d v="2019-06-01T00:00:00"/>
    <x v="5"/>
    <x v="3"/>
    <n v="0"/>
  </r>
  <r>
    <n v="186"/>
    <x v="15"/>
    <d v="2019-07-01T00:00:00"/>
    <x v="6"/>
    <x v="3"/>
    <n v="0"/>
  </r>
  <r>
    <n v="187"/>
    <x v="15"/>
    <d v="2019-08-01T00:00:00"/>
    <x v="7"/>
    <x v="3"/>
    <n v="0"/>
  </r>
  <r>
    <n v="188"/>
    <x v="15"/>
    <d v="2019-09-01T00:00:00"/>
    <x v="8"/>
    <x v="3"/>
    <n v="0"/>
  </r>
  <r>
    <n v="189"/>
    <x v="15"/>
    <d v="2019-10-01T00:00:00"/>
    <x v="9"/>
    <x v="3"/>
    <n v="0"/>
  </r>
  <r>
    <n v="190"/>
    <x v="15"/>
    <d v="2019-11-01T00:00:00"/>
    <x v="10"/>
    <x v="3"/>
    <n v="0"/>
  </r>
  <r>
    <n v="191"/>
    <x v="15"/>
    <d v="2019-12-01T00:00:00"/>
    <x v="11"/>
    <x v="3"/>
    <n v="0"/>
  </r>
  <r>
    <n v="192"/>
    <x v="31"/>
    <d v="2019-01-01T00:00:00"/>
    <x v="0"/>
    <x v="3"/>
    <n v="0"/>
  </r>
  <r>
    <n v="193"/>
    <x v="31"/>
    <d v="2019-02-01T00:00:00"/>
    <x v="1"/>
    <x v="3"/>
    <n v="159640"/>
  </r>
  <r>
    <n v="194"/>
    <x v="31"/>
    <d v="2019-03-01T00:00:00"/>
    <x v="2"/>
    <x v="3"/>
    <n v="156610"/>
  </r>
  <r>
    <n v="195"/>
    <x v="31"/>
    <d v="2019-04-01T00:00:00"/>
    <x v="3"/>
    <x v="3"/>
    <n v="152570"/>
  </r>
  <r>
    <n v="196"/>
    <x v="31"/>
    <d v="2019-05-01T00:00:00"/>
    <x v="4"/>
    <x v="3"/>
    <n v="154550"/>
  </r>
  <r>
    <n v="197"/>
    <x v="31"/>
    <d v="2019-06-01T00:00:00"/>
    <x v="5"/>
    <x v="3"/>
    <n v="163480"/>
  </r>
  <r>
    <n v="198"/>
    <x v="31"/>
    <d v="2019-07-01T00:00:00"/>
    <x v="6"/>
    <x v="3"/>
    <n v="167700"/>
  </r>
  <r>
    <n v="199"/>
    <x v="31"/>
    <d v="2019-08-01T00:00:00"/>
    <x v="7"/>
    <x v="3"/>
    <n v="171050"/>
  </r>
  <r>
    <n v="200"/>
    <x v="31"/>
    <d v="2019-09-01T00:00:00"/>
    <x v="8"/>
    <x v="3"/>
    <n v="172900"/>
  </r>
  <r>
    <n v="201"/>
    <x v="31"/>
    <d v="2019-10-01T00:00:00"/>
    <x v="9"/>
    <x v="3"/>
    <n v="172500"/>
  </r>
  <r>
    <n v="202"/>
    <x v="31"/>
    <d v="2019-11-01T00:00:00"/>
    <x v="10"/>
    <x v="3"/>
    <n v="173700"/>
  </r>
  <r>
    <n v="203"/>
    <x v="31"/>
    <d v="2019-12-01T00:00:00"/>
    <x v="11"/>
    <x v="3"/>
    <n v="175100"/>
  </r>
  <r>
    <n v="204"/>
    <x v="16"/>
    <d v="2019-01-01T00:00:00"/>
    <x v="0"/>
    <x v="3"/>
    <n v="228812"/>
  </r>
  <r>
    <n v="205"/>
    <x v="16"/>
    <d v="2019-02-01T00:00:00"/>
    <x v="1"/>
    <x v="3"/>
    <n v="286258"/>
  </r>
  <r>
    <n v="206"/>
    <x v="16"/>
    <d v="2019-03-01T00:00:00"/>
    <x v="2"/>
    <x v="3"/>
    <n v="184508"/>
  </r>
  <r>
    <n v="207"/>
    <x v="16"/>
    <d v="2019-04-01T00:00:00"/>
    <x v="3"/>
    <x v="3"/>
    <n v="121460"/>
  </r>
  <r>
    <n v="208"/>
    <x v="16"/>
    <d v="2019-05-01T00:00:00"/>
    <x v="4"/>
    <x v="3"/>
    <n v="184372"/>
  </r>
  <r>
    <n v="209"/>
    <x v="16"/>
    <d v="2019-06-01T00:00:00"/>
    <x v="5"/>
    <x v="3"/>
    <n v="184508"/>
  </r>
  <r>
    <n v="210"/>
    <x v="16"/>
    <d v="2019-07-01T00:00:00"/>
    <x v="6"/>
    <x v="3"/>
    <n v="93450"/>
  </r>
  <r>
    <n v="211"/>
    <x v="16"/>
    <d v="2019-08-01T00:00:00"/>
    <x v="7"/>
    <x v="3"/>
    <n v="118010"/>
  </r>
  <r>
    <n v="212"/>
    <x v="16"/>
    <d v="2019-09-01T00:00:00"/>
    <x v="8"/>
    <x v="3"/>
    <n v="175712"/>
  </r>
  <r>
    <n v="213"/>
    <x v="16"/>
    <d v="2019-10-01T00:00:00"/>
    <x v="9"/>
    <x v="3"/>
    <n v="196160"/>
  </r>
  <r>
    <n v="214"/>
    <x v="16"/>
    <d v="2019-11-01T00:00:00"/>
    <x v="10"/>
    <x v="3"/>
    <n v="121425"/>
  </r>
  <r>
    <n v="215"/>
    <x v="16"/>
    <d v="2019-12-01T00:00:00"/>
    <x v="11"/>
    <x v="3"/>
    <n v="198637"/>
  </r>
  <r>
    <n v="216"/>
    <x v="17"/>
    <d v="2019-01-01T00:00:00"/>
    <x v="0"/>
    <x v="3"/>
    <n v="21284"/>
  </r>
  <r>
    <n v="217"/>
    <x v="17"/>
    <d v="2019-02-01T00:00:00"/>
    <x v="1"/>
    <x v="3"/>
    <n v="13697"/>
  </r>
  <r>
    <n v="218"/>
    <x v="17"/>
    <d v="2019-03-01T00:00:00"/>
    <x v="2"/>
    <x v="3"/>
    <n v="8467"/>
  </r>
  <r>
    <n v="219"/>
    <x v="17"/>
    <d v="2019-04-01T00:00:00"/>
    <x v="3"/>
    <x v="3"/>
    <n v="7202"/>
  </r>
  <r>
    <n v="220"/>
    <x v="17"/>
    <d v="2019-05-01T00:00:00"/>
    <x v="4"/>
    <x v="3"/>
    <n v="26338"/>
  </r>
  <r>
    <n v="221"/>
    <x v="17"/>
    <d v="2019-06-01T00:00:00"/>
    <x v="5"/>
    <x v="3"/>
    <n v="5558"/>
  </r>
  <r>
    <n v="222"/>
    <x v="17"/>
    <d v="2019-07-01T00:00:00"/>
    <x v="6"/>
    <x v="3"/>
    <n v="19783"/>
  </r>
  <r>
    <n v="223"/>
    <x v="17"/>
    <d v="2019-08-01T00:00:00"/>
    <x v="7"/>
    <x v="3"/>
    <n v="7473"/>
  </r>
  <r>
    <n v="224"/>
    <x v="17"/>
    <d v="2019-09-01T00:00:00"/>
    <x v="8"/>
    <x v="3"/>
    <n v="5230"/>
  </r>
  <r>
    <n v="225"/>
    <x v="17"/>
    <d v="2019-10-01T00:00:00"/>
    <x v="9"/>
    <x v="3"/>
    <n v="5290"/>
  </r>
  <r>
    <n v="226"/>
    <x v="17"/>
    <d v="2019-11-01T00:00:00"/>
    <x v="10"/>
    <x v="3"/>
    <n v="7177"/>
  </r>
  <r>
    <n v="227"/>
    <x v="17"/>
    <d v="2019-12-01T00:00:00"/>
    <x v="11"/>
    <x v="3"/>
    <n v="13419"/>
  </r>
  <r>
    <n v="228"/>
    <x v="32"/>
    <d v="2019-01-01T00:00:00"/>
    <x v="0"/>
    <x v="3"/>
    <n v="0"/>
  </r>
  <r>
    <n v="229"/>
    <x v="32"/>
    <d v="2019-02-01T00:00:00"/>
    <x v="1"/>
    <x v="3"/>
    <n v="0"/>
  </r>
  <r>
    <n v="230"/>
    <x v="32"/>
    <d v="2019-03-01T00:00:00"/>
    <x v="2"/>
    <x v="3"/>
    <n v="0"/>
  </r>
  <r>
    <n v="231"/>
    <x v="32"/>
    <d v="2019-04-01T00:00:00"/>
    <x v="3"/>
    <x v="3"/>
    <n v="0"/>
  </r>
  <r>
    <n v="232"/>
    <x v="32"/>
    <d v="2019-05-01T00:00:00"/>
    <x v="4"/>
    <x v="3"/>
    <n v="0"/>
  </r>
  <r>
    <n v="233"/>
    <x v="32"/>
    <d v="2019-06-01T00:00:00"/>
    <x v="5"/>
    <x v="3"/>
    <n v="0"/>
  </r>
  <r>
    <n v="234"/>
    <x v="32"/>
    <d v="2019-07-01T00:00:00"/>
    <x v="6"/>
    <x v="3"/>
    <n v="68842"/>
  </r>
  <r>
    <n v="235"/>
    <x v="32"/>
    <d v="2019-08-01T00:00:00"/>
    <x v="7"/>
    <x v="3"/>
    <n v="72249"/>
  </r>
  <r>
    <n v="236"/>
    <x v="32"/>
    <d v="2019-09-01T00:00:00"/>
    <x v="8"/>
    <x v="3"/>
    <n v="62841"/>
  </r>
  <r>
    <n v="237"/>
    <x v="32"/>
    <d v="2019-10-01T00:00:00"/>
    <x v="9"/>
    <x v="3"/>
    <n v="58213"/>
  </r>
  <r>
    <n v="238"/>
    <x v="32"/>
    <d v="2019-11-01T00:00:00"/>
    <x v="10"/>
    <x v="3"/>
    <n v="62750"/>
  </r>
  <r>
    <n v="239"/>
    <x v="32"/>
    <d v="2019-12-01T00:00:00"/>
    <x v="11"/>
    <x v="3"/>
    <n v="64355"/>
  </r>
  <r>
    <n v="240"/>
    <x v="18"/>
    <d v="2019-01-01T00:00:00"/>
    <x v="0"/>
    <x v="3"/>
    <n v="313675"/>
  </r>
  <r>
    <n v="241"/>
    <x v="18"/>
    <d v="2019-02-01T00:00:00"/>
    <x v="1"/>
    <x v="3"/>
    <n v="443898"/>
  </r>
  <r>
    <n v="242"/>
    <x v="18"/>
    <d v="2019-03-01T00:00:00"/>
    <x v="2"/>
    <x v="3"/>
    <n v="424964"/>
  </r>
  <r>
    <n v="243"/>
    <x v="18"/>
    <d v="2019-04-01T00:00:00"/>
    <x v="3"/>
    <x v="3"/>
    <n v="327971"/>
  </r>
  <r>
    <n v="244"/>
    <x v="18"/>
    <d v="2019-05-01T00:00:00"/>
    <x v="4"/>
    <x v="3"/>
    <n v="149705"/>
  </r>
  <r>
    <n v="245"/>
    <x v="18"/>
    <d v="2019-06-01T00:00:00"/>
    <x v="5"/>
    <x v="3"/>
    <n v="349747"/>
  </r>
  <r>
    <n v="246"/>
    <x v="18"/>
    <d v="2019-07-01T00:00:00"/>
    <x v="6"/>
    <x v="3"/>
    <n v="359495"/>
  </r>
  <r>
    <n v="247"/>
    <x v="18"/>
    <d v="2019-08-01T00:00:00"/>
    <x v="7"/>
    <x v="3"/>
    <n v="334646"/>
  </r>
  <r>
    <n v="248"/>
    <x v="18"/>
    <d v="2019-09-01T00:00:00"/>
    <x v="8"/>
    <x v="3"/>
    <n v="299827"/>
  </r>
  <r>
    <n v="249"/>
    <x v="18"/>
    <d v="2019-10-01T00:00:00"/>
    <x v="9"/>
    <x v="3"/>
    <n v="263412"/>
  </r>
  <r>
    <n v="250"/>
    <x v="18"/>
    <d v="2019-11-01T00:00:00"/>
    <x v="10"/>
    <x v="3"/>
    <n v="253388"/>
  </r>
  <r>
    <n v="251"/>
    <x v="18"/>
    <d v="2019-12-01T00:00:00"/>
    <x v="11"/>
    <x v="3"/>
    <n v="296050"/>
  </r>
  <r>
    <n v="252"/>
    <x v="19"/>
    <d v="2019-01-01T00:00:00"/>
    <x v="0"/>
    <x v="3"/>
    <n v="878"/>
  </r>
  <r>
    <n v="253"/>
    <x v="19"/>
    <d v="2019-02-01T00:00:00"/>
    <x v="1"/>
    <x v="3"/>
    <n v="915"/>
  </r>
  <r>
    <n v="254"/>
    <x v="19"/>
    <d v="2019-03-01T00:00:00"/>
    <x v="2"/>
    <x v="3"/>
    <n v="938"/>
  </r>
  <r>
    <n v="255"/>
    <x v="19"/>
    <d v="2019-04-01T00:00:00"/>
    <x v="3"/>
    <x v="3"/>
    <n v="958"/>
  </r>
  <r>
    <n v="256"/>
    <x v="19"/>
    <d v="2019-05-01T00:00:00"/>
    <x v="4"/>
    <x v="3"/>
    <n v="1193"/>
  </r>
  <r>
    <n v="257"/>
    <x v="19"/>
    <d v="2019-06-01T00:00:00"/>
    <x v="5"/>
    <x v="3"/>
    <n v="686"/>
  </r>
  <r>
    <n v="258"/>
    <x v="19"/>
    <d v="2019-07-01T00:00:00"/>
    <x v="6"/>
    <x v="3"/>
    <n v="990"/>
  </r>
  <r>
    <n v="259"/>
    <x v="19"/>
    <d v="2019-08-01T00:00:00"/>
    <x v="7"/>
    <x v="3"/>
    <n v="1004"/>
  </r>
  <r>
    <n v="260"/>
    <x v="19"/>
    <d v="2019-09-01T00:00:00"/>
    <x v="8"/>
    <x v="3"/>
    <n v="6572"/>
  </r>
  <r>
    <n v="261"/>
    <x v="19"/>
    <d v="2019-10-01T00:00:00"/>
    <x v="9"/>
    <x v="3"/>
    <n v="8849"/>
  </r>
  <r>
    <n v="262"/>
    <x v="19"/>
    <d v="2019-11-01T00:00:00"/>
    <x v="10"/>
    <x v="3"/>
    <n v="11950"/>
  </r>
  <r>
    <n v="263"/>
    <x v="19"/>
    <d v="2019-12-01T00:00:00"/>
    <x v="11"/>
    <x v="3"/>
    <n v="11400"/>
  </r>
  <r>
    <n v="264"/>
    <x v="20"/>
    <d v="2019-01-01T00:00:00"/>
    <x v="0"/>
    <x v="3"/>
    <n v="1055"/>
  </r>
  <r>
    <n v="265"/>
    <x v="20"/>
    <d v="2019-02-01T00:00:00"/>
    <x v="1"/>
    <x v="3"/>
    <n v="1157"/>
  </r>
  <r>
    <n v="266"/>
    <x v="20"/>
    <d v="2019-03-01T00:00:00"/>
    <x v="2"/>
    <x v="3"/>
    <n v="895"/>
  </r>
  <r>
    <n v="267"/>
    <x v="20"/>
    <d v="2019-04-01T00:00:00"/>
    <x v="3"/>
    <x v="3"/>
    <n v="942"/>
  </r>
  <r>
    <n v="268"/>
    <x v="20"/>
    <d v="2019-05-01T00:00:00"/>
    <x v="4"/>
    <x v="3"/>
    <n v="802"/>
  </r>
  <r>
    <n v="269"/>
    <x v="20"/>
    <d v="2019-06-01T00:00:00"/>
    <x v="5"/>
    <x v="3"/>
    <n v="735"/>
  </r>
  <r>
    <n v="270"/>
    <x v="20"/>
    <d v="2019-07-01T00:00:00"/>
    <x v="6"/>
    <x v="3"/>
    <n v="1085"/>
  </r>
  <r>
    <n v="271"/>
    <x v="20"/>
    <d v="2019-08-01T00:00:00"/>
    <x v="7"/>
    <x v="3"/>
    <n v="1505"/>
  </r>
  <r>
    <n v="272"/>
    <x v="20"/>
    <d v="2019-09-01T00:00:00"/>
    <x v="8"/>
    <x v="3"/>
    <n v="1785"/>
  </r>
  <r>
    <n v="273"/>
    <x v="20"/>
    <d v="2019-10-01T00:00:00"/>
    <x v="9"/>
    <x v="3"/>
    <n v="2080"/>
  </r>
  <r>
    <n v="274"/>
    <x v="20"/>
    <d v="2019-11-01T00:00:00"/>
    <x v="10"/>
    <x v="3"/>
    <n v="2225"/>
  </r>
  <r>
    <n v="275"/>
    <x v="20"/>
    <d v="2019-12-01T00:00:00"/>
    <x v="11"/>
    <x v="3"/>
    <n v="2315"/>
  </r>
  <r>
    <n v="276"/>
    <x v="21"/>
    <d v="2019-01-01T00:00:00"/>
    <x v="0"/>
    <x v="3"/>
    <n v="6188298"/>
  </r>
  <r>
    <n v="277"/>
    <x v="21"/>
    <d v="2019-02-01T00:00:00"/>
    <x v="1"/>
    <x v="3"/>
    <n v="1015550"/>
  </r>
  <r>
    <n v="278"/>
    <x v="21"/>
    <d v="2019-03-01T00:00:00"/>
    <x v="2"/>
    <x v="3"/>
    <n v="1444971"/>
  </r>
  <r>
    <n v="279"/>
    <x v="21"/>
    <d v="2019-04-01T00:00:00"/>
    <x v="3"/>
    <x v="3"/>
    <n v="1148062"/>
  </r>
  <r>
    <n v="280"/>
    <x v="21"/>
    <d v="2019-05-01T00:00:00"/>
    <x v="4"/>
    <x v="3"/>
    <n v="1018131"/>
  </r>
  <r>
    <n v="281"/>
    <x v="21"/>
    <d v="2019-06-01T00:00:00"/>
    <x v="5"/>
    <x v="3"/>
    <n v="1128849"/>
  </r>
  <r>
    <n v="282"/>
    <x v="21"/>
    <d v="2019-07-01T00:00:00"/>
    <x v="6"/>
    <x v="3"/>
    <n v="422961"/>
  </r>
  <r>
    <n v="283"/>
    <x v="21"/>
    <d v="2019-08-01T00:00:00"/>
    <x v="7"/>
    <x v="3"/>
    <n v="586118"/>
  </r>
  <r>
    <n v="284"/>
    <x v="21"/>
    <d v="2019-09-01T00:00:00"/>
    <x v="8"/>
    <x v="3"/>
    <n v="501293"/>
  </r>
  <r>
    <n v="285"/>
    <x v="21"/>
    <d v="2019-10-01T00:00:00"/>
    <x v="9"/>
    <x v="3"/>
    <n v="646492"/>
  </r>
  <r>
    <n v="286"/>
    <x v="21"/>
    <d v="2019-11-01T00:00:00"/>
    <x v="10"/>
    <x v="3"/>
    <n v="1259371"/>
  </r>
  <r>
    <n v="287"/>
    <x v="21"/>
    <d v="2019-12-01T00:00:00"/>
    <x v="11"/>
    <x v="3"/>
    <n v="1472801"/>
  </r>
  <r>
    <n v="288"/>
    <x v="22"/>
    <d v="2019-01-01T00:00:00"/>
    <x v="0"/>
    <x v="3"/>
    <n v="0"/>
  </r>
  <r>
    <n v="289"/>
    <x v="22"/>
    <d v="2019-02-01T00:00:00"/>
    <x v="1"/>
    <x v="3"/>
    <n v="0"/>
  </r>
  <r>
    <n v="290"/>
    <x v="22"/>
    <d v="2019-03-01T00:00:00"/>
    <x v="2"/>
    <x v="3"/>
    <n v="0"/>
  </r>
  <r>
    <n v="291"/>
    <x v="22"/>
    <d v="2019-04-01T00:00:00"/>
    <x v="3"/>
    <x v="3"/>
    <n v="0"/>
  </r>
  <r>
    <n v="292"/>
    <x v="22"/>
    <d v="2019-05-01T00:00:00"/>
    <x v="4"/>
    <x v="3"/>
    <n v="0"/>
  </r>
  <r>
    <n v="293"/>
    <x v="22"/>
    <d v="2019-06-01T00:00:00"/>
    <x v="5"/>
    <x v="3"/>
    <n v="0"/>
  </r>
  <r>
    <n v="294"/>
    <x v="22"/>
    <d v="2019-07-01T00:00:00"/>
    <x v="6"/>
    <x v="3"/>
    <n v="0"/>
  </r>
  <r>
    <n v="295"/>
    <x v="22"/>
    <d v="2019-08-01T00:00:00"/>
    <x v="7"/>
    <x v="3"/>
    <n v="0"/>
  </r>
  <r>
    <n v="296"/>
    <x v="22"/>
    <d v="2019-09-01T00:00:00"/>
    <x v="8"/>
    <x v="3"/>
    <n v="0"/>
  </r>
  <r>
    <n v="297"/>
    <x v="22"/>
    <d v="2019-10-01T00:00:00"/>
    <x v="9"/>
    <x v="3"/>
    <n v="0"/>
  </r>
  <r>
    <n v="298"/>
    <x v="22"/>
    <d v="2019-11-01T00:00:00"/>
    <x v="10"/>
    <x v="3"/>
    <n v="0"/>
  </r>
  <r>
    <n v="299"/>
    <x v="22"/>
    <d v="2019-12-01T00:00:00"/>
    <x v="11"/>
    <x v="3"/>
    <n v="0"/>
  </r>
  <r>
    <n v="300"/>
    <x v="23"/>
    <d v="2019-01-01T00:00:00"/>
    <x v="0"/>
    <x v="3"/>
    <n v="144000"/>
  </r>
  <r>
    <n v="301"/>
    <x v="23"/>
    <d v="2019-02-01T00:00:00"/>
    <x v="1"/>
    <x v="3"/>
    <n v="148000"/>
  </r>
  <r>
    <n v="302"/>
    <x v="23"/>
    <d v="2019-03-01T00:00:00"/>
    <x v="2"/>
    <x v="3"/>
    <n v="747000"/>
  </r>
  <r>
    <n v="303"/>
    <x v="23"/>
    <d v="2019-04-01T00:00:00"/>
    <x v="3"/>
    <x v="3"/>
    <n v="205000"/>
  </r>
  <r>
    <n v="304"/>
    <x v="23"/>
    <d v="2019-05-01T00:00:00"/>
    <x v="4"/>
    <x v="3"/>
    <n v="133000"/>
  </r>
  <r>
    <n v="305"/>
    <x v="23"/>
    <d v="2019-06-01T00:00:00"/>
    <x v="5"/>
    <x v="3"/>
    <n v="347000"/>
  </r>
  <r>
    <n v="306"/>
    <x v="23"/>
    <d v="2019-07-01T00:00:00"/>
    <x v="6"/>
    <x v="3"/>
    <n v="467000"/>
  </r>
  <r>
    <n v="307"/>
    <x v="23"/>
    <d v="2019-08-01T00:00:00"/>
    <x v="7"/>
    <x v="3"/>
    <n v="466150"/>
  </r>
  <r>
    <n v="308"/>
    <x v="23"/>
    <d v="2019-09-01T00:00:00"/>
    <x v="8"/>
    <x v="3"/>
    <n v="468350"/>
  </r>
  <r>
    <n v="309"/>
    <x v="23"/>
    <d v="2019-10-01T00:00:00"/>
    <x v="9"/>
    <x v="3"/>
    <n v="467470"/>
  </r>
  <r>
    <n v="310"/>
    <x v="23"/>
    <d v="2019-11-01T00:00:00"/>
    <x v="10"/>
    <x v="3"/>
    <n v="481720"/>
  </r>
  <r>
    <n v="311"/>
    <x v="23"/>
    <d v="2019-12-01T00:00:00"/>
    <x v="11"/>
    <x v="3"/>
    <n v="478470"/>
  </r>
  <r>
    <n v="312"/>
    <x v="24"/>
    <d v="2019-01-01T00:00:00"/>
    <x v="0"/>
    <x v="3"/>
    <n v="140793"/>
  </r>
  <r>
    <n v="313"/>
    <x v="24"/>
    <d v="2019-02-01T00:00:00"/>
    <x v="1"/>
    <x v="3"/>
    <n v="199549"/>
  </r>
  <r>
    <n v="314"/>
    <x v="24"/>
    <d v="2019-03-01T00:00:00"/>
    <x v="2"/>
    <x v="3"/>
    <n v="204600"/>
  </r>
  <r>
    <n v="315"/>
    <x v="24"/>
    <d v="2019-04-01T00:00:00"/>
    <x v="3"/>
    <x v="3"/>
    <n v="184412"/>
  </r>
  <r>
    <n v="316"/>
    <x v="24"/>
    <d v="2019-05-01T00:00:00"/>
    <x v="4"/>
    <x v="3"/>
    <n v="110500"/>
  </r>
  <r>
    <n v="317"/>
    <x v="24"/>
    <d v="2019-06-01T00:00:00"/>
    <x v="5"/>
    <x v="3"/>
    <n v="1037000"/>
  </r>
  <r>
    <n v="318"/>
    <x v="24"/>
    <d v="2019-07-01T00:00:00"/>
    <x v="6"/>
    <x v="3"/>
    <n v="179320"/>
  </r>
  <r>
    <n v="319"/>
    <x v="24"/>
    <d v="2019-08-01T00:00:00"/>
    <x v="7"/>
    <x v="3"/>
    <n v="190750"/>
  </r>
  <r>
    <n v="320"/>
    <x v="24"/>
    <d v="2019-09-01T00:00:00"/>
    <x v="8"/>
    <x v="3"/>
    <n v="122550"/>
  </r>
  <r>
    <n v="321"/>
    <x v="24"/>
    <d v="2019-10-01T00:00:00"/>
    <x v="9"/>
    <x v="3"/>
    <n v="191330"/>
  </r>
  <r>
    <n v="322"/>
    <x v="24"/>
    <d v="2019-11-01T00:00:00"/>
    <x v="10"/>
    <x v="3"/>
    <n v="209130"/>
  </r>
  <r>
    <n v="323"/>
    <x v="24"/>
    <d v="2019-12-01T00:00:00"/>
    <x v="11"/>
    <x v="3"/>
    <n v="217930"/>
  </r>
  <r>
    <n v="324"/>
    <x v="25"/>
    <d v="2019-01-01T00:00:00"/>
    <x v="0"/>
    <x v="3"/>
    <n v="0"/>
  </r>
  <r>
    <n v="325"/>
    <x v="25"/>
    <d v="2019-02-01T00:00:00"/>
    <x v="1"/>
    <x v="3"/>
    <n v="0"/>
  </r>
  <r>
    <n v="326"/>
    <x v="25"/>
    <d v="2019-03-01T00:00:00"/>
    <x v="2"/>
    <x v="3"/>
    <n v="0"/>
  </r>
  <r>
    <n v="327"/>
    <x v="25"/>
    <d v="2019-04-01T00:00:00"/>
    <x v="3"/>
    <x v="3"/>
    <n v="0"/>
  </r>
  <r>
    <n v="328"/>
    <x v="25"/>
    <d v="2019-05-01T00:00:00"/>
    <x v="4"/>
    <x v="3"/>
    <n v="0"/>
  </r>
  <r>
    <n v="329"/>
    <x v="25"/>
    <d v="2019-06-01T00:00:00"/>
    <x v="5"/>
    <x v="3"/>
    <n v="0"/>
  </r>
  <r>
    <n v="330"/>
    <x v="25"/>
    <d v="2019-07-01T00:00:00"/>
    <x v="6"/>
    <x v="3"/>
    <n v="0"/>
  </r>
  <r>
    <n v="331"/>
    <x v="25"/>
    <d v="2019-08-01T00:00:00"/>
    <x v="7"/>
    <x v="3"/>
    <n v="0"/>
  </r>
  <r>
    <n v="332"/>
    <x v="25"/>
    <d v="2019-09-01T00:00:00"/>
    <x v="8"/>
    <x v="3"/>
    <n v="0"/>
  </r>
  <r>
    <n v="333"/>
    <x v="25"/>
    <d v="2019-10-01T00:00:00"/>
    <x v="9"/>
    <x v="3"/>
    <n v="0"/>
  </r>
  <r>
    <n v="334"/>
    <x v="25"/>
    <d v="2019-11-01T00:00:00"/>
    <x v="10"/>
    <x v="3"/>
    <n v="0"/>
  </r>
  <r>
    <n v="335"/>
    <x v="25"/>
    <d v="2019-12-01T00:00:00"/>
    <x v="11"/>
    <x v="3"/>
    <n v="0"/>
  </r>
  <r>
    <n v="336"/>
    <x v="26"/>
    <d v="2019-01-01T00:00:00"/>
    <x v="0"/>
    <x v="3"/>
    <n v="0"/>
  </r>
  <r>
    <n v="337"/>
    <x v="26"/>
    <d v="2019-02-01T00:00:00"/>
    <x v="1"/>
    <x v="3"/>
    <n v="0"/>
  </r>
  <r>
    <n v="338"/>
    <x v="26"/>
    <d v="2019-03-01T00:00:00"/>
    <x v="2"/>
    <x v="3"/>
    <n v="0"/>
  </r>
  <r>
    <n v="339"/>
    <x v="26"/>
    <d v="2019-04-01T00:00:00"/>
    <x v="3"/>
    <x v="3"/>
    <n v="0"/>
  </r>
  <r>
    <n v="340"/>
    <x v="26"/>
    <d v="2019-05-01T00:00:00"/>
    <x v="4"/>
    <x v="3"/>
    <n v="0"/>
  </r>
  <r>
    <n v="341"/>
    <x v="26"/>
    <d v="2019-06-01T00:00:00"/>
    <x v="5"/>
    <x v="3"/>
    <n v="0"/>
  </r>
  <r>
    <n v="342"/>
    <x v="26"/>
    <d v="2019-07-01T00:00:00"/>
    <x v="6"/>
    <x v="3"/>
    <n v="0"/>
  </r>
  <r>
    <n v="343"/>
    <x v="26"/>
    <d v="2019-08-01T00:00:00"/>
    <x v="7"/>
    <x v="3"/>
    <n v="0"/>
  </r>
  <r>
    <n v="344"/>
    <x v="26"/>
    <d v="2019-09-01T00:00:00"/>
    <x v="8"/>
    <x v="3"/>
    <n v="0"/>
  </r>
  <r>
    <n v="345"/>
    <x v="26"/>
    <d v="2019-10-01T00:00:00"/>
    <x v="9"/>
    <x v="3"/>
    <n v="0"/>
  </r>
  <r>
    <n v="346"/>
    <x v="26"/>
    <d v="2019-11-01T00:00:00"/>
    <x v="10"/>
    <x v="3"/>
    <n v="0"/>
  </r>
  <r>
    <n v="347"/>
    <x v="26"/>
    <d v="2019-12-01T00:00:00"/>
    <x v="11"/>
    <x v="3"/>
    <n v="0"/>
  </r>
  <r>
    <n v="348"/>
    <x v="27"/>
    <d v="2019-01-01T00:00:00"/>
    <x v="0"/>
    <x v="3"/>
    <n v="28131"/>
  </r>
  <r>
    <n v="349"/>
    <x v="27"/>
    <d v="2019-02-01T00:00:00"/>
    <x v="1"/>
    <x v="3"/>
    <n v="22342"/>
  </r>
  <r>
    <n v="350"/>
    <x v="27"/>
    <d v="2019-03-01T00:00:00"/>
    <x v="2"/>
    <x v="3"/>
    <n v="20050"/>
  </r>
  <r>
    <n v="351"/>
    <x v="27"/>
    <d v="2019-04-01T00:00:00"/>
    <x v="3"/>
    <x v="3"/>
    <n v="23749"/>
  </r>
  <r>
    <n v="352"/>
    <x v="27"/>
    <d v="2019-05-01T00:00:00"/>
    <x v="4"/>
    <x v="3"/>
    <n v="20010"/>
  </r>
  <r>
    <n v="353"/>
    <x v="27"/>
    <d v="2019-06-01T00:00:00"/>
    <x v="5"/>
    <x v="3"/>
    <n v="20050"/>
  </r>
  <r>
    <n v="354"/>
    <x v="27"/>
    <d v="2019-07-01T00:00:00"/>
    <x v="6"/>
    <x v="3"/>
    <n v="32625"/>
  </r>
  <r>
    <n v="355"/>
    <x v="27"/>
    <d v="2019-08-01T00:00:00"/>
    <x v="7"/>
    <x v="3"/>
    <n v="35860"/>
  </r>
  <r>
    <n v="356"/>
    <x v="27"/>
    <d v="2019-09-01T00:00:00"/>
    <x v="8"/>
    <x v="3"/>
    <n v="21375"/>
  </r>
  <r>
    <n v="357"/>
    <x v="27"/>
    <d v="2019-10-01T00:00:00"/>
    <x v="9"/>
    <x v="3"/>
    <n v="21234"/>
  </r>
  <r>
    <n v="358"/>
    <x v="27"/>
    <d v="2019-11-01T00:00:00"/>
    <x v="10"/>
    <x v="3"/>
    <n v="32657"/>
  </r>
  <r>
    <n v="359"/>
    <x v="27"/>
    <d v="2019-12-01T00:00:00"/>
    <x v="11"/>
    <x v="3"/>
    <n v="20556"/>
  </r>
  <r>
    <n v="360"/>
    <x v="28"/>
    <d v="2019-01-01T00:00:00"/>
    <x v="0"/>
    <x v="3"/>
    <n v="28700"/>
  </r>
  <r>
    <n v="361"/>
    <x v="28"/>
    <d v="2019-02-01T00:00:00"/>
    <x v="1"/>
    <x v="3"/>
    <n v="28800"/>
  </r>
  <r>
    <n v="362"/>
    <x v="28"/>
    <d v="2019-03-01T00:00:00"/>
    <x v="2"/>
    <x v="3"/>
    <n v="29000"/>
  </r>
  <r>
    <n v="363"/>
    <x v="28"/>
    <d v="2019-04-01T00:00:00"/>
    <x v="3"/>
    <x v="3"/>
    <n v="26900"/>
  </r>
  <r>
    <n v="364"/>
    <x v="28"/>
    <d v="2019-05-01T00:00:00"/>
    <x v="4"/>
    <x v="3"/>
    <n v="24900"/>
  </r>
  <r>
    <n v="365"/>
    <x v="28"/>
    <d v="2019-06-01T00:00:00"/>
    <x v="5"/>
    <x v="3"/>
    <n v="27100"/>
  </r>
  <r>
    <n v="366"/>
    <x v="28"/>
    <d v="2019-07-01T00:00:00"/>
    <x v="6"/>
    <x v="3"/>
    <n v="28600"/>
  </r>
  <r>
    <n v="367"/>
    <x v="28"/>
    <d v="2019-08-01T00:00:00"/>
    <x v="7"/>
    <x v="3"/>
    <n v="31600"/>
  </r>
  <r>
    <n v="368"/>
    <x v="28"/>
    <d v="2019-09-01T00:00:00"/>
    <x v="8"/>
    <x v="3"/>
    <n v="32600"/>
  </r>
  <r>
    <n v="369"/>
    <x v="28"/>
    <d v="2019-10-01T00:00:00"/>
    <x v="9"/>
    <x v="3"/>
    <n v="31100"/>
  </r>
  <r>
    <n v="370"/>
    <x v="28"/>
    <d v="2019-11-01T00:00:00"/>
    <x v="10"/>
    <x v="3"/>
    <n v="32150"/>
  </r>
  <r>
    <n v="371"/>
    <x v="28"/>
    <d v="2019-12-01T00:00:00"/>
    <x v="11"/>
    <x v="3"/>
    <n v="32050"/>
  </r>
  <r>
    <n v="372"/>
    <x v="29"/>
    <d v="2019-01-01T00:00:00"/>
    <x v="0"/>
    <x v="3"/>
    <n v="151545"/>
  </r>
  <r>
    <n v="373"/>
    <x v="29"/>
    <d v="2019-02-01T00:00:00"/>
    <x v="1"/>
    <x v="3"/>
    <n v="157755"/>
  </r>
  <r>
    <n v="374"/>
    <x v="29"/>
    <d v="2019-03-01T00:00:00"/>
    <x v="2"/>
    <x v="3"/>
    <n v="154305"/>
  </r>
  <r>
    <n v="375"/>
    <x v="29"/>
    <d v="2019-04-01T00:00:00"/>
    <x v="3"/>
    <x v="3"/>
    <n v="150425"/>
  </r>
  <r>
    <n v="376"/>
    <x v="29"/>
    <d v="2019-05-01T00:00:00"/>
    <x v="4"/>
    <x v="3"/>
    <n v="143230"/>
  </r>
  <r>
    <n v="377"/>
    <x v="29"/>
    <d v="2019-06-01T00:00:00"/>
    <x v="5"/>
    <x v="3"/>
    <n v="144400"/>
  </r>
  <r>
    <n v="378"/>
    <x v="29"/>
    <d v="2019-07-01T00:00:00"/>
    <x v="6"/>
    <x v="3"/>
    <n v="145440"/>
  </r>
  <r>
    <n v="379"/>
    <x v="29"/>
    <d v="2019-08-01T00:00:00"/>
    <x v="7"/>
    <x v="3"/>
    <n v="148030"/>
  </r>
  <r>
    <n v="380"/>
    <x v="29"/>
    <d v="2019-09-01T00:00:00"/>
    <x v="8"/>
    <x v="3"/>
    <n v="151070"/>
  </r>
  <r>
    <n v="381"/>
    <x v="29"/>
    <d v="2019-10-01T00:00:00"/>
    <x v="9"/>
    <x v="3"/>
    <n v="147450"/>
  </r>
  <r>
    <n v="382"/>
    <x v="29"/>
    <d v="2019-11-01T00:00:00"/>
    <x v="10"/>
    <x v="3"/>
    <n v="153880"/>
  </r>
  <r>
    <n v="383"/>
    <x v="29"/>
    <d v="2019-12-01T00:00:00"/>
    <x v="11"/>
    <x v="3"/>
    <n v="147700"/>
  </r>
  <r>
    <n v="384"/>
    <x v="30"/>
    <d v="2019-01-01T00:00:00"/>
    <x v="0"/>
    <x v="3"/>
    <n v="479293"/>
  </r>
  <r>
    <n v="385"/>
    <x v="30"/>
    <d v="2019-02-01T00:00:00"/>
    <x v="1"/>
    <x v="3"/>
    <n v="56525"/>
  </r>
  <r>
    <n v="386"/>
    <x v="30"/>
    <d v="2019-03-01T00:00:00"/>
    <x v="2"/>
    <x v="3"/>
    <n v="481923"/>
  </r>
  <r>
    <n v="387"/>
    <x v="30"/>
    <d v="2019-04-01T00:00:00"/>
    <x v="3"/>
    <x v="3"/>
    <n v="441150"/>
  </r>
  <r>
    <n v="388"/>
    <x v="30"/>
    <d v="2019-05-01T00:00:00"/>
    <x v="4"/>
    <x v="3"/>
    <n v="345790"/>
  </r>
  <r>
    <n v="389"/>
    <x v="30"/>
    <d v="2019-06-01T00:00:00"/>
    <x v="5"/>
    <x v="3"/>
    <n v="370566"/>
  </r>
  <r>
    <n v="390"/>
    <x v="30"/>
    <d v="2019-07-01T00:00:00"/>
    <x v="6"/>
    <x v="3"/>
    <n v="332770"/>
  </r>
  <r>
    <n v="391"/>
    <x v="30"/>
    <d v="2019-08-01T00:00:00"/>
    <x v="7"/>
    <x v="3"/>
    <n v="389010"/>
  </r>
  <r>
    <n v="392"/>
    <x v="30"/>
    <d v="2019-09-01T00:00:00"/>
    <x v="8"/>
    <x v="3"/>
    <n v="366862"/>
  </r>
  <r>
    <n v="393"/>
    <x v="30"/>
    <d v="2019-10-01T00:00:00"/>
    <x v="9"/>
    <x v="3"/>
    <n v="381860"/>
  </r>
  <r>
    <n v="394"/>
    <x v="30"/>
    <d v="2019-11-01T00:00:00"/>
    <x v="10"/>
    <x v="3"/>
    <n v="365990"/>
  </r>
  <r>
    <n v="395"/>
    <x v="30"/>
    <d v="2019-12-01T00:00:00"/>
    <x v="11"/>
    <x v="3"/>
    <n v="47763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12">
  <r>
    <n v="0"/>
    <x v="0"/>
    <d v="2016-01-01T00:00:00"/>
    <x v="0"/>
    <x v="0"/>
    <n v="2"/>
  </r>
  <r>
    <n v="1"/>
    <x v="0"/>
    <d v="2016-02-01T00:00:00"/>
    <x v="1"/>
    <x v="0"/>
    <n v="0"/>
  </r>
  <r>
    <n v="2"/>
    <x v="0"/>
    <d v="2016-03-01T00:00:00"/>
    <x v="2"/>
    <x v="0"/>
    <n v="2"/>
  </r>
  <r>
    <n v="3"/>
    <x v="0"/>
    <d v="2016-04-01T00:00:00"/>
    <x v="3"/>
    <x v="0"/>
    <n v="0"/>
  </r>
  <r>
    <n v="4"/>
    <x v="0"/>
    <d v="2016-05-01T00:00:00"/>
    <x v="4"/>
    <x v="0"/>
    <n v="0"/>
  </r>
  <r>
    <n v="5"/>
    <x v="0"/>
    <d v="2016-06-01T00:00:00"/>
    <x v="5"/>
    <x v="0"/>
    <n v="0"/>
  </r>
  <r>
    <n v="6"/>
    <x v="0"/>
    <d v="2016-07-01T00:00:00"/>
    <x v="6"/>
    <x v="0"/>
    <n v="4"/>
  </r>
  <r>
    <n v="7"/>
    <x v="0"/>
    <d v="2016-08-01T00:00:00"/>
    <x v="7"/>
    <x v="0"/>
    <n v="2"/>
  </r>
  <r>
    <n v="8"/>
    <x v="0"/>
    <d v="2016-09-01T00:00:00"/>
    <x v="8"/>
    <x v="0"/>
    <n v="0"/>
  </r>
  <r>
    <n v="9"/>
    <x v="0"/>
    <d v="2016-10-01T00:00:00"/>
    <x v="9"/>
    <x v="0"/>
    <n v="0"/>
  </r>
  <r>
    <n v="10"/>
    <x v="0"/>
    <d v="2016-11-01T00:00:00"/>
    <x v="10"/>
    <x v="0"/>
    <n v="0"/>
  </r>
  <r>
    <n v="11"/>
    <x v="0"/>
    <d v="2016-12-01T00:00:00"/>
    <x v="11"/>
    <x v="0"/>
    <n v="0"/>
  </r>
  <r>
    <n v="12"/>
    <x v="1"/>
    <d v="2016-01-01T00:00:00"/>
    <x v="0"/>
    <x v="0"/>
    <n v="0"/>
  </r>
  <r>
    <n v="13"/>
    <x v="1"/>
    <d v="2016-02-01T00:00:00"/>
    <x v="1"/>
    <x v="0"/>
    <n v="0"/>
  </r>
  <r>
    <n v="14"/>
    <x v="1"/>
    <d v="2016-03-01T00:00:00"/>
    <x v="2"/>
    <x v="0"/>
    <n v="0"/>
  </r>
  <r>
    <n v="15"/>
    <x v="1"/>
    <d v="2016-04-01T00:00:00"/>
    <x v="3"/>
    <x v="0"/>
    <n v="0"/>
  </r>
  <r>
    <n v="16"/>
    <x v="1"/>
    <d v="2016-05-01T00:00:00"/>
    <x v="4"/>
    <x v="0"/>
    <n v="0"/>
  </r>
  <r>
    <n v="17"/>
    <x v="1"/>
    <d v="2016-06-01T00:00:00"/>
    <x v="5"/>
    <x v="0"/>
    <n v="0"/>
  </r>
  <r>
    <n v="18"/>
    <x v="1"/>
    <d v="2016-07-01T00:00:00"/>
    <x v="6"/>
    <x v="0"/>
    <n v="0"/>
  </r>
  <r>
    <n v="19"/>
    <x v="1"/>
    <d v="2016-08-01T00:00:00"/>
    <x v="7"/>
    <x v="0"/>
    <n v="0"/>
  </r>
  <r>
    <n v="20"/>
    <x v="1"/>
    <d v="2016-09-01T00:00:00"/>
    <x v="8"/>
    <x v="0"/>
    <n v="0"/>
  </r>
  <r>
    <n v="21"/>
    <x v="1"/>
    <d v="2016-10-01T00:00:00"/>
    <x v="9"/>
    <x v="0"/>
    <n v="0"/>
  </r>
  <r>
    <n v="22"/>
    <x v="1"/>
    <d v="2016-11-01T00:00:00"/>
    <x v="10"/>
    <x v="0"/>
    <n v="0"/>
  </r>
  <r>
    <n v="23"/>
    <x v="1"/>
    <d v="2016-12-01T00:00:00"/>
    <x v="11"/>
    <x v="0"/>
    <n v="0"/>
  </r>
  <r>
    <n v="24"/>
    <x v="2"/>
    <d v="2016-01-01T00:00:00"/>
    <x v="0"/>
    <x v="0"/>
    <n v="15865"/>
  </r>
  <r>
    <n v="25"/>
    <x v="2"/>
    <d v="2016-02-01T00:00:00"/>
    <x v="1"/>
    <x v="0"/>
    <n v="29646"/>
  </r>
  <r>
    <n v="26"/>
    <x v="2"/>
    <d v="2016-03-01T00:00:00"/>
    <x v="2"/>
    <x v="0"/>
    <n v="13019"/>
  </r>
  <r>
    <n v="27"/>
    <x v="2"/>
    <d v="2016-04-01T00:00:00"/>
    <x v="3"/>
    <x v="0"/>
    <n v="8402"/>
  </r>
  <r>
    <n v="28"/>
    <x v="2"/>
    <d v="2016-05-01T00:00:00"/>
    <x v="4"/>
    <x v="0"/>
    <n v="8522"/>
  </r>
  <r>
    <n v="29"/>
    <x v="2"/>
    <d v="2016-06-01T00:00:00"/>
    <x v="5"/>
    <x v="0"/>
    <n v="10284"/>
  </r>
  <r>
    <n v="30"/>
    <x v="2"/>
    <d v="2016-07-01T00:00:00"/>
    <x v="6"/>
    <x v="0"/>
    <n v="17142"/>
  </r>
  <r>
    <n v="31"/>
    <x v="2"/>
    <d v="2016-08-01T00:00:00"/>
    <x v="7"/>
    <x v="0"/>
    <n v="12842"/>
  </r>
  <r>
    <n v="32"/>
    <x v="2"/>
    <d v="2016-09-01T00:00:00"/>
    <x v="8"/>
    <x v="0"/>
    <n v="9397"/>
  </r>
  <r>
    <n v="33"/>
    <x v="2"/>
    <d v="2016-10-01T00:00:00"/>
    <x v="9"/>
    <x v="0"/>
    <n v="12808"/>
  </r>
  <r>
    <n v="34"/>
    <x v="2"/>
    <d v="2016-11-01T00:00:00"/>
    <x v="10"/>
    <x v="0"/>
    <n v="8084"/>
  </r>
  <r>
    <n v="35"/>
    <x v="2"/>
    <d v="2016-12-01T00:00:00"/>
    <x v="11"/>
    <x v="0"/>
    <n v="17620"/>
  </r>
  <r>
    <n v="36"/>
    <x v="3"/>
    <d v="2016-01-01T00:00:00"/>
    <x v="0"/>
    <x v="0"/>
    <n v="0"/>
  </r>
  <r>
    <n v="37"/>
    <x v="3"/>
    <d v="2016-02-01T00:00:00"/>
    <x v="1"/>
    <x v="0"/>
    <n v="0"/>
  </r>
  <r>
    <n v="38"/>
    <x v="3"/>
    <d v="2016-03-01T00:00:00"/>
    <x v="2"/>
    <x v="0"/>
    <n v="0"/>
  </r>
  <r>
    <n v="39"/>
    <x v="3"/>
    <d v="2016-04-01T00:00:00"/>
    <x v="3"/>
    <x v="0"/>
    <n v="0"/>
  </r>
  <r>
    <n v="40"/>
    <x v="3"/>
    <d v="2016-05-01T00:00:00"/>
    <x v="4"/>
    <x v="0"/>
    <n v="0"/>
  </r>
  <r>
    <n v="41"/>
    <x v="3"/>
    <d v="2016-06-01T00:00:00"/>
    <x v="5"/>
    <x v="0"/>
    <n v="0"/>
  </r>
  <r>
    <n v="42"/>
    <x v="3"/>
    <d v="2016-07-01T00:00:00"/>
    <x v="6"/>
    <x v="0"/>
    <n v="0"/>
  </r>
  <r>
    <n v="43"/>
    <x v="3"/>
    <d v="2016-08-01T00:00:00"/>
    <x v="7"/>
    <x v="0"/>
    <n v="0"/>
  </r>
  <r>
    <n v="44"/>
    <x v="3"/>
    <d v="2016-09-01T00:00:00"/>
    <x v="8"/>
    <x v="0"/>
    <n v="0"/>
  </r>
  <r>
    <n v="45"/>
    <x v="3"/>
    <d v="2016-10-01T00:00:00"/>
    <x v="9"/>
    <x v="0"/>
    <n v="0"/>
  </r>
  <r>
    <n v="46"/>
    <x v="3"/>
    <d v="2016-11-01T00:00:00"/>
    <x v="10"/>
    <x v="0"/>
    <n v="0"/>
  </r>
  <r>
    <n v="47"/>
    <x v="3"/>
    <d v="2016-12-01T00:00:00"/>
    <x v="11"/>
    <x v="0"/>
    <n v="0"/>
  </r>
  <r>
    <n v="48"/>
    <x v="4"/>
    <d v="2016-01-01T00:00:00"/>
    <x v="0"/>
    <x v="0"/>
    <n v="0"/>
  </r>
  <r>
    <n v="49"/>
    <x v="4"/>
    <d v="2016-02-01T00:00:00"/>
    <x v="1"/>
    <x v="0"/>
    <n v="0"/>
  </r>
  <r>
    <n v="50"/>
    <x v="4"/>
    <d v="2016-03-01T00:00:00"/>
    <x v="2"/>
    <x v="0"/>
    <n v="0"/>
  </r>
  <r>
    <n v="51"/>
    <x v="4"/>
    <d v="2016-04-01T00:00:00"/>
    <x v="3"/>
    <x v="0"/>
    <n v="0"/>
  </r>
  <r>
    <n v="52"/>
    <x v="4"/>
    <d v="2016-05-01T00:00:00"/>
    <x v="4"/>
    <x v="0"/>
    <n v="0"/>
  </r>
  <r>
    <n v="53"/>
    <x v="4"/>
    <d v="2016-06-01T00:00:00"/>
    <x v="5"/>
    <x v="0"/>
    <n v="0"/>
  </r>
  <r>
    <n v="54"/>
    <x v="4"/>
    <d v="2016-07-01T00:00:00"/>
    <x v="6"/>
    <x v="0"/>
    <n v="0"/>
  </r>
  <r>
    <n v="55"/>
    <x v="4"/>
    <d v="2016-08-01T00:00:00"/>
    <x v="7"/>
    <x v="0"/>
    <n v="0"/>
  </r>
  <r>
    <n v="56"/>
    <x v="4"/>
    <d v="2016-09-01T00:00:00"/>
    <x v="8"/>
    <x v="0"/>
    <n v="0"/>
  </r>
  <r>
    <n v="57"/>
    <x v="4"/>
    <d v="2016-10-01T00:00:00"/>
    <x v="9"/>
    <x v="0"/>
    <n v="0"/>
  </r>
  <r>
    <n v="58"/>
    <x v="4"/>
    <d v="2016-11-01T00:00:00"/>
    <x v="10"/>
    <x v="0"/>
    <n v="2"/>
  </r>
  <r>
    <n v="59"/>
    <x v="4"/>
    <d v="2016-12-01T00:00:00"/>
    <x v="11"/>
    <x v="0"/>
    <n v="0"/>
  </r>
  <r>
    <n v="60"/>
    <x v="5"/>
    <d v="2016-01-01T00:00:00"/>
    <x v="0"/>
    <x v="0"/>
    <n v="0"/>
  </r>
  <r>
    <n v="61"/>
    <x v="5"/>
    <d v="2016-02-01T00:00:00"/>
    <x v="1"/>
    <x v="0"/>
    <n v="0"/>
  </r>
  <r>
    <n v="62"/>
    <x v="5"/>
    <d v="2016-03-01T00:00:00"/>
    <x v="2"/>
    <x v="0"/>
    <n v="0"/>
  </r>
  <r>
    <n v="63"/>
    <x v="5"/>
    <d v="2016-04-01T00:00:00"/>
    <x v="3"/>
    <x v="0"/>
    <n v="0"/>
  </r>
  <r>
    <n v="64"/>
    <x v="5"/>
    <d v="2016-05-01T00:00:00"/>
    <x v="4"/>
    <x v="0"/>
    <n v="0"/>
  </r>
  <r>
    <n v="65"/>
    <x v="5"/>
    <d v="2016-06-01T00:00:00"/>
    <x v="5"/>
    <x v="0"/>
    <n v="0"/>
  </r>
  <r>
    <n v="66"/>
    <x v="5"/>
    <d v="2016-07-01T00:00:00"/>
    <x v="6"/>
    <x v="0"/>
    <n v="0"/>
  </r>
  <r>
    <n v="67"/>
    <x v="5"/>
    <d v="2016-08-01T00:00:00"/>
    <x v="7"/>
    <x v="0"/>
    <n v="0"/>
  </r>
  <r>
    <n v="68"/>
    <x v="5"/>
    <d v="2016-09-01T00:00:00"/>
    <x v="8"/>
    <x v="0"/>
    <n v="0"/>
  </r>
  <r>
    <n v="69"/>
    <x v="5"/>
    <d v="2016-10-01T00:00:00"/>
    <x v="9"/>
    <x v="0"/>
    <n v="24"/>
  </r>
  <r>
    <n v="70"/>
    <x v="5"/>
    <d v="2016-11-01T00:00:00"/>
    <x v="10"/>
    <x v="0"/>
    <n v="22"/>
  </r>
  <r>
    <n v="71"/>
    <x v="5"/>
    <d v="2016-12-01T00:00:00"/>
    <x v="11"/>
    <x v="0"/>
    <n v="40"/>
  </r>
  <r>
    <n v="72"/>
    <x v="6"/>
    <d v="2016-01-01T00:00:00"/>
    <x v="0"/>
    <x v="0"/>
    <n v="0"/>
  </r>
  <r>
    <n v="73"/>
    <x v="6"/>
    <d v="2016-02-01T00:00:00"/>
    <x v="1"/>
    <x v="0"/>
    <n v="0"/>
  </r>
  <r>
    <n v="74"/>
    <x v="6"/>
    <d v="2016-03-01T00:00:00"/>
    <x v="2"/>
    <x v="0"/>
    <n v="0"/>
  </r>
  <r>
    <n v="75"/>
    <x v="6"/>
    <d v="2016-04-01T00:00:00"/>
    <x v="3"/>
    <x v="0"/>
    <n v="0"/>
  </r>
  <r>
    <n v="76"/>
    <x v="6"/>
    <d v="2016-05-01T00:00:00"/>
    <x v="4"/>
    <x v="0"/>
    <n v="0"/>
  </r>
  <r>
    <n v="77"/>
    <x v="6"/>
    <d v="2016-06-01T00:00:00"/>
    <x v="5"/>
    <x v="0"/>
    <n v="0"/>
  </r>
  <r>
    <n v="78"/>
    <x v="6"/>
    <d v="2016-07-01T00:00:00"/>
    <x v="6"/>
    <x v="0"/>
    <n v="0"/>
  </r>
  <r>
    <n v="79"/>
    <x v="6"/>
    <d v="2016-08-01T00:00:00"/>
    <x v="7"/>
    <x v="0"/>
    <n v="0"/>
  </r>
  <r>
    <n v="80"/>
    <x v="6"/>
    <d v="2016-09-01T00:00:00"/>
    <x v="8"/>
    <x v="0"/>
    <n v="0"/>
  </r>
  <r>
    <n v="81"/>
    <x v="6"/>
    <d v="2016-10-01T00:00:00"/>
    <x v="9"/>
    <x v="0"/>
    <n v="13"/>
  </r>
  <r>
    <n v="82"/>
    <x v="6"/>
    <d v="2016-11-01T00:00:00"/>
    <x v="10"/>
    <x v="0"/>
    <n v="21"/>
  </r>
  <r>
    <n v="83"/>
    <x v="6"/>
    <d v="2016-12-01T00:00:00"/>
    <x v="11"/>
    <x v="0"/>
    <n v="11"/>
  </r>
  <r>
    <n v="84"/>
    <x v="7"/>
    <d v="2016-01-01T00:00:00"/>
    <x v="0"/>
    <x v="0"/>
    <n v="0"/>
  </r>
  <r>
    <n v="85"/>
    <x v="7"/>
    <d v="2016-02-01T00:00:00"/>
    <x v="1"/>
    <x v="0"/>
    <n v="0"/>
  </r>
  <r>
    <n v="86"/>
    <x v="7"/>
    <d v="2016-03-01T00:00:00"/>
    <x v="2"/>
    <x v="0"/>
    <n v="0"/>
  </r>
  <r>
    <n v="87"/>
    <x v="7"/>
    <d v="2016-04-01T00:00:00"/>
    <x v="3"/>
    <x v="0"/>
    <n v="0"/>
  </r>
  <r>
    <n v="88"/>
    <x v="7"/>
    <d v="2016-05-01T00:00:00"/>
    <x v="4"/>
    <x v="0"/>
    <n v="0"/>
  </r>
  <r>
    <n v="89"/>
    <x v="7"/>
    <d v="2016-06-01T00:00:00"/>
    <x v="5"/>
    <x v="0"/>
    <n v="0"/>
  </r>
  <r>
    <n v="90"/>
    <x v="7"/>
    <d v="2016-07-01T00:00:00"/>
    <x v="6"/>
    <x v="0"/>
    <n v="0"/>
  </r>
  <r>
    <n v="91"/>
    <x v="7"/>
    <d v="2016-08-01T00:00:00"/>
    <x v="7"/>
    <x v="0"/>
    <n v="0"/>
  </r>
  <r>
    <n v="92"/>
    <x v="7"/>
    <d v="2016-09-01T00:00:00"/>
    <x v="8"/>
    <x v="0"/>
    <n v="0"/>
  </r>
  <r>
    <n v="93"/>
    <x v="7"/>
    <d v="2016-10-01T00:00:00"/>
    <x v="9"/>
    <x v="0"/>
    <n v="0"/>
  </r>
  <r>
    <n v="94"/>
    <x v="7"/>
    <d v="2016-11-01T00:00:00"/>
    <x v="10"/>
    <x v="0"/>
    <n v="0"/>
  </r>
  <r>
    <n v="95"/>
    <x v="7"/>
    <d v="2016-12-01T00:00:00"/>
    <x v="11"/>
    <x v="0"/>
    <n v="0"/>
  </r>
  <r>
    <n v="96"/>
    <x v="8"/>
    <d v="2016-01-01T00:00:00"/>
    <x v="0"/>
    <x v="0"/>
    <n v="0"/>
  </r>
  <r>
    <n v="97"/>
    <x v="8"/>
    <d v="2016-02-01T00:00:00"/>
    <x v="1"/>
    <x v="0"/>
    <n v="0"/>
  </r>
  <r>
    <n v="98"/>
    <x v="8"/>
    <d v="2016-03-01T00:00:00"/>
    <x v="2"/>
    <x v="0"/>
    <n v="0"/>
  </r>
  <r>
    <n v="99"/>
    <x v="8"/>
    <d v="2016-04-01T00:00:00"/>
    <x v="3"/>
    <x v="0"/>
    <n v="0"/>
  </r>
  <r>
    <n v="100"/>
    <x v="8"/>
    <d v="2016-05-01T00:00:00"/>
    <x v="4"/>
    <x v="0"/>
    <n v="0"/>
  </r>
  <r>
    <n v="101"/>
    <x v="8"/>
    <d v="2016-06-01T00:00:00"/>
    <x v="5"/>
    <x v="0"/>
    <n v="0"/>
  </r>
  <r>
    <n v="102"/>
    <x v="8"/>
    <d v="2016-07-01T00:00:00"/>
    <x v="6"/>
    <x v="0"/>
    <n v="0"/>
  </r>
  <r>
    <n v="103"/>
    <x v="8"/>
    <d v="2016-08-01T00:00:00"/>
    <x v="7"/>
    <x v="0"/>
    <n v="0"/>
  </r>
  <r>
    <n v="104"/>
    <x v="8"/>
    <d v="2016-09-01T00:00:00"/>
    <x v="8"/>
    <x v="0"/>
    <n v="0"/>
  </r>
  <r>
    <n v="105"/>
    <x v="8"/>
    <d v="2016-10-01T00:00:00"/>
    <x v="9"/>
    <x v="0"/>
    <n v="0"/>
  </r>
  <r>
    <n v="106"/>
    <x v="8"/>
    <d v="2016-11-01T00:00:00"/>
    <x v="10"/>
    <x v="0"/>
    <n v="0"/>
  </r>
  <r>
    <n v="107"/>
    <x v="8"/>
    <d v="2016-12-01T00:00:00"/>
    <x v="11"/>
    <x v="0"/>
    <n v="0"/>
  </r>
  <r>
    <n v="108"/>
    <x v="9"/>
    <d v="2016-01-01T00:00:00"/>
    <x v="0"/>
    <x v="0"/>
    <n v="0"/>
  </r>
  <r>
    <n v="109"/>
    <x v="9"/>
    <d v="2016-02-01T00:00:00"/>
    <x v="1"/>
    <x v="0"/>
    <n v="0"/>
  </r>
  <r>
    <n v="110"/>
    <x v="9"/>
    <d v="2016-03-01T00:00:00"/>
    <x v="2"/>
    <x v="0"/>
    <n v="0"/>
  </r>
  <r>
    <n v="111"/>
    <x v="9"/>
    <d v="2016-04-01T00:00:00"/>
    <x v="3"/>
    <x v="0"/>
    <n v="0"/>
  </r>
  <r>
    <n v="112"/>
    <x v="9"/>
    <d v="2016-05-01T00:00:00"/>
    <x v="4"/>
    <x v="0"/>
    <n v="0"/>
  </r>
  <r>
    <n v="113"/>
    <x v="9"/>
    <d v="2016-06-01T00:00:00"/>
    <x v="5"/>
    <x v="0"/>
    <n v="0"/>
  </r>
  <r>
    <n v="114"/>
    <x v="9"/>
    <d v="2016-07-01T00:00:00"/>
    <x v="6"/>
    <x v="0"/>
    <n v="0"/>
  </r>
  <r>
    <n v="115"/>
    <x v="9"/>
    <d v="2016-08-01T00:00:00"/>
    <x v="7"/>
    <x v="0"/>
    <n v="0"/>
  </r>
  <r>
    <n v="116"/>
    <x v="9"/>
    <d v="2016-09-01T00:00:00"/>
    <x v="8"/>
    <x v="0"/>
    <n v="0"/>
  </r>
  <r>
    <n v="117"/>
    <x v="9"/>
    <d v="2016-10-01T00:00:00"/>
    <x v="9"/>
    <x v="0"/>
    <n v="0"/>
  </r>
  <r>
    <n v="118"/>
    <x v="9"/>
    <d v="2016-11-01T00:00:00"/>
    <x v="10"/>
    <x v="0"/>
    <n v="0"/>
  </r>
  <r>
    <n v="119"/>
    <x v="9"/>
    <d v="2016-12-01T00:00:00"/>
    <x v="11"/>
    <x v="0"/>
    <n v="0"/>
  </r>
  <r>
    <n v="120"/>
    <x v="10"/>
    <d v="2016-01-01T00:00:00"/>
    <x v="0"/>
    <x v="0"/>
    <n v="0"/>
  </r>
  <r>
    <n v="121"/>
    <x v="10"/>
    <d v="2016-02-01T00:00:00"/>
    <x v="1"/>
    <x v="0"/>
    <n v="0"/>
  </r>
  <r>
    <n v="122"/>
    <x v="10"/>
    <d v="2016-03-01T00:00:00"/>
    <x v="2"/>
    <x v="0"/>
    <n v="0"/>
  </r>
  <r>
    <n v="123"/>
    <x v="10"/>
    <d v="2016-04-01T00:00:00"/>
    <x v="3"/>
    <x v="0"/>
    <n v="0"/>
  </r>
  <r>
    <n v="124"/>
    <x v="10"/>
    <d v="2016-05-01T00:00:00"/>
    <x v="4"/>
    <x v="0"/>
    <n v="0"/>
  </r>
  <r>
    <n v="125"/>
    <x v="10"/>
    <d v="2016-06-01T00:00:00"/>
    <x v="5"/>
    <x v="0"/>
    <n v="0"/>
  </r>
  <r>
    <n v="126"/>
    <x v="10"/>
    <d v="2016-07-01T00:00:00"/>
    <x v="6"/>
    <x v="0"/>
    <n v="0"/>
  </r>
  <r>
    <n v="127"/>
    <x v="10"/>
    <d v="2016-08-01T00:00:00"/>
    <x v="7"/>
    <x v="0"/>
    <n v="0"/>
  </r>
  <r>
    <n v="128"/>
    <x v="10"/>
    <d v="2016-09-01T00:00:00"/>
    <x v="8"/>
    <x v="0"/>
    <n v="0"/>
  </r>
  <r>
    <n v="129"/>
    <x v="10"/>
    <d v="2016-10-01T00:00:00"/>
    <x v="9"/>
    <x v="0"/>
    <n v="0"/>
  </r>
  <r>
    <n v="130"/>
    <x v="10"/>
    <d v="2016-11-01T00:00:00"/>
    <x v="10"/>
    <x v="0"/>
    <n v="0"/>
  </r>
  <r>
    <n v="131"/>
    <x v="10"/>
    <d v="2016-12-01T00:00:00"/>
    <x v="11"/>
    <x v="0"/>
    <n v="0"/>
  </r>
  <r>
    <n v="132"/>
    <x v="11"/>
    <d v="2016-01-01T00:00:00"/>
    <x v="0"/>
    <x v="0"/>
    <n v="0"/>
  </r>
  <r>
    <n v="133"/>
    <x v="11"/>
    <d v="2016-02-01T00:00:00"/>
    <x v="1"/>
    <x v="0"/>
    <n v="0"/>
  </r>
  <r>
    <n v="134"/>
    <x v="11"/>
    <d v="2016-03-01T00:00:00"/>
    <x v="2"/>
    <x v="0"/>
    <n v="0"/>
  </r>
  <r>
    <n v="135"/>
    <x v="11"/>
    <d v="2016-04-01T00:00:00"/>
    <x v="3"/>
    <x v="0"/>
    <n v="0"/>
  </r>
  <r>
    <n v="136"/>
    <x v="11"/>
    <d v="2016-05-01T00:00:00"/>
    <x v="4"/>
    <x v="0"/>
    <n v="0"/>
  </r>
  <r>
    <n v="137"/>
    <x v="11"/>
    <d v="2016-06-01T00:00:00"/>
    <x v="5"/>
    <x v="0"/>
    <n v="0"/>
  </r>
  <r>
    <n v="138"/>
    <x v="11"/>
    <d v="2016-07-01T00:00:00"/>
    <x v="6"/>
    <x v="0"/>
    <n v="0"/>
  </r>
  <r>
    <n v="139"/>
    <x v="11"/>
    <d v="2016-08-01T00:00:00"/>
    <x v="7"/>
    <x v="0"/>
    <n v="0"/>
  </r>
  <r>
    <n v="140"/>
    <x v="11"/>
    <d v="2016-09-01T00:00:00"/>
    <x v="8"/>
    <x v="0"/>
    <n v="0"/>
  </r>
  <r>
    <n v="141"/>
    <x v="11"/>
    <d v="2016-10-01T00:00:00"/>
    <x v="9"/>
    <x v="0"/>
    <n v="0"/>
  </r>
  <r>
    <n v="142"/>
    <x v="11"/>
    <d v="2016-11-01T00:00:00"/>
    <x v="10"/>
    <x v="0"/>
    <n v="0"/>
  </r>
  <r>
    <n v="143"/>
    <x v="11"/>
    <d v="2016-12-01T00:00:00"/>
    <x v="11"/>
    <x v="0"/>
    <n v="0"/>
  </r>
  <r>
    <n v="144"/>
    <x v="12"/>
    <d v="2016-01-01T00:00:00"/>
    <x v="0"/>
    <x v="0"/>
    <n v="123"/>
  </r>
  <r>
    <n v="145"/>
    <x v="12"/>
    <d v="2016-02-01T00:00:00"/>
    <x v="1"/>
    <x v="0"/>
    <n v="126"/>
  </r>
  <r>
    <n v="146"/>
    <x v="12"/>
    <d v="2016-03-01T00:00:00"/>
    <x v="2"/>
    <x v="0"/>
    <n v="103"/>
  </r>
  <r>
    <n v="147"/>
    <x v="12"/>
    <d v="2016-04-01T00:00:00"/>
    <x v="3"/>
    <x v="0"/>
    <n v="75"/>
  </r>
  <r>
    <n v="148"/>
    <x v="12"/>
    <d v="2016-05-01T00:00:00"/>
    <x v="4"/>
    <x v="0"/>
    <n v="58"/>
  </r>
  <r>
    <n v="149"/>
    <x v="12"/>
    <d v="2016-06-01T00:00:00"/>
    <x v="5"/>
    <x v="0"/>
    <n v="68"/>
  </r>
  <r>
    <n v="150"/>
    <x v="12"/>
    <d v="2016-07-01T00:00:00"/>
    <x v="6"/>
    <x v="0"/>
    <n v="63"/>
  </r>
  <r>
    <n v="151"/>
    <x v="12"/>
    <d v="2016-08-01T00:00:00"/>
    <x v="7"/>
    <x v="0"/>
    <n v="86"/>
  </r>
  <r>
    <n v="152"/>
    <x v="12"/>
    <d v="2016-09-01T00:00:00"/>
    <x v="8"/>
    <x v="0"/>
    <n v="74"/>
  </r>
  <r>
    <n v="153"/>
    <x v="12"/>
    <d v="2016-10-01T00:00:00"/>
    <x v="9"/>
    <x v="0"/>
    <n v="37"/>
  </r>
  <r>
    <n v="154"/>
    <x v="12"/>
    <d v="2016-11-01T00:00:00"/>
    <x v="10"/>
    <x v="0"/>
    <n v="29"/>
  </r>
  <r>
    <n v="155"/>
    <x v="12"/>
    <d v="2016-12-01T00:00:00"/>
    <x v="11"/>
    <x v="0"/>
    <n v="26"/>
  </r>
  <r>
    <n v="156"/>
    <x v="13"/>
    <d v="2016-01-01T00:00:00"/>
    <x v="0"/>
    <x v="0"/>
    <n v="0"/>
  </r>
  <r>
    <n v="157"/>
    <x v="13"/>
    <d v="2016-02-01T00:00:00"/>
    <x v="1"/>
    <x v="0"/>
    <n v="0"/>
  </r>
  <r>
    <n v="158"/>
    <x v="13"/>
    <d v="2016-03-01T00:00:00"/>
    <x v="2"/>
    <x v="0"/>
    <n v="0"/>
  </r>
  <r>
    <n v="159"/>
    <x v="13"/>
    <d v="2016-04-01T00:00:00"/>
    <x v="3"/>
    <x v="0"/>
    <n v="0"/>
  </r>
  <r>
    <n v="160"/>
    <x v="13"/>
    <d v="2016-05-01T00:00:00"/>
    <x v="4"/>
    <x v="0"/>
    <n v="0"/>
  </r>
  <r>
    <n v="161"/>
    <x v="13"/>
    <d v="2016-06-01T00:00:00"/>
    <x v="5"/>
    <x v="0"/>
    <n v="0"/>
  </r>
  <r>
    <n v="162"/>
    <x v="13"/>
    <d v="2016-07-01T00:00:00"/>
    <x v="6"/>
    <x v="0"/>
    <n v="0"/>
  </r>
  <r>
    <n v="163"/>
    <x v="13"/>
    <d v="2016-08-01T00:00:00"/>
    <x v="7"/>
    <x v="0"/>
    <n v="0"/>
  </r>
  <r>
    <n v="164"/>
    <x v="13"/>
    <d v="2016-09-01T00:00:00"/>
    <x v="8"/>
    <x v="0"/>
    <n v="0"/>
  </r>
  <r>
    <n v="165"/>
    <x v="13"/>
    <d v="2016-10-01T00:00:00"/>
    <x v="9"/>
    <x v="0"/>
    <n v="0"/>
  </r>
  <r>
    <n v="166"/>
    <x v="13"/>
    <d v="2016-11-01T00:00:00"/>
    <x v="10"/>
    <x v="0"/>
    <n v="0"/>
  </r>
  <r>
    <n v="167"/>
    <x v="13"/>
    <d v="2016-12-01T00:00:00"/>
    <x v="11"/>
    <x v="0"/>
    <n v="0"/>
  </r>
  <r>
    <n v="168"/>
    <x v="14"/>
    <d v="2016-01-01T00:00:00"/>
    <x v="0"/>
    <x v="0"/>
    <n v="0"/>
  </r>
  <r>
    <n v="169"/>
    <x v="14"/>
    <d v="2016-02-01T00:00:00"/>
    <x v="1"/>
    <x v="0"/>
    <n v="0"/>
  </r>
  <r>
    <n v="170"/>
    <x v="14"/>
    <d v="2016-03-01T00:00:00"/>
    <x v="2"/>
    <x v="0"/>
    <n v="0"/>
  </r>
  <r>
    <n v="171"/>
    <x v="14"/>
    <d v="2016-04-01T00:00:00"/>
    <x v="3"/>
    <x v="0"/>
    <n v="0"/>
  </r>
  <r>
    <n v="172"/>
    <x v="14"/>
    <d v="2016-05-01T00:00:00"/>
    <x v="4"/>
    <x v="0"/>
    <n v="0"/>
  </r>
  <r>
    <n v="173"/>
    <x v="14"/>
    <d v="2016-06-01T00:00:00"/>
    <x v="5"/>
    <x v="0"/>
    <n v="0"/>
  </r>
  <r>
    <n v="174"/>
    <x v="14"/>
    <d v="2016-07-01T00:00:00"/>
    <x v="6"/>
    <x v="0"/>
    <n v="0"/>
  </r>
  <r>
    <n v="175"/>
    <x v="14"/>
    <d v="2016-08-01T00:00:00"/>
    <x v="7"/>
    <x v="0"/>
    <n v="0"/>
  </r>
  <r>
    <n v="176"/>
    <x v="14"/>
    <d v="2016-09-01T00:00:00"/>
    <x v="8"/>
    <x v="0"/>
    <n v="0"/>
  </r>
  <r>
    <n v="177"/>
    <x v="14"/>
    <d v="2016-10-01T00:00:00"/>
    <x v="9"/>
    <x v="0"/>
    <n v="0"/>
  </r>
  <r>
    <n v="178"/>
    <x v="14"/>
    <d v="2016-11-01T00:00:00"/>
    <x v="10"/>
    <x v="0"/>
    <n v="0"/>
  </r>
  <r>
    <n v="179"/>
    <x v="14"/>
    <d v="2016-12-01T00:00:00"/>
    <x v="11"/>
    <x v="0"/>
    <n v="0"/>
  </r>
  <r>
    <n v="180"/>
    <x v="15"/>
    <d v="2016-01-01T00:00:00"/>
    <x v="0"/>
    <x v="0"/>
    <n v="0"/>
  </r>
  <r>
    <n v="181"/>
    <x v="15"/>
    <d v="2016-02-01T00:00:00"/>
    <x v="1"/>
    <x v="0"/>
    <n v="0"/>
  </r>
  <r>
    <n v="182"/>
    <x v="15"/>
    <d v="2016-03-01T00:00:00"/>
    <x v="2"/>
    <x v="0"/>
    <n v="0"/>
  </r>
  <r>
    <n v="183"/>
    <x v="15"/>
    <d v="2016-04-01T00:00:00"/>
    <x v="3"/>
    <x v="0"/>
    <n v="0"/>
  </r>
  <r>
    <n v="184"/>
    <x v="15"/>
    <d v="2016-05-01T00:00:00"/>
    <x v="4"/>
    <x v="0"/>
    <n v="0"/>
  </r>
  <r>
    <n v="185"/>
    <x v="15"/>
    <d v="2016-06-01T00:00:00"/>
    <x v="5"/>
    <x v="0"/>
    <n v="0"/>
  </r>
  <r>
    <n v="186"/>
    <x v="15"/>
    <d v="2016-07-01T00:00:00"/>
    <x v="6"/>
    <x v="0"/>
    <n v="0"/>
  </r>
  <r>
    <n v="187"/>
    <x v="15"/>
    <d v="2016-08-01T00:00:00"/>
    <x v="7"/>
    <x v="0"/>
    <n v="0"/>
  </r>
  <r>
    <n v="188"/>
    <x v="15"/>
    <d v="2016-09-01T00:00:00"/>
    <x v="8"/>
    <x v="0"/>
    <n v="0"/>
  </r>
  <r>
    <n v="189"/>
    <x v="15"/>
    <d v="2016-10-01T00:00:00"/>
    <x v="9"/>
    <x v="0"/>
    <n v="0"/>
  </r>
  <r>
    <n v="190"/>
    <x v="15"/>
    <d v="2016-11-01T00:00:00"/>
    <x v="10"/>
    <x v="0"/>
    <n v="0"/>
  </r>
  <r>
    <n v="191"/>
    <x v="15"/>
    <d v="2016-12-01T00:00:00"/>
    <x v="11"/>
    <x v="0"/>
    <n v="0"/>
  </r>
  <r>
    <n v="192"/>
    <x v="16"/>
    <d v="2016-01-01T00:00:00"/>
    <x v="0"/>
    <x v="0"/>
    <n v="0"/>
  </r>
  <r>
    <n v="193"/>
    <x v="16"/>
    <d v="2016-02-01T00:00:00"/>
    <x v="1"/>
    <x v="0"/>
    <n v="0"/>
  </r>
  <r>
    <n v="194"/>
    <x v="16"/>
    <d v="2016-03-01T00:00:00"/>
    <x v="2"/>
    <x v="0"/>
    <n v="0"/>
  </r>
  <r>
    <n v="195"/>
    <x v="16"/>
    <d v="2016-04-01T00:00:00"/>
    <x v="3"/>
    <x v="0"/>
    <n v="0"/>
  </r>
  <r>
    <n v="196"/>
    <x v="16"/>
    <d v="2016-05-01T00:00:00"/>
    <x v="4"/>
    <x v="0"/>
    <n v="0"/>
  </r>
  <r>
    <n v="197"/>
    <x v="16"/>
    <d v="2016-06-01T00:00:00"/>
    <x v="5"/>
    <x v="0"/>
    <n v="0"/>
  </r>
  <r>
    <n v="198"/>
    <x v="16"/>
    <d v="2016-07-01T00:00:00"/>
    <x v="6"/>
    <x v="0"/>
    <n v="0"/>
  </r>
  <r>
    <n v="199"/>
    <x v="16"/>
    <d v="2016-08-01T00:00:00"/>
    <x v="7"/>
    <x v="0"/>
    <n v="0"/>
  </r>
  <r>
    <n v="200"/>
    <x v="16"/>
    <d v="2016-09-01T00:00:00"/>
    <x v="8"/>
    <x v="0"/>
    <n v="0"/>
  </r>
  <r>
    <n v="201"/>
    <x v="16"/>
    <d v="2016-10-01T00:00:00"/>
    <x v="9"/>
    <x v="0"/>
    <n v="8"/>
  </r>
  <r>
    <n v="202"/>
    <x v="16"/>
    <d v="2016-11-01T00:00:00"/>
    <x v="10"/>
    <x v="0"/>
    <n v="11"/>
  </r>
  <r>
    <n v="203"/>
    <x v="16"/>
    <d v="2016-12-01T00:00:00"/>
    <x v="11"/>
    <x v="0"/>
    <n v="10"/>
  </r>
  <r>
    <n v="204"/>
    <x v="17"/>
    <d v="2016-01-01T00:00:00"/>
    <x v="0"/>
    <x v="0"/>
    <n v="0"/>
  </r>
  <r>
    <n v="205"/>
    <x v="17"/>
    <d v="2016-02-01T00:00:00"/>
    <x v="1"/>
    <x v="0"/>
    <n v="0"/>
  </r>
  <r>
    <n v="206"/>
    <x v="17"/>
    <d v="2016-03-01T00:00:00"/>
    <x v="2"/>
    <x v="0"/>
    <n v="0"/>
  </r>
  <r>
    <n v="207"/>
    <x v="17"/>
    <d v="2016-04-01T00:00:00"/>
    <x v="3"/>
    <x v="0"/>
    <n v="0"/>
  </r>
  <r>
    <n v="208"/>
    <x v="17"/>
    <d v="2016-05-01T00:00:00"/>
    <x v="4"/>
    <x v="0"/>
    <n v="0"/>
  </r>
  <r>
    <n v="209"/>
    <x v="17"/>
    <d v="2016-06-01T00:00:00"/>
    <x v="5"/>
    <x v="0"/>
    <n v="0"/>
  </r>
  <r>
    <n v="210"/>
    <x v="17"/>
    <d v="2016-07-01T00:00:00"/>
    <x v="6"/>
    <x v="0"/>
    <n v="0"/>
  </r>
  <r>
    <n v="211"/>
    <x v="17"/>
    <d v="2016-08-01T00:00:00"/>
    <x v="7"/>
    <x v="0"/>
    <n v="0"/>
  </r>
  <r>
    <n v="212"/>
    <x v="17"/>
    <d v="2016-09-01T00:00:00"/>
    <x v="8"/>
    <x v="0"/>
    <n v="0"/>
  </r>
  <r>
    <n v="213"/>
    <x v="17"/>
    <d v="2016-10-01T00:00:00"/>
    <x v="9"/>
    <x v="0"/>
    <n v="0"/>
  </r>
  <r>
    <n v="214"/>
    <x v="17"/>
    <d v="2016-11-01T00:00:00"/>
    <x v="10"/>
    <x v="0"/>
    <n v="0"/>
  </r>
  <r>
    <n v="215"/>
    <x v="17"/>
    <d v="2016-12-01T00:00:00"/>
    <x v="11"/>
    <x v="0"/>
    <n v="0"/>
  </r>
  <r>
    <n v="216"/>
    <x v="18"/>
    <d v="2016-01-01T00:00:00"/>
    <x v="0"/>
    <x v="0"/>
    <n v="0"/>
  </r>
  <r>
    <n v="217"/>
    <x v="18"/>
    <d v="2016-02-01T00:00:00"/>
    <x v="1"/>
    <x v="0"/>
    <n v="0"/>
  </r>
  <r>
    <n v="218"/>
    <x v="18"/>
    <d v="2016-03-01T00:00:00"/>
    <x v="2"/>
    <x v="0"/>
    <n v="0"/>
  </r>
  <r>
    <n v="219"/>
    <x v="18"/>
    <d v="2016-04-01T00:00:00"/>
    <x v="3"/>
    <x v="0"/>
    <n v="0"/>
  </r>
  <r>
    <n v="220"/>
    <x v="18"/>
    <d v="2016-05-01T00:00:00"/>
    <x v="4"/>
    <x v="0"/>
    <n v="0"/>
  </r>
  <r>
    <n v="221"/>
    <x v="18"/>
    <d v="2016-06-01T00:00:00"/>
    <x v="5"/>
    <x v="0"/>
    <n v="0"/>
  </r>
  <r>
    <n v="222"/>
    <x v="18"/>
    <d v="2016-07-01T00:00:00"/>
    <x v="6"/>
    <x v="0"/>
    <n v="0"/>
  </r>
  <r>
    <n v="223"/>
    <x v="18"/>
    <d v="2016-08-01T00:00:00"/>
    <x v="7"/>
    <x v="0"/>
    <n v="0"/>
  </r>
  <r>
    <n v="224"/>
    <x v="18"/>
    <d v="2016-09-01T00:00:00"/>
    <x v="8"/>
    <x v="0"/>
    <n v="0"/>
  </r>
  <r>
    <n v="225"/>
    <x v="18"/>
    <d v="2016-10-01T00:00:00"/>
    <x v="9"/>
    <x v="0"/>
    <n v="0"/>
  </r>
  <r>
    <n v="226"/>
    <x v="18"/>
    <d v="2016-11-01T00:00:00"/>
    <x v="10"/>
    <x v="0"/>
    <n v="0"/>
  </r>
  <r>
    <n v="227"/>
    <x v="18"/>
    <d v="2016-12-01T00:00:00"/>
    <x v="11"/>
    <x v="0"/>
    <n v="0"/>
  </r>
  <r>
    <n v="228"/>
    <x v="19"/>
    <d v="2016-01-01T00:00:00"/>
    <x v="0"/>
    <x v="0"/>
    <n v="0"/>
  </r>
  <r>
    <n v="229"/>
    <x v="19"/>
    <d v="2016-02-01T00:00:00"/>
    <x v="1"/>
    <x v="0"/>
    <n v="0"/>
  </r>
  <r>
    <n v="230"/>
    <x v="19"/>
    <d v="2016-03-01T00:00:00"/>
    <x v="2"/>
    <x v="0"/>
    <n v="0"/>
  </r>
  <r>
    <n v="231"/>
    <x v="19"/>
    <d v="2016-04-01T00:00:00"/>
    <x v="3"/>
    <x v="0"/>
    <n v="0"/>
  </r>
  <r>
    <n v="232"/>
    <x v="19"/>
    <d v="2016-05-01T00:00:00"/>
    <x v="4"/>
    <x v="0"/>
    <n v="0"/>
  </r>
  <r>
    <n v="233"/>
    <x v="19"/>
    <d v="2016-06-01T00:00:00"/>
    <x v="5"/>
    <x v="0"/>
    <n v="0"/>
  </r>
  <r>
    <n v="234"/>
    <x v="19"/>
    <d v="2016-07-01T00:00:00"/>
    <x v="6"/>
    <x v="0"/>
    <n v="0"/>
  </r>
  <r>
    <n v="235"/>
    <x v="19"/>
    <d v="2016-08-01T00:00:00"/>
    <x v="7"/>
    <x v="0"/>
    <n v="0"/>
  </r>
  <r>
    <n v="236"/>
    <x v="19"/>
    <d v="2016-09-01T00:00:00"/>
    <x v="8"/>
    <x v="0"/>
    <n v="0"/>
  </r>
  <r>
    <n v="237"/>
    <x v="19"/>
    <d v="2016-10-01T00:00:00"/>
    <x v="9"/>
    <x v="0"/>
    <n v="0"/>
  </r>
  <r>
    <n v="238"/>
    <x v="19"/>
    <d v="2016-11-01T00:00:00"/>
    <x v="10"/>
    <x v="0"/>
    <n v="0"/>
  </r>
  <r>
    <n v="239"/>
    <x v="19"/>
    <d v="2016-12-01T00:00:00"/>
    <x v="11"/>
    <x v="0"/>
    <n v="0"/>
  </r>
  <r>
    <n v="240"/>
    <x v="20"/>
    <d v="2016-01-01T00:00:00"/>
    <x v="0"/>
    <x v="0"/>
    <n v="0"/>
  </r>
  <r>
    <n v="241"/>
    <x v="20"/>
    <d v="2016-02-01T00:00:00"/>
    <x v="1"/>
    <x v="0"/>
    <n v="0"/>
  </r>
  <r>
    <n v="242"/>
    <x v="20"/>
    <d v="2016-03-01T00:00:00"/>
    <x v="2"/>
    <x v="0"/>
    <n v="0"/>
  </r>
  <r>
    <n v="243"/>
    <x v="20"/>
    <d v="2016-04-01T00:00:00"/>
    <x v="3"/>
    <x v="0"/>
    <n v="0"/>
  </r>
  <r>
    <n v="244"/>
    <x v="20"/>
    <d v="2016-05-01T00:00:00"/>
    <x v="4"/>
    <x v="0"/>
    <n v="0"/>
  </r>
  <r>
    <n v="245"/>
    <x v="20"/>
    <d v="2016-06-01T00:00:00"/>
    <x v="5"/>
    <x v="0"/>
    <n v="0"/>
  </r>
  <r>
    <n v="246"/>
    <x v="20"/>
    <d v="2016-07-01T00:00:00"/>
    <x v="6"/>
    <x v="0"/>
    <n v="0"/>
  </r>
  <r>
    <n v="247"/>
    <x v="20"/>
    <d v="2016-08-01T00:00:00"/>
    <x v="7"/>
    <x v="0"/>
    <n v="0"/>
  </r>
  <r>
    <n v="248"/>
    <x v="20"/>
    <d v="2016-09-01T00:00:00"/>
    <x v="8"/>
    <x v="0"/>
    <n v="0"/>
  </r>
  <r>
    <n v="249"/>
    <x v="20"/>
    <d v="2016-10-01T00:00:00"/>
    <x v="9"/>
    <x v="0"/>
    <n v="0"/>
  </r>
  <r>
    <n v="250"/>
    <x v="20"/>
    <d v="2016-11-01T00:00:00"/>
    <x v="10"/>
    <x v="0"/>
    <n v="0"/>
  </r>
  <r>
    <n v="251"/>
    <x v="20"/>
    <d v="2016-12-01T00:00:00"/>
    <x v="11"/>
    <x v="0"/>
    <n v="0"/>
  </r>
  <r>
    <n v="252"/>
    <x v="21"/>
    <d v="2016-01-01T00:00:00"/>
    <x v="0"/>
    <x v="0"/>
    <n v="0"/>
  </r>
  <r>
    <n v="253"/>
    <x v="21"/>
    <d v="2016-02-01T00:00:00"/>
    <x v="1"/>
    <x v="0"/>
    <n v="0"/>
  </r>
  <r>
    <n v="254"/>
    <x v="21"/>
    <d v="2016-03-01T00:00:00"/>
    <x v="2"/>
    <x v="0"/>
    <n v="0"/>
  </r>
  <r>
    <n v="255"/>
    <x v="21"/>
    <d v="2016-04-01T00:00:00"/>
    <x v="3"/>
    <x v="0"/>
    <n v="0"/>
  </r>
  <r>
    <n v="256"/>
    <x v="21"/>
    <d v="2016-05-01T00:00:00"/>
    <x v="4"/>
    <x v="0"/>
    <n v="0"/>
  </r>
  <r>
    <n v="257"/>
    <x v="21"/>
    <d v="2016-06-01T00:00:00"/>
    <x v="5"/>
    <x v="0"/>
    <n v="0"/>
  </r>
  <r>
    <n v="258"/>
    <x v="21"/>
    <d v="2016-07-01T00:00:00"/>
    <x v="6"/>
    <x v="0"/>
    <n v="0"/>
  </r>
  <r>
    <n v="259"/>
    <x v="21"/>
    <d v="2016-08-01T00:00:00"/>
    <x v="7"/>
    <x v="0"/>
    <n v="0"/>
  </r>
  <r>
    <n v="260"/>
    <x v="21"/>
    <d v="2016-09-01T00:00:00"/>
    <x v="8"/>
    <x v="0"/>
    <n v="0"/>
  </r>
  <r>
    <n v="261"/>
    <x v="21"/>
    <d v="2016-10-01T00:00:00"/>
    <x v="9"/>
    <x v="0"/>
    <n v="0"/>
  </r>
  <r>
    <n v="262"/>
    <x v="21"/>
    <d v="2016-11-01T00:00:00"/>
    <x v="10"/>
    <x v="0"/>
    <n v="0"/>
  </r>
  <r>
    <n v="263"/>
    <x v="21"/>
    <d v="2016-12-01T00:00:00"/>
    <x v="11"/>
    <x v="0"/>
    <n v="0"/>
  </r>
  <r>
    <n v="264"/>
    <x v="22"/>
    <d v="2016-01-01T00:00:00"/>
    <x v="0"/>
    <x v="0"/>
    <n v="0"/>
  </r>
  <r>
    <n v="265"/>
    <x v="22"/>
    <d v="2016-02-01T00:00:00"/>
    <x v="1"/>
    <x v="0"/>
    <n v="0"/>
  </r>
  <r>
    <n v="266"/>
    <x v="22"/>
    <d v="2016-03-01T00:00:00"/>
    <x v="2"/>
    <x v="0"/>
    <n v="0"/>
  </r>
  <r>
    <n v="267"/>
    <x v="22"/>
    <d v="2016-04-01T00:00:00"/>
    <x v="3"/>
    <x v="0"/>
    <n v="0"/>
  </r>
  <r>
    <n v="268"/>
    <x v="22"/>
    <d v="2016-05-01T00:00:00"/>
    <x v="4"/>
    <x v="0"/>
    <n v="0"/>
  </r>
  <r>
    <n v="269"/>
    <x v="22"/>
    <d v="2016-06-01T00:00:00"/>
    <x v="5"/>
    <x v="0"/>
    <n v="0"/>
  </r>
  <r>
    <n v="270"/>
    <x v="22"/>
    <d v="2016-07-01T00:00:00"/>
    <x v="6"/>
    <x v="0"/>
    <n v="0"/>
  </r>
  <r>
    <n v="271"/>
    <x v="22"/>
    <d v="2016-08-01T00:00:00"/>
    <x v="7"/>
    <x v="0"/>
    <n v="0"/>
  </r>
  <r>
    <n v="272"/>
    <x v="22"/>
    <d v="2016-09-01T00:00:00"/>
    <x v="8"/>
    <x v="0"/>
    <n v="0"/>
  </r>
  <r>
    <n v="273"/>
    <x v="22"/>
    <d v="2016-10-01T00:00:00"/>
    <x v="9"/>
    <x v="0"/>
    <n v="0"/>
  </r>
  <r>
    <n v="274"/>
    <x v="22"/>
    <d v="2016-11-01T00:00:00"/>
    <x v="10"/>
    <x v="0"/>
    <n v="0"/>
  </r>
  <r>
    <n v="275"/>
    <x v="22"/>
    <d v="2016-12-01T00:00:00"/>
    <x v="11"/>
    <x v="0"/>
    <n v="0"/>
  </r>
  <r>
    <n v="276"/>
    <x v="23"/>
    <d v="2016-01-01T00:00:00"/>
    <x v="0"/>
    <x v="0"/>
    <n v="0"/>
  </r>
  <r>
    <n v="277"/>
    <x v="23"/>
    <d v="2016-02-01T00:00:00"/>
    <x v="1"/>
    <x v="0"/>
    <n v="0"/>
  </r>
  <r>
    <n v="278"/>
    <x v="23"/>
    <d v="2016-03-01T00:00:00"/>
    <x v="2"/>
    <x v="0"/>
    <n v="0"/>
  </r>
  <r>
    <n v="279"/>
    <x v="23"/>
    <d v="2016-04-01T00:00:00"/>
    <x v="3"/>
    <x v="0"/>
    <n v="0"/>
  </r>
  <r>
    <n v="280"/>
    <x v="23"/>
    <d v="2016-05-01T00:00:00"/>
    <x v="4"/>
    <x v="0"/>
    <n v="0"/>
  </r>
  <r>
    <n v="281"/>
    <x v="23"/>
    <d v="2016-06-01T00:00:00"/>
    <x v="5"/>
    <x v="0"/>
    <n v="0"/>
  </r>
  <r>
    <n v="282"/>
    <x v="23"/>
    <d v="2016-07-01T00:00:00"/>
    <x v="6"/>
    <x v="0"/>
    <n v="0"/>
  </r>
  <r>
    <n v="283"/>
    <x v="23"/>
    <d v="2016-08-01T00:00:00"/>
    <x v="7"/>
    <x v="0"/>
    <n v="0"/>
  </r>
  <r>
    <n v="284"/>
    <x v="23"/>
    <d v="2016-09-01T00:00:00"/>
    <x v="8"/>
    <x v="0"/>
    <n v="0"/>
  </r>
  <r>
    <n v="285"/>
    <x v="23"/>
    <d v="2016-10-01T00:00:00"/>
    <x v="9"/>
    <x v="0"/>
    <n v="0"/>
  </r>
  <r>
    <n v="286"/>
    <x v="23"/>
    <d v="2016-11-01T00:00:00"/>
    <x v="10"/>
    <x v="0"/>
    <n v="0"/>
  </r>
  <r>
    <n v="287"/>
    <x v="23"/>
    <d v="2016-12-01T00:00:00"/>
    <x v="11"/>
    <x v="0"/>
    <n v="0"/>
  </r>
  <r>
    <n v="288"/>
    <x v="24"/>
    <d v="2016-01-01T00:00:00"/>
    <x v="0"/>
    <x v="0"/>
    <n v="0"/>
  </r>
  <r>
    <n v="289"/>
    <x v="24"/>
    <d v="2016-02-01T00:00:00"/>
    <x v="1"/>
    <x v="0"/>
    <n v="0"/>
  </r>
  <r>
    <n v="290"/>
    <x v="24"/>
    <d v="2016-03-01T00:00:00"/>
    <x v="2"/>
    <x v="0"/>
    <n v="0"/>
  </r>
  <r>
    <n v="291"/>
    <x v="24"/>
    <d v="2016-04-01T00:00:00"/>
    <x v="3"/>
    <x v="0"/>
    <n v="0"/>
  </r>
  <r>
    <n v="292"/>
    <x v="24"/>
    <d v="2016-05-01T00:00:00"/>
    <x v="4"/>
    <x v="0"/>
    <n v="0"/>
  </r>
  <r>
    <n v="293"/>
    <x v="24"/>
    <d v="2016-06-01T00:00:00"/>
    <x v="5"/>
    <x v="0"/>
    <n v="0"/>
  </r>
  <r>
    <n v="294"/>
    <x v="24"/>
    <d v="2016-07-01T00:00:00"/>
    <x v="6"/>
    <x v="0"/>
    <n v="0"/>
  </r>
  <r>
    <n v="295"/>
    <x v="24"/>
    <d v="2016-08-01T00:00:00"/>
    <x v="7"/>
    <x v="0"/>
    <n v="0"/>
  </r>
  <r>
    <n v="296"/>
    <x v="24"/>
    <d v="2016-09-01T00:00:00"/>
    <x v="8"/>
    <x v="0"/>
    <n v="0"/>
  </r>
  <r>
    <n v="297"/>
    <x v="24"/>
    <d v="2016-10-01T00:00:00"/>
    <x v="9"/>
    <x v="0"/>
    <n v="0"/>
  </r>
  <r>
    <n v="298"/>
    <x v="24"/>
    <d v="2016-11-01T00:00:00"/>
    <x v="10"/>
    <x v="0"/>
    <n v="0"/>
  </r>
  <r>
    <n v="299"/>
    <x v="24"/>
    <d v="2016-12-01T00:00:00"/>
    <x v="11"/>
    <x v="0"/>
    <n v="0"/>
  </r>
  <r>
    <n v="300"/>
    <x v="25"/>
    <d v="2016-01-01T00:00:00"/>
    <x v="0"/>
    <x v="0"/>
    <n v="0"/>
  </r>
  <r>
    <n v="301"/>
    <x v="25"/>
    <d v="2016-02-01T00:00:00"/>
    <x v="1"/>
    <x v="0"/>
    <n v="0"/>
  </r>
  <r>
    <n v="302"/>
    <x v="25"/>
    <d v="2016-03-01T00:00:00"/>
    <x v="2"/>
    <x v="0"/>
    <n v="0"/>
  </r>
  <r>
    <n v="303"/>
    <x v="25"/>
    <d v="2016-04-01T00:00:00"/>
    <x v="3"/>
    <x v="0"/>
    <n v="0"/>
  </r>
  <r>
    <n v="304"/>
    <x v="25"/>
    <d v="2016-05-01T00:00:00"/>
    <x v="4"/>
    <x v="0"/>
    <n v="0"/>
  </r>
  <r>
    <n v="305"/>
    <x v="25"/>
    <d v="2016-06-01T00:00:00"/>
    <x v="5"/>
    <x v="0"/>
    <n v="0"/>
  </r>
  <r>
    <n v="306"/>
    <x v="25"/>
    <d v="2016-07-01T00:00:00"/>
    <x v="6"/>
    <x v="0"/>
    <n v="0"/>
  </r>
  <r>
    <n v="307"/>
    <x v="25"/>
    <d v="2016-08-01T00:00:00"/>
    <x v="7"/>
    <x v="0"/>
    <n v="0"/>
  </r>
  <r>
    <n v="308"/>
    <x v="25"/>
    <d v="2016-09-01T00:00:00"/>
    <x v="8"/>
    <x v="0"/>
    <n v="0"/>
  </r>
  <r>
    <n v="309"/>
    <x v="25"/>
    <d v="2016-10-01T00:00:00"/>
    <x v="9"/>
    <x v="0"/>
    <n v="0"/>
  </r>
  <r>
    <n v="310"/>
    <x v="25"/>
    <d v="2016-11-01T00:00:00"/>
    <x v="10"/>
    <x v="0"/>
    <n v="0"/>
  </r>
  <r>
    <n v="311"/>
    <x v="25"/>
    <d v="2016-12-01T00:00:00"/>
    <x v="11"/>
    <x v="0"/>
    <n v="0"/>
  </r>
  <r>
    <n v="312"/>
    <x v="26"/>
    <d v="2016-01-01T00:00:00"/>
    <x v="0"/>
    <x v="0"/>
    <n v="0"/>
  </r>
  <r>
    <n v="313"/>
    <x v="26"/>
    <d v="2016-02-01T00:00:00"/>
    <x v="1"/>
    <x v="0"/>
    <n v="0"/>
  </r>
  <r>
    <n v="314"/>
    <x v="26"/>
    <d v="2016-03-01T00:00:00"/>
    <x v="2"/>
    <x v="0"/>
    <n v="0"/>
  </r>
  <r>
    <n v="315"/>
    <x v="26"/>
    <d v="2016-04-01T00:00:00"/>
    <x v="3"/>
    <x v="0"/>
    <n v="0"/>
  </r>
  <r>
    <n v="316"/>
    <x v="26"/>
    <d v="2016-05-01T00:00:00"/>
    <x v="4"/>
    <x v="0"/>
    <n v="0"/>
  </r>
  <r>
    <n v="317"/>
    <x v="26"/>
    <d v="2016-06-01T00:00:00"/>
    <x v="5"/>
    <x v="0"/>
    <n v="0"/>
  </r>
  <r>
    <n v="318"/>
    <x v="26"/>
    <d v="2016-07-01T00:00:00"/>
    <x v="6"/>
    <x v="0"/>
    <n v="0"/>
  </r>
  <r>
    <n v="319"/>
    <x v="26"/>
    <d v="2016-08-01T00:00:00"/>
    <x v="7"/>
    <x v="0"/>
    <n v="0"/>
  </r>
  <r>
    <n v="320"/>
    <x v="26"/>
    <d v="2016-09-01T00:00:00"/>
    <x v="8"/>
    <x v="0"/>
    <n v="0"/>
  </r>
  <r>
    <n v="321"/>
    <x v="26"/>
    <d v="2016-10-01T00:00:00"/>
    <x v="9"/>
    <x v="0"/>
    <n v="0"/>
  </r>
  <r>
    <n v="322"/>
    <x v="26"/>
    <d v="2016-11-01T00:00:00"/>
    <x v="10"/>
    <x v="0"/>
    <n v="0"/>
  </r>
  <r>
    <n v="323"/>
    <x v="26"/>
    <d v="2016-12-01T00:00:00"/>
    <x v="11"/>
    <x v="0"/>
    <n v="0"/>
  </r>
  <r>
    <n v="324"/>
    <x v="27"/>
    <d v="2016-01-01T00:00:00"/>
    <x v="0"/>
    <x v="0"/>
    <n v="0"/>
  </r>
  <r>
    <n v="325"/>
    <x v="27"/>
    <d v="2016-02-01T00:00:00"/>
    <x v="1"/>
    <x v="0"/>
    <n v="0"/>
  </r>
  <r>
    <n v="326"/>
    <x v="27"/>
    <d v="2016-03-01T00:00:00"/>
    <x v="2"/>
    <x v="0"/>
    <n v="0"/>
  </r>
  <r>
    <n v="327"/>
    <x v="27"/>
    <d v="2016-04-01T00:00:00"/>
    <x v="3"/>
    <x v="0"/>
    <n v="0"/>
  </r>
  <r>
    <n v="328"/>
    <x v="27"/>
    <d v="2016-05-01T00:00:00"/>
    <x v="4"/>
    <x v="0"/>
    <n v="0"/>
  </r>
  <r>
    <n v="329"/>
    <x v="27"/>
    <d v="2016-06-01T00:00:00"/>
    <x v="5"/>
    <x v="0"/>
    <n v="0"/>
  </r>
  <r>
    <n v="330"/>
    <x v="27"/>
    <d v="2016-07-01T00:00:00"/>
    <x v="6"/>
    <x v="0"/>
    <n v="0"/>
  </r>
  <r>
    <n v="331"/>
    <x v="27"/>
    <d v="2016-08-01T00:00:00"/>
    <x v="7"/>
    <x v="0"/>
    <n v="0"/>
  </r>
  <r>
    <n v="332"/>
    <x v="27"/>
    <d v="2016-09-01T00:00:00"/>
    <x v="8"/>
    <x v="0"/>
    <n v="0"/>
  </r>
  <r>
    <n v="333"/>
    <x v="27"/>
    <d v="2016-10-01T00:00:00"/>
    <x v="9"/>
    <x v="0"/>
    <n v="0"/>
  </r>
  <r>
    <n v="334"/>
    <x v="27"/>
    <d v="2016-11-01T00:00:00"/>
    <x v="10"/>
    <x v="0"/>
    <n v="0"/>
  </r>
  <r>
    <n v="335"/>
    <x v="27"/>
    <d v="2016-12-01T00:00:00"/>
    <x v="11"/>
    <x v="0"/>
    <n v="0"/>
  </r>
  <r>
    <n v="336"/>
    <x v="28"/>
    <d v="2016-01-01T00:00:00"/>
    <x v="0"/>
    <x v="0"/>
    <n v="0"/>
  </r>
  <r>
    <n v="337"/>
    <x v="28"/>
    <d v="2016-02-01T00:00:00"/>
    <x v="1"/>
    <x v="0"/>
    <n v="0"/>
  </r>
  <r>
    <n v="338"/>
    <x v="28"/>
    <d v="2016-03-01T00:00:00"/>
    <x v="2"/>
    <x v="0"/>
    <n v="0"/>
  </r>
  <r>
    <n v="339"/>
    <x v="28"/>
    <d v="2016-04-01T00:00:00"/>
    <x v="3"/>
    <x v="0"/>
    <n v="0"/>
  </r>
  <r>
    <n v="340"/>
    <x v="28"/>
    <d v="2016-05-01T00:00:00"/>
    <x v="4"/>
    <x v="0"/>
    <n v="0"/>
  </r>
  <r>
    <n v="341"/>
    <x v="28"/>
    <d v="2016-06-01T00:00:00"/>
    <x v="5"/>
    <x v="0"/>
    <n v="0"/>
  </r>
  <r>
    <n v="342"/>
    <x v="28"/>
    <d v="2016-07-01T00:00:00"/>
    <x v="6"/>
    <x v="0"/>
    <n v="0"/>
  </r>
  <r>
    <n v="343"/>
    <x v="28"/>
    <d v="2016-08-01T00:00:00"/>
    <x v="7"/>
    <x v="0"/>
    <n v="0"/>
  </r>
  <r>
    <n v="344"/>
    <x v="28"/>
    <d v="2016-09-01T00:00:00"/>
    <x v="8"/>
    <x v="0"/>
    <n v="0"/>
  </r>
  <r>
    <n v="345"/>
    <x v="28"/>
    <d v="2016-10-01T00:00:00"/>
    <x v="9"/>
    <x v="0"/>
    <n v="0"/>
  </r>
  <r>
    <n v="346"/>
    <x v="28"/>
    <d v="2016-11-01T00:00:00"/>
    <x v="10"/>
    <x v="0"/>
    <n v="0"/>
  </r>
  <r>
    <n v="347"/>
    <x v="28"/>
    <d v="2016-12-01T00:00:00"/>
    <x v="11"/>
    <x v="0"/>
    <n v="0"/>
  </r>
  <r>
    <n v="348"/>
    <x v="29"/>
    <d v="2016-01-01T00:00:00"/>
    <x v="0"/>
    <x v="0"/>
    <n v="459"/>
  </r>
  <r>
    <n v="349"/>
    <x v="29"/>
    <d v="2016-02-01T00:00:00"/>
    <x v="1"/>
    <x v="0"/>
    <n v="391"/>
  </r>
  <r>
    <n v="350"/>
    <x v="29"/>
    <d v="2016-03-01T00:00:00"/>
    <x v="2"/>
    <x v="0"/>
    <n v="230"/>
  </r>
  <r>
    <n v="351"/>
    <x v="29"/>
    <d v="2016-04-01T00:00:00"/>
    <x v="3"/>
    <x v="0"/>
    <n v="39"/>
  </r>
  <r>
    <n v="352"/>
    <x v="29"/>
    <d v="2016-05-01T00:00:00"/>
    <x v="4"/>
    <x v="0"/>
    <n v="82"/>
  </r>
  <r>
    <n v="353"/>
    <x v="29"/>
    <d v="2016-06-01T00:00:00"/>
    <x v="5"/>
    <x v="0"/>
    <n v="88"/>
  </r>
  <r>
    <n v="354"/>
    <x v="29"/>
    <d v="2016-07-01T00:00:00"/>
    <x v="6"/>
    <x v="0"/>
    <n v="53"/>
  </r>
  <r>
    <n v="355"/>
    <x v="29"/>
    <d v="2016-08-01T00:00:00"/>
    <x v="7"/>
    <x v="0"/>
    <n v="102"/>
  </r>
  <r>
    <n v="356"/>
    <x v="29"/>
    <d v="2016-09-01T00:00:00"/>
    <x v="8"/>
    <x v="0"/>
    <n v="118"/>
  </r>
  <r>
    <n v="357"/>
    <x v="29"/>
    <d v="2016-10-01T00:00:00"/>
    <x v="9"/>
    <x v="0"/>
    <n v="108"/>
  </r>
  <r>
    <n v="358"/>
    <x v="29"/>
    <d v="2016-11-01T00:00:00"/>
    <x v="10"/>
    <x v="0"/>
    <n v="97"/>
  </r>
  <r>
    <n v="359"/>
    <x v="29"/>
    <d v="2016-12-01T00:00:00"/>
    <x v="11"/>
    <x v="0"/>
    <n v="132"/>
  </r>
  <r>
    <n v="360"/>
    <x v="30"/>
    <d v="2016-01-01T00:00:00"/>
    <x v="0"/>
    <x v="0"/>
    <n v="0"/>
  </r>
  <r>
    <n v="361"/>
    <x v="30"/>
    <d v="2016-02-01T00:00:00"/>
    <x v="1"/>
    <x v="0"/>
    <n v="0"/>
  </r>
  <r>
    <n v="362"/>
    <x v="30"/>
    <d v="2016-03-01T00:00:00"/>
    <x v="2"/>
    <x v="0"/>
    <n v="0"/>
  </r>
  <r>
    <n v="363"/>
    <x v="30"/>
    <d v="2016-04-01T00:00:00"/>
    <x v="3"/>
    <x v="0"/>
    <n v="0"/>
  </r>
  <r>
    <n v="364"/>
    <x v="30"/>
    <d v="2016-05-01T00:00:00"/>
    <x v="4"/>
    <x v="0"/>
    <n v="0"/>
  </r>
  <r>
    <n v="365"/>
    <x v="30"/>
    <d v="2016-06-01T00:00:00"/>
    <x v="5"/>
    <x v="0"/>
    <n v="0"/>
  </r>
  <r>
    <n v="366"/>
    <x v="30"/>
    <d v="2016-07-01T00:00:00"/>
    <x v="6"/>
    <x v="0"/>
    <n v="0"/>
  </r>
  <r>
    <n v="367"/>
    <x v="30"/>
    <d v="2016-08-01T00:00:00"/>
    <x v="7"/>
    <x v="0"/>
    <n v="0"/>
  </r>
  <r>
    <n v="368"/>
    <x v="30"/>
    <d v="2016-09-01T00:00:00"/>
    <x v="8"/>
    <x v="0"/>
    <n v="0"/>
  </r>
  <r>
    <n v="369"/>
    <x v="30"/>
    <d v="2016-10-01T00:00:00"/>
    <x v="9"/>
    <x v="0"/>
    <n v="0"/>
  </r>
  <r>
    <n v="370"/>
    <x v="30"/>
    <d v="2016-11-01T00:00:00"/>
    <x v="10"/>
    <x v="0"/>
    <n v="0"/>
  </r>
  <r>
    <n v="371"/>
    <x v="30"/>
    <d v="2016-12-01T00:00:00"/>
    <x v="11"/>
    <x v="0"/>
    <n v="0"/>
  </r>
  <r>
    <n v="0"/>
    <x v="0"/>
    <d v="2017-01-01T00:00:00"/>
    <x v="0"/>
    <x v="1"/>
    <n v="5"/>
  </r>
  <r>
    <n v="1"/>
    <x v="0"/>
    <d v="2017-02-01T00:00:00"/>
    <x v="1"/>
    <x v="1"/>
    <n v="0"/>
  </r>
  <r>
    <n v="2"/>
    <x v="0"/>
    <d v="2017-03-01T00:00:00"/>
    <x v="2"/>
    <x v="1"/>
    <n v="0"/>
  </r>
  <r>
    <n v="3"/>
    <x v="0"/>
    <d v="2017-04-01T00:00:00"/>
    <x v="3"/>
    <x v="1"/>
    <n v="0"/>
  </r>
  <r>
    <n v="4"/>
    <x v="0"/>
    <d v="2017-05-01T00:00:00"/>
    <x v="4"/>
    <x v="1"/>
    <n v="0"/>
  </r>
  <r>
    <n v="5"/>
    <x v="0"/>
    <d v="2017-06-01T00:00:00"/>
    <x v="5"/>
    <x v="1"/>
    <n v="3"/>
  </r>
  <r>
    <n v="6"/>
    <x v="0"/>
    <d v="2017-07-01T00:00:00"/>
    <x v="6"/>
    <x v="1"/>
    <n v="0"/>
  </r>
  <r>
    <n v="7"/>
    <x v="0"/>
    <d v="2017-08-01T00:00:00"/>
    <x v="7"/>
    <x v="1"/>
    <n v="0"/>
  </r>
  <r>
    <n v="8"/>
    <x v="0"/>
    <d v="2017-09-01T00:00:00"/>
    <x v="8"/>
    <x v="1"/>
    <n v="3"/>
  </r>
  <r>
    <n v="9"/>
    <x v="0"/>
    <d v="2017-10-01T00:00:00"/>
    <x v="9"/>
    <x v="1"/>
    <n v="0"/>
  </r>
  <r>
    <n v="10"/>
    <x v="0"/>
    <d v="2017-11-01T00:00:00"/>
    <x v="10"/>
    <x v="1"/>
    <n v="0"/>
  </r>
  <r>
    <n v="11"/>
    <x v="0"/>
    <d v="2017-12-01T00:00:00"/>
    <x v="11"/>
    <x v="1"/>
    <n v="0"/>
  </r>
  <r>
    <n v="12"/>
    <x v="1"/>
    <d v="2017-01-01T00:00:00"/>
    <x v="0"/>
    <x v="1"/>
    <n v="0"/>
  </r>
  <r>
    <n v="13"/>
    <x v="1"/>
    <d v="2017-02-01T00:00:00"/>
    <x v="1"/>
    <x v="1"/>
    <n v="0"/>
  </r>
  <r>
    <n v="14"/>
    <x v="1"/>
    <d v="2017-03-01T00:00:00"/>
    <x v="2"/>
    <x v="1"/>
    <n v="0"/>
  </r>
  <r>
    <n v="15"/>
    <x v="1"/>
    <d v="2017-04-01T00:00:00"/>
    <x v="3"/>
    <x v="1"/>
    <n v="0"/>
  </r>
  <r>
    <n v="16"/>
    <x v="1"/>
    <d v="2017-05-01T00:00:00"/>
    <x v="4"/>
    <x v="1"/>
    <n v="0"/>
  </r>
  <r>
    <n v="17"/>
    <x v="1"/>
    <d v="2017-06-01T00:00:00"/>
    <x v="5"/>
    <x v="1"/>
    <n v="0"/>
  </r>
  <r>
    <n v="18"/>
    <x v="1"/>
    <d v="2017-07-01T00:00:00"/>
    <x v="6"/>
    <x v="1"/>
    <n v="0"/>
  </r>
  <r>
    <n v="19"/>
    <x v="1"/>
    <d v="2017-08-01T00:00:00"/>
    <x v="7"/>
    <x v="1"/>
    <n v="0"/>
  </r>
  <r>
    <n v="20"/>
    <x v="1"/>
    <d v="2017-09-01T00:00:00"/>
    <x v="8"/>
    <x v="1"/>
    <n v="0"/>
  </r>
  <r>
    <n v="21"/>
    <x v="1"/>
    <d v="2017-10-01T00:00:00"/>
    <x v="9"/>
    <x v="1"/>
    <n v="0"/>
  </r>
  <r>
    <n v="22"/>
    <x v="1"/>
    <d v="2017-11-01T00:00:00"/>
    <x v="10"/>
    <x v="1"/>
    <n v="0"/>
  </r>
  <r>
    <n v="23"/>
    <x v="1"/>
    <d v="2017-12-01T00:00:00"/>
    <x v="11"/>
    <x v="1"/>
    <n v="0"/>
  </r>
  <r>
    <n v="24"/>
    <x v="2"/>
    <d v="2017-01-01T00:00:00"/>
    <x v="0"/>
    <x v="1"/>
    <n v="19286"/>
  </r>
  <r>
    <n v="25"/>
    <x v="2"/>
    <d v="2017-02-01T00:00:00"/>
    <x v="1"/>
    <x v="1"/>
    <n v="18097"/>
  </r>
  <r>
    <n v="26"/>
    <x v="2"/>
    <d v="2017-03-01T00:00:00"/>
    <x v="2"/>
    <x v="1"/>
    <n v="13875"/>
  </r>
  <r>
    <n v="27"/>
    <x v="2"/>
    <d v="2017-04-01T00:00:00"/>
    <x v="3"/>
    <x v="1"/>
    <n v="12996"/>
  </r>
  <r>
    <n v="28"/>
    <x v="2"/>
    <d v="2017-05-01T00:00:00"/>
    <x v="4"/>
    <x v="1"/>
    <n v="12983"/>
  </r>
  <r>
    <n v="29"/>
    <x v="2"/>
    <d v="2017-06-01T00:00:00"/>
    <x v="5"/>
    <x v="1"/>
    <n v="12486"/>
  </r>
  <r>
    <n v="30"/>
    <x v="2"/>
    <d v="2017-07-01T00:00:00"/>
    <x v="6"/>
    <x v="1"/>
    <n v="18144"/>
  </r>
  <r>
    <n v="31"/>
    <x v="2"/>
    <d v="2017-08-01T00:00:00"/>
    <x v="7"/>
    <x v="1"/>
    <n v="16985"/>
  </r>
  <r>
    <n v="32"/>
    <x v="2"/>
    <d v="2017-09-01T00:00:00"/>
    <x v="8"/>
    <x v="1"/>
    <n v="27856"/>
  </r>
  <r>
    <n v="33"/>
    <x v="2"/>
    <d v="2017-10-01T00:00:00"/>
    <x v="9"/>
    <x v="1"/>
    <n v="26368"/>
  </r>
  <r>
    <n v="34"/>
    <x v="2"/>
    <d v="2017-11-01T00:00:00"/>
    <x v="10"/>
    <x v="1"/>
    <n v="29170"/>
  </r>
  <r>
    <n v="35"/>
    <x v="2"/>
    <d v="2017-12-01T00:00:00"/>
    <x v="11"/>
    <x v="1"/>
    <n v="38933"/>
  </r>
  <r>
    <n v="36"/>
    <x v="3"/>
    <d v="2017-01-01T00:00:00"/>
    <x v="0"/>
    <x v="1"/>
    <n v="0"/>
  </r>
  <r>
    <n v="37"/>
    <x v="3"/>
    <d v="2017-02-01T00:00:00"/>
    <x v="1"/>
    <x v="1"/>
    <n v="0"/>
  </r>
  <r>
    <n v="38"/>
    <x v="3"/>
    <d v="2017-03-01T00:00:00"/>
    <x v="2"/>
    <x v="1"/>
    <n v="0"/>
  </r>
  <r>
    <n v="39"/>
    <x v="3"/>
    <d v="2017-04-01T00:00:00"/>
    <x v="3"/>
    <x v="1"/>
    <n v="0"/>
  </r>
  <r>
    <n v="40"/>
    <x v="3"/>
    <d v="2017-05-01T00:00:00"/>
    <x v="4"/>
    <x v="1"/>
    <n v="0"/>
  </r>
  <r>
    <n v="41"/>
    <x v="3"/>
    <d v="2017-06-01T00:00:00"/>
    <x v="5"/>
    <x v="1"/>
    <n v="0"/>
  </r>
  <r>
    <n v="42"/>
    <x v="3"/>
    <d v="2017-07-01T00:00:00"/>
    <x v="6"/>
    <x v="1"/>
    <n v="0"/>
  </r>
  <r>
    <n v="43"/>
    <x v="3"/>
    <d v="2017-08-01T00:00:00"/>
    <x v="7"/>
    <x v="1"/>
    <n v="0"/>
  </r>
  <r>
    <n v="44"/>
    <x v="3"/>
    <d v="2017-09-01T00:00:00"/>
    <x v="8"/>
    <x v="1"/>
    <n v="0"/>
  </r>
  <r>
    <n v="45"/>
    <x v="3"/>
    <d v="2017-10-01T00:00:00"/>
    <x v="9"/>
    <x v="1"/>
    <n v="0"/>
  </r>
  <r>
    <n v="46"/>
    <x v="3"/>
    <d v="2017-11-01T00:00:00"/>
    <x v="10"/>
    <x v="1"/>
    <n v="0"/>
  </r>
  <r>
    <n v="47"/>
    <x v="3"/>
    <d v="2017-12-01T00:00:00"/>
    <x v="11"/>
    <x v="1"/>
    <n v="0"/>
  </r>
  <r>
    <n v="48"/>
    <x v="4"/>
    <d v="2017-01-01T00:00:00"/>
    <x v="0"/>
    <x v="1"/>
    <n v="0"/>
  </r>
  <r>
    <n v="49"/>
    <x v="4"/>
    <d v="2017-02-01T00:00:00"/>
    <x v="1"/>
    <x v="1"/>
    <n v="0"/>
  </r>
  <r>
    <n v="50"/>
    <x v="4"/>
    <d v="2017-03-01T00:00:00"/>
    <x v="2"/>
    <x v="1"/>
    <n v="0"/>
  </r>
  <r>
    <n v="51"/>
    <x v="4"/>
    <d v="2017-04-01T00:00:00"/>
    <x v="3"/>
    <x v="1"/>
    <n v="0"/>
  </r>
  <r>
    <n v="52"/>
    <x v="4"/>
    <d v="2017-05-01T00:00:00"/>
    <x v="4"/>
    <x v="1"/>
    <n v="0"/>
  </r>
  <r>
    <n v="53"/>
    <x v="4"/>
    <d v="2017-06-01T00:00:00"/>
    <x v="5"/>
    <x v="1"/>
    <n v="0"/>
  </r>
  <r>
    <n v="54"/>
    <x v="4"/>
    <d v="2017-07-01T00:00:00"/>
    <x v="6"/>
    <x v="1"/>
    <n v="0"/>
  </r>
  <r>
    <n v="55"/>
    <x v="4"/>
    <d v="2017-08-01T00:00:00"/>
    <x v="7"/>
    <x v="1"/>
    <n v="0"/>
  </r>
  <r>
    <n v="56"/>
    <x v="4"/>
    <d v="2017-09-01T00:00:00"/>
    <x v="8"/>
    <x v="1"/>
    <n v="0"/>
  </r>
  <r>
    <n v="57"/>
    <x v="4"/>
    <d v="2017-10-01T00:00:00"/>
    <x v="9"/>
    <x v="1"/>
    <n v="0"/>
  </r>
  <r>
    <n v="58"/>
    <x v="4"/>
    <d v="2017-11-01T00:00:00"/>
    <x v="10"/>
    <x v="1"/>
    <n v="0"/>
  </r>
  <r>
    <n v="59"/>
    <x v="4"/>
    <d v="2017-12-01T00:00:00"/>
    <x v="11"/>
    <x v="1"/>
    <n v="0"/>
  </r>
  <r>
    <n v="60"/>
    <x v="5"/>
    <d v="2017-01-01T00:00:00"/>
    <x v="0"/>
    <x v="1"/>
    <n v="85"/>
  </r>
  <r>
    <n v="61"/>
    <x v="5"/>
    <d v="2017-02-01T00:00:00"/>
    <x v="1"/>
    <x v="1"/>
    <n v="38"/>
  </r>
  <r>
    <n v="62"/>
    <x v="5"/>
    <d v="2017-03-01T00:00:00"/>
    <x v="2"/>
    <x v="1"/>
    <n v="35"/>
  </r>
  <r>
    <n v="63"/>
    <x v="5"/>
    <d v="2017-04-01T00:00:00"/>
    <x v="3"/>
    <x v="1"/>
    <n v="36"/>
  </r>
  <r>
    <n v="64"/>
    <x v="5"/>
    <d v="2017-05-01T00:00:00"/>
    <x v="4"/>
    <x v="1"/>
    <n v="40"/>
  </r>
  <r>
    <n v="65"/>
    <x v="5"/>
    <d v="2017-06-01T00:00:00"/>
    <x v="5"/>
    <x v="1"/>
    <n v="35"/>
  </r>
  <r>
    <n v="66"/>
    <x v="5"/>
    <d v="2017-07-01T00:00:00"/>
    <x v="6"/>
    <x v="1"/>
    <n v="42"/>
  </r>
  <r>
    <n v="67"/>
    <x v="5"/>
    <d v="2017-08-01T00:00:00"/>
    <x v="7"/>
    <x v="1"/>
    <n v="45"/>
  </r>
  <r>
    <n v="68"/>
    <x v="5"/>
    <d v="2017-09-01T00:00:00"/>
    <x v="8"/>
    <x v="1"/>
    <n v="56"/>
  </r>
  <r>
    <n v="69"/>
    <x v="5"/>
    <d v="2017-10-01T00:00:00"/>
    <x v="9"/>
    <x v="1"/>
    <n v="55"/>
  </r>
  <r>
    <n v="70"/>
    <x v="5"/>
    <d v="2017-11-01T00:00:00"/>
    <x v="10"/>
    <x v="1"/>
    <n v="58"/>
  </r>
  <r>
    <n v="71"/>
    <x v="5"/>
    <d v="2017-12-01T00:00:00"/>
    <x v="11"/>
    <x v="1"/>
    <n v="57"/>
  </r>
  <r>
    <n v="72"/>
    <x v="6"/>
    <d v="2017-01-01T00:00:00"/>
    <x v="0"/>
    <x v="1"/>
    <n v="20"/>
  </r>
  <r>
    <n v="73"/>
    <x v="6"/>
    <d v="2017-02-01T00:00:00"/>
    <x v="1"/>
    <x v="1"/>
    <n v="16"/>
  </r>
  <r>
    <n v="74"/>
    <x v="6"/>
    <d v="2017-03-01T00:00:00"/>
    <x v="2"/>
    <x v="1"/>
    <n v="32"/>
  </r>
  <r>
    <n v="75"/>
    <x v="6"/>
    <d v="2017-04-01T00:00:00"/>
    <x v="3"/>
    <x v="1"/>
    <n v="29"/>
  </r>
  <r>
    <n v="76"/>
    <x v="6"/>
    <d v="2017-05-01T00:00:00"/>
    <x v="4"/>
    <x v="1"/>
    <n v="31"/>
  </r>
  <r>
    <n v="77"/>
    <x v="6"/>
    <d v="2017-06-01T00:00:00"/>
    <x v="5"/>
    <x v="1"/>
    <n v="32"/>
  </r>
  <r>
    <n v="78"/>
    <x v="6"/>
    <d v="2017-07-01T00:00:00"/>
    <x v="6"/>
    <x v="1"/>
    <n v="34"/>
  </r>
  <r>
    <n v="79"/>
    <x v="6"/>
    <d v="2017-08-01T00:00:00"/>
    <x v="7"/>
    <x v="1"/>
    <n v="25"/>
  </r>
  <r>
    <n v="80"/>
    <x v="6"/>
    <d v="2017-09-01T00:00:00"/>
    <x v="8"/>
    <x v="1"/>
    <n v="42"/>
  </r>
  <r>
    <n v="81"/>
    <x v="6"/>
    <d v="2017-10-01T00:00:00"/>
    <x v="9"/>
    <x v="1"/>
    <n v="13"/>
  </r>
  <r>
    <n v="82"/>
    <x v="6"/>
    <d v="2017-11-01T00:00:00"/>
    <x v="10"/>
    <x v="1"/>
    <n v="21"/>
  </r>
  <r>
    <n v="83"/>
    <x v="6"/>
    <d v="2017-12-01T00:00:00"/>
    <x v="11"/>
    <x v="1"/>
    <n v="10"/>
  </r>
  <r>
    <n v="84"/>
    <x v="7"/>
    <d v="2017-01-01T00:00:00"/>
    <x v="0"/>
    <x v="1"/>
    <n v="0"/>
  </r>
  <r>
    <n v="85"/>
    <x v="7"/>
    <d v="2017-02-01T00:00:00"/>
    <x v="1"/>
    <x v="1"/>
    <n v="0"/>
  </r>
  <r>
    <n v="86"/>
    <x v="7"/>
    <d v="2017-03-01T00:00:00"/>
    <x v="2"/>
    <x v="1"/>
    <n v="0"/>
  </r>
  <r>
    <n v="87"/>
    <x v="7"/>
    <d v="2017-04-01T00:00:00"/>
    <x v="3"/>
    <x v="1"/>
    <n v="0"/>
  </r>
  <r>
    <n v="88"/>
    <x v="7"/>
    <d v="2017-05-01T00:00:00"/>
    <x v="4"/>
    <x v="1"/>
    <n v="0"/>
  </r>
  <r>
    <n v="89"/>
    <x v="7"/>
    <d v="2017-06-01T00:00:00"/>
    <x v="5"/>
    <x v="1"/>
    <n v="0"/>
  </r>
  <r>
    <n v="90"/>
    <x v="7"/>
    <d v="2017-07-01T00:00:00"/>
    <x v="6"/>
    <x v="1"/>
    <n v="0"/>
  </r>
  <r>
    <n v="91"/>
    <x v="7"/>
    <d v="2017-08-01T00:00:00"/>
    <x v="7"/>
    <x v="1"/>
    <n v="0"/>
  </r>
  <r>
    <n v="92"/>
    <x v="7"/>
    <d v="2017-09-01T00:00:00"/>
    <x v="8"/>
    <x v="1"/>
    <n v="0"/>
  </r>
  <r>
    <n v="93"/>
    <x v="7"/>
    <d v="2017-10-01T00:00:00"/>
    <x v="9"/>
    <x v="1"/>
    <n v="0"/>
  </r>
  <r>
    <n v="94"/>
    <x v="7"/>
    <d v="2017-11-01T00:00:00"/>
    <x v="10"/>
    <x v="1"/>
    <n v="0"/>
  </r>
  <r>
    <n v="95"/>
    <x v="7"/>
    <d v="2017-12-01T00:00:00"/>
    <x v="11"/>
    <x v="1"/>
    <n v="0"/>
  </r>
  <r>
    <n v="96"/>
    <x v="8"/>
    <d v="2017-01-01T00:00:00"/>
    <x v="0"/>
    <x v="1"/>
    <n v="0"/>
  </r>
  <r>
    <n v="97"/>
    <x v="8"/>
    <d v="2017-02-01T00:00:00"/>
    <x v="1"/>
    <x v="1"/>
    <n v="0"/>
  </r>
  <r>
    <n v="98"/>
    <x v="8"/>
    <d v="2017-03-01T00:00:00"/>
    <x v="2"/>
    <x v="1"/>
    <n v="0"/>
  </r>
  <r>
    <n v="99"/>
    <x v="8"/>
    <d v="2017-04-01T00:00:00"/>
    <x v="3"/>
    <x v="1"/>
    <n v="0"/>
  </r>
  <r>
    <n v="100"/>
    <x v="8"/>
    <d v="2017-05-01T00:00:00"/>
    <x v="4"/>
    <x v="1"/>
    <n v="0"/>
  </r>
  <r>
    <n v="101"/>
    <x v="8"/>
    <d v="2017-06-01T00:00:00"/>
    <x v="5"/>
    <x v="1"/>
    <n v="0"/>
  </r>
  <r>
    <n v="102"/>
    <x v="8"/>
    <d v="2017-07-01T00:00:00"/>
    <x v="6"/>
    <x v="1"/>
    <n v="0"/>
  </r>
  <r>
    <n v="103"/>
    <x v="8"/>
    <d v="2017-08-01T00:00:00"/>
    <x v="7"/>
    <x v="1"/>
    <n v="0"/>
  </r>
  <r>
    <n v="104"/>
    <x v="8"/>
    <d v="2017-09-01T00:00:00"/>
    <x v="8"/>
    <x v="1"/>
    <n v="0"/>
  </r>
  <r>
    <n v="105"/>
    <x v="8"/>
    <d v="2017-10-01T00:00:00"/>
    <x v="9"/>
    <x v="1"/>
    <n v="0"/>
  </r>
  <r>
    <n v="106"/>
    <x v="8"/>
    <d v="2017-11-01T00:00:00"/>
    <x v="10"/>
    <x v="1"/>
    <n v="0"/>
  </r>
  <r>
    <n v="107"/>
    <x v="8"/>
    <d v="2017-12-01T00:00:00"/>
    <x v="11"/>
    <x v="1"/>
    <n v="0"/>
  </r>
  <r>
    <n v="108"/>
    <x v="9"/>
    <d v="2017-01-01T00:00:00"/>
    <x v="0"/>
    <x v="1"/>
    <n v="0"/>
  </r>
  <r>
    <n v="109"/>
    <x v="9"/>
    <d v="2017-02-01T00:00:00"/>
    <x v="1"/>
    <x v="1"/>
    <n v="0"/>
  </r>
  <r>
    <n v="110"/>
    <x v="9"/>
    <d v="2017-03-01T00:00:00"/>
    <x v="2"/>
    <x v="1"/>
    <n v="0"/>
  </r>
  <r>
    <n v="111"/>
    <x v="9"/>
    <d v="2017-04-01T00:00:00"/>
    <x v="3"/>
    <x v="1"/>
    <n v="0"/>
  </r>
  <r>
    <n v="112"/>
    <x v="9"/>
    <d v="2017-05-01T00:00:00"/>
    <x v="4"/>
    <x v="1"/>
    <n v="0"/>
  </r>
  <r>
    <n v="113"/>
    <x v="9"/>
    <d v="2017-06-01T00:00:00"/>
    <x v="5"/>
    <x v="1"/>
    <n v="0"/>
  </r>
  <r>
    <n v="114"/>
    <x v="9"/>
    <d v="2017-07-01T00:00:00"/>
    <x v="6"/>
    <x v="1"/>
    <n v="0"/>
  </r>
  <r>
    <n v="115"/>
    <x v="9"/>
    <d v="2017-08-01T00:00:00"/>
    <x v="7"/>
    <x v="1"/>
    <n v="0"/>
  </r>
  <r>
    <n v="116"/>
    <x v="9"/>
    <d v="2017-09-01T00:00:00"/>
    <x v="8"/>
    <x v="1"/>
    <n v="0"/>
  </r>
  <r>
    <n v="117"/>
    <x v="9"/>
    <d v="2017-10-01T00:00:00"/>
    <x v="9"/>
    <x v="1"/>
    <n v="0"/>
  </r>
  <r>
    <n v="118"/>
    <x v="9"/>
    <d v="2017-11-01T00:00:00"/>
    <x v="10"/>
    <x v="1"/>
    <n v="0"/>
  </r>
  <r>
    <n v="119"/>
    <x v="9"/>
    <d v="2017-12-01T00:00:00"/>
    <x v="11"/>
    <x v="1"/>
    <n v="0"/>
  </r>
  <r>
    <n v="120"/>
    <x v="10"/>
    <d v="2017-01-01T00:00:00"/>
    <x v="0"/>
    <x v="1"/>
    <n v="0"/>
  </r>
  <r>
    <n v="121"/>
    <x v="10"/>
    <d v="2017-02-01T00:00:00"/>
    <x v="1"/>
    <x v="1"/>
    <n v="0"/>
  </r>
  <r>
    <n v="122"/>
    <x v="10"/>
    <d v="2017-03-01T00:00:00"/>
    <x v="2"/>
    <x v="1"/>
    <n v="0"/>
  </r>
  <r>
    <n v="123"/>
    <x v="10"/>
    <d v="2017-04-01T00:00:00"/>
    <x v="3"/>
    <x v="1"/>
    <n v="0"/>
  </r>
  <r>
    <n v="124"/>
    <x v="10"/>
    <d v="2017-05-01T00:00:00"/>
    <x v="4"/>
    <x v="1"/>
    <n v="0"/>
  </r>
  <r>
    <n v="125"/>
    <x v="10"/>
    <d v="2017-06-01T00:00:00"/>
    <x v="5"/>
    <x v="1"/>
    <n v="0"/>
  </r>
  <r>
    <n v="126"/>
    <x v="10"/>
    <d v="2017-07-01T00:00:00"/>
    <x v="6"/>
    <x v="1"/>
    <n v="0"/>
  </r>
  <r>
    <n v="127"/>
    <x v="10"/>
    <d v="2017-08-01T00:00:00"/>
    <x v="7"/>
    <x v="1"/>
    <n v="0"/>
  </r>
  <r>
    <n v="128"/>
    <x v="10"/>
    <d v="2017-09-01T00:00:00"/>
    <x v="8"/>
    <x v="1"/>
    <n v="0"/>
  </r>
  <r>
    <n v="129"/>
    <x v="10"/>
    <d v="2017-10-01T00:00:00"/>
    <x v="9"/>
    <x v="1"/>
    <n v="0"/>
  </r>
  <r>
    <n v="130"/>
    <x v="10"/>
    <d v="2017-11-01T00:00:00"/>
    <x v="10"/>
    <x v="1"/>
    <n v="0"/>
  </r>
  <r>
    <n v="131"/>
    <x v="10"/>
    <d v="2017-12-01T00:00:00"/>
    <x v="11"/>
    <x v="1"/>
    <n v="0"/>
  </r>
  <r>
    <n v="132"/>
    <x v="11"/>
    <d v="2017-01-01T00:00:00"/>
    <x v="0"/>
    <x v="1"/>
    <n v="0"/>
  </r>
  <r>
    <n v="133"/>
    <x v="11"/>
    <d v="2017-02-01T00:00:00"/>
    <x v="1"/>
    <x v="1"/>
    <n v="0"/>
  </r>
  <r>
    <n v="134"/>
    <x v="11"/>
    <d v="2017-03-01T00:00:00"/>
    <x v="2"/>
    <x v="1"/>
    <n v="0"/>
  </r>
  <r>
    <n v="135"/>
    <x v="11"/>
    <d v="2017-04-01T00:00:00"/>
    <x v="3"/>
    <x v="1"/>
    <n v="0"/>
  </r>
  <r>
    <n v="136"/>
    <x v="11"/>
    <d v="2017-05-01T00:00:00"/>
    <x v="4"/>
    <x v="1"/>
    <n v="0"/>
  </r>
  <r>
    <n v="137"/>
    <x v="11"/>
    <d v="2017-06-01T00:00:00"/>
    <x v="5"/>
    <x v="1"/>
    <n v="0"/>
  </r>
  <r>
    <n v="138"/>
    <x v="11"/>
    <d v="2017-07-01T00:00:00"/>
    <x v="6"/>
    <x v="1"/>
    <n v="0"/>
  </r>
  <r>
    <n v="139"/>
    <x v="11"/>
    <d v="2017-08-01T00:00:00"/>
    <x v="7"/>
    <x v="1"/>
    <n v="0"/>
  </r>
  <r>
    <n v="140"/>
    <x v="11"/>
    <d v="2017-09-01T00:00:00"/>
    <x v="8"/>
    <x v="1"/>
    <n v="0"/>
  </r>
  <r>
    <n v="141"/>
    <x v="11"/>
    <d v="2017-10-01T00:00:00"/>
    <x v="9"/>
    <x v="1"/>
    <n v="0"/>
  </r>
  <r>
    <n v="142"/>
    <x v="11"/>
    <d v="2017-11-01T00:00:00"/>
    <x v="10"/>
    <x v="1"/>
    <n v="0"/>
  </r>
  <r>
    <n v="143"/>
    <x v="11"/>
    <d v="2017-12-01T00:00:00"/>
    <x v="11"/>
    <x v="1"/>
    <n v="0"/>
  </r>
  <r>
    <n v="144"/>
    <x v="12"/>
    <d v="2017-01-01T00:00:00"/>
    <x v="0"/>
    <x v="1"/>
    <n v="42"/>
  </r>
  <r>
    <n v="145"/>
    <x v="12"/>
    <d v="2017-02-01T00:00:00"/>
    <x v="1"/>
    <x v="1"/>
    <n v="39"/>
  </r>
  <r>
    <n v="146"/>
    <x v="12"/>
    <d v="2017-03-01T00:00:00"/>
    <x v="2"/>
    <x v="1"/>
    <n v="38"/>
  </r>
  <r>
    <n v="147"/>
    <x v="12"/>
    <d v="2017-04-01T00:00:00"/>
    <x v="3"/>
    <x v="1"/>
    <n v="39"/>
  </r>
  <r>
    <n v="148"/>
    <x v="12"/>
    <d v="2017-05-01T00:00:00"/>
    <x v="4"/>
    <x v="1"/>
    <n v="41"/>
  </r>
  <r>
    <n v="149"/>
    <x v="12"/>
    <d v="2017-06-01T00:00:00"/>
    <x v="5"/>
    <x v="1"/>
    <n v="43"/>
  </r>
  <r>
    <n v="150"/>
    <x v="12"/>
    <d v="2017-07-01T00:00:00"/>
    <x v="6"/>
    <x v="1"/>
    <n v="42"/>
  </r>
  <r>
    <n v="151"/>
    <x v="12"/>
    <d v="2017-08-01T00:00:00"/>
    <x v="7"/>
    <x v="1"/>
    <n v="44"/>
  </r>
  <r>
    <n v="152"/>
    <x v="12"/>
    <d v="2017-09-01T00:00:00"/>
    <x v="8"/>
    <x v="1"/>
    <n v="54"/>
  </r>
  <r>
    <n v="153"/>
    <x v="12"/>
    <d v="2017-10-01T00:00:00"/>
    <x v="9"/>
    <x v="1"/>
    <n v="47"/>
  </r>
  <r>
    <n v="154"/>
    <x v="12"/>
    <d v="2017-11-01T00:00:00"/>
    <x v="10"/>
    <x v="1"/>
    <n v="49"/>
  </r>
  <r>
    <n v="155"/>
    <x v="12"/>
    <d v="2017-12-01T00:00:00"/>
    <x v="11"/>
    <x v="1"/>
    <n v="42"/>
  </r>
  <r>
    <n v="156"/>
    <x v="13"/>
    <d v="2017-01-01T00:00:00"/>
    <x v="0"/>
    <x v="1"/>
    <n v="0"/>
  </r>
  <r>
    <n v="157"/>
    <x v="13"/>
    <d v="2017-02-01T00:00:00"/>
    <x v="1"/>
    <x v="1"/>
    <n v="0"/>
  </r>
  <r>
    <n v="158"/>
    <x v="13"/>
    <d v="2017-03-01T00:00:00"/>
    <x v="2"/>
    <x v="1"/>
    <n v="0"/>
  </r>
  <r>
    <n v="159"/>
    <x v="13"/>
    <d v="2017-04-01T00:00:00"/>
    <x v="3"/>
    <x v="1"/>
    <n v="0"/>
  </r>
  <r>
    <n v="160"/>
    <x v="13"/>
    <d v="2017-05-01T00:00:00"/>
    <x v="4"/>
    <x v="1"/>
    <n v="0"/>
  </r>
  <r>
    <n v="161"/>
    <x v="13"/>
    <d v="2017-06-01T00:00:00"/>
    <x v="5"/>
    <x v="1"/>
    <n v="0"/>
  </r>
  <r>
    <n v="162"/>
    <x v="13"/>
    <d v="2017-07-01T00:00:00"/>
    <x v="6"/>
    <x v="1"/>
    <n v="0"/>
  </r>
  <r>
    <n v="163"/>
    <x v="13"/>
    <d v="2017-08-01T00:00:00"/>
    <x v="7"/>
    <x v="1"/>
    <n v="0"/>
  </r>
  <r>
    <n v="164"/>
    <x v="13"/>
    <d v="2017-09-01T00:00:00"/>
    <x v="8"/>
    <x v="1"/>
    <n v="0"/>
  </r>
  <r>
    <n v="165"/>
    <x v="13"/>
    <d v="2017-10-01T00:00:00"/>
    <x v="9"/>
    <x v="1"/>
    <n v="0"/>
  </r>
  <r>
    <n v="166"/>
    <x v="13"/>
    <d v="2017-11-01T00:00:00"/>
    <x v="10"/>
    <x v="1"/>
    <n v="0"/>
  </r>
  <r>
    <n v="167"/>
    <x v="13"/>
    <d v="2017-12-01T00:00:00"/>
    <x v="11"/>
    <x v="1"/>
    <n v="0"/>
  </r>
  <r>
    <n v="168"/>
    <x v="14"/>
    <d v="2017-01-01T00:00:00"/>
    <x v="0"/>
    <x v="1"/>
    <n v="0"/>
  </r>
  <r>
    <n v="169"/>
    <x v="14"/>
    <d v="2017-02-01T00:00:00"/>
    <x v="1"/>
    <x v="1"/>
    <n v="0"/>
  </r>
  <r>
    <n v="170"/>
    <x v="14"/>
    <d v="2017-03-01T00:00:00"/>
    <x v="2"/>
    <x v="1"/>
    <n v="0"/>
  </r>
  <r>
    <n v="171"/>
    <x v="14"/>
    <d v="2017-04-01T00:00:00"/>
    <x v="3"/>
    <x v="1"/>
    <n v="0"/>
  </r>
  <r>
    <n v="172"/>
    <x v="14"/>
    <d v="2017-05-01T00:00:00"/>
    <x v="4"/>
    <x v="1"/>
    <n v="0"/>
  </r>
  <r>
    <n v="173"/>
    <x v="14"/>
    <d v="2017-06-01T00:00:00"/>
    <x v="5"/>
    <x v="1"/>
    <n v="0"/>
  </r>
  <r>
    <n v="174"/>
    <x v="14"/>
    <d v="2017-07-01T00:00:00"/>
    <x v="6"/>
    <x v="1"/>
    <n v="0"/>
  </r>
  <r>
    <n v="175"/>
    <x v="14"/>
    <d v="2017-08-01T00:00:00"/>
    <x v="7"/>
    <x v="1"/>
    <n v="0"/>
  </r>
  <r>
    <n v="176"/>
    <x v="14"/>
    <d v="2017-09-01T00:00:00"/>
    <x v="8"/>
    <x v="1"/>
    <n v="0"/>
  </r>
  <r>
    <n v="177"/>
    <x v="14"/>
    <d v="2017-10-01T00:00:00"/>
    <x v="9"/>
    <x v="1"/>
    <n v="0"/>
  </r>
  <r>
    <n v="178"/>
    <x v="14"/>
    <d v="2017-11-01T00:00:00"/>
    <x v="10"/>
    <x v="1"/>
    <n v="0"/>
  </r>
  <r>
    <n v="179"/>
    <x v="14"/>
    <d v="2017-12-01T00:00:00"/>
    <x v="11"/>
    <x v="1"/>
    <n v="0"/>
  </r>
  <r>
    <n v="180"/>
    <x v="15"/>
    <d v="2017-01-01T00:00:00"/>
    <x v="0"/>
    <x v="1"/>
    <n v="0"/>
  </r>
  <r>
    <n v="181"/>
    <x v="15"/>
    <d v="2017-02-01T00:00:00"/>
    <x v="1"/>
    <x v="1"/>
    <n v="0"/>
  </r>
  <r>
    <n v="182"/>
    <x v="15"/>
    <d v="2017-03-01T00:00:00"/>
    <x v="2"/>
    <x v="1"/>
    <n v="0"/>
  </r>
  <r>
    <n v="183"/>
    <x v="15"/>
    <d v="2017-04-01T00:00:00"/>
    <x v="3"/>
    <x v="1"/>
    <n v="0"/>
  </r>
  <r>
    <n v="184"/>
    <x v="15"/>
    <d v="2017-05-01T00:00:00"/>
    <x v="4"/>
    <x v="1"/>
    <n v="0"/>
  </r>
  <r>
    <n v="185"/>
    <x v="15"/>
    <d v="2017-06-01T00:00:00"/>
    <x v="5"/>
    <x v="1"/>
    <n v="0"/>
  </r>
  <r>
    <n v="186"/>
    <x v="15"/>
    <d v="2017-07-01T00:00:00"/>
    <x v="6"/>
    <x v="1"/>
    <n v="0"/>
  </r>
  <r>
    <n v="187"/>
    <x v="15"/>
    <d v="2017-08-01T00:00:00"/>
    <x v="7"/>
    <x v="1"/>
    <n v="0"/>
  </r>
  <r>
    <n v="188"/>
    <x v="15"/>
    <d v="2017-09-01T00:00:00"/>
    <x v="8"/>
    <x v="1"/>
    <n v="0"/>
  </r>
  <r>
    <n v="189"/>
    <x v="15"/>
    <d v="2017-10-01T00:00:00"/>
    <x v="9"/>
    <x v="1"/>
    <n v="0"/>
  </r>
  <r>
    <n v="190"/>
    <x v="15"/>
    <d v="2017-11-01T00:00:00"/>
    <x v="10"/>
    <x v="1"/>
    <n v="0"/>
  </r>
  <r>
    <n v="191"/>
    <x v="15"/>
    <d v="2017-12-01T00:00:00"/>
    <x v="11"/>
    <x v="1"/>
    <n v="0"/>
  </r>
  <r>
    <n v="192"/>
    <x v="16"/>
    <d v="2017-01-01T00:00:00"/>
    <x v="0"/>
    <x v="1"/>
    <n v="19"/>
  </r>
  <r>
    <n v="193"/>
    <x v="16"/>
    <d v="2017-02-01T00:00:00"/>
    <x v="1"/>
    <x v="1"/>
    <n v="25"/>
  </r>
  <r>
    <n v="194"/>
    <x v="16"/>
    <d v="2017-03-01T00:00:00"/>
    <x v="2"/>
    <x v="1"/>
    <n v="24"/>
  </r>
  <r>
    <n v="195"/>
    <x v="16"/>
    <d v="2017-04-01T00:00:00"/>
    <x v="3"/>
    <x v="1"/>
    <n v="29"/>
  </r>
  <r>
    <n v="196"/>
    <x v="16"/>
    <d v="2017-05-01T00:00:00"/>
    <x v="4"/>
    <x v="1"/>
    <n v="31"/>
  </r>
  <r>
    <n v="197"/>
    <x v="16"/>
    <d v="2017-06-01T00:00:00"/>
    <x v="5"/>
    <x v="1"/>
    <n v="35"/>
  </r>
  <r>
    <n v="198"/>
    <x v="16"/>
    <d v="2017-07-01T00:00:00"/>
    <x v="6"/>
    <x v="1"/>
    <n v="25"/>
  </r>
  <r>
    <n v="199"/>
    <x v="16"/>
    <d v="2017-08-01T00:00:00"/>
    <x v="7"/>
    <x v="1"/>
    <n v="23"/>
  </r>
  <r>
    <n v="200"/>
    <x v="16"/>
    <d v="2017-09-01T00:00:00"/>
    <x v="8"/>
    <x v="1"/>
    <n v="32"/>
  </r>
  <r>
    <n v="201"/>
    <x v="16"/>
    <d v="2017-10-01T00:00:00"/>
    <x v="9"/>
    <x v="1"/>
    <n v="18"/>
  </r>
  <r>
    <n v="202"/>
    <x v="16"/>
    <d v="2017-11-01T00:00:00"/>
    <x v="10"/>
    <x v="1"/>
    <n v="21"/>
  </r>
  <r>
    <n v="203"/>
    <x v="16"/>
    <d v="2017-12-01T00:00:00"/>
    <x v="11"/>
    <x v="1"/>
    <n v="29"/>
  </r>
  <r>
    <n v="204"/>
    <x v="17"/>
    <d v="2017-01-01T00:00:00"/>
    <x v="0"/>
    <x v="1"/>
    <n v="0"/>
  </r>
  <r>
    <n v="205"/>
    <x v="17"/>
    <d v="2017-02-01T00:00:00"/>
    <x v="1"/>
    <x v="1"/>
    <n v="0"/>
  </r>
  <r>
    <n v="206"/>
    <x v="17"/>
    <d v="2017-03-01T00:00:00"/>
    <x v="2"/>
    <x v="1"/>
    <n v="0"/>
  </r>
  <r>
    <n v="207"/>
    <x v="17"/>
    <d v="2017-04-01T00:00:00"/>
    <x v="3"/>
    <x v="1"/>
    <n v="0"/>
  </r>
  <r>
    <n v="208"/>
    <x v="17"/>
    <d v="2017-05-01T00:00:00"/>
    <x v="4"/>
    <x v="1"/>
    <n v="0"/>
  </r>
  <r>
    <n v="209"/>
    <x v="17"/>
    <d v="2017-06-01T00:00:00"/>
    <x v="5"/>
    <x v="1"/>
    <n v="0"/>
  </r>
  <r>
    <n v="210"/>
    <x v="17"/>
    <d v="2017-07-01T00:00:00"/>
    <x v="6"/>
    <x v="1"/>
    <n v="0"/>
  </r>
  <r>
    <n v="211"/>
    <x v="17"/>
    <d v="2017-08-01T00:00:00"/>
    <x v="7"/>
    <x v="1"/>
    <n v="0"/>
  </r>
  <r>
    <n v="212"/>
    <x v="17"/>
    <d v="2017-09-01T00:00:00"/>
    <x v="8"/>
    <x v="1"/>
    <n v="0"/>
  </r>
  <r>
    <n v="213"/>
    <x v="17"/>
    <d v="2017-10-01T00:00:00"/>
    <x v="9"/>
    <x v="1"/>
    <n v="0"/>
  </r>
  <r>
    <n v="214"/>
    <x v="17"/>
    <d v="2017-11-01T00:00:00"/>
    <x v="10"/>
    <x v="1"/>
    <n v="0"/>
  </r>
  <r>
    <n v="215"/>
    <x v="17"/>
    <d v="2017-12-01T00:00:00"/>
    <x v="11"/>
    <x v="1"/>
    <n v="0"/>
  </r>
  <r>
    <n v="216"/>
    <x v="18"/>
    <d v="2017-01-01T00:00:00"/>
    <x v="0"/>
    <x v="1"/>
    <n v="0"/>
  </r>
  <r>
    <n v="217"/>
    <x v="18"/>
    <d v="2017-02-01T00:00:00"/>
    <x v="1"/>
    <x v="1"/>
    <n v="0"/>
  </r>
  <r>
    <n v="218"/>
    <x v="18"/>
    <d v="2017-03-01T00:00:00"/>
    <x v="2"/>
    <x v="1"/>
    <n v="0"/>
  </r>
  <r>
    <n v="219"/>
    <x v="18"/>
    <d v="2017-04-01T00:00:00"/>
    <x v="3"/>
    <x v="1"/>
    <n v="0"/>
  </r>
  <r>
    <n v="220"/>
    <x v="18"/>
    <d v="2017-05-01T00:00:00"/>
    <x v="4"/>
    <x v="1"/>
    <n v="0"/>
  </r>
  <r>
    <n v="221"/>
    <x v="18"/>
    <d v="2017-06-01T00:00:00"/>
    <x v="5"/>
    <x v="1"/>
    <n v="0"/>
  </r>
  <r>
    <n v="222"/>
    <x v="18"/>
    <d v="2017-07-01T00:00:00"/>
    <x v="6"/>
    <x v="1"/>
    <n v="0"/>
  </r>
  <r>
    <n v="223"/>
    <x v="18"/>
    <d v="2017-08-01T00:00:00"/>
    <x v="7"/>
    <x v="1"/>
    <n v="0"/>
  </r>
  <r>
    <n v="224"/>
    <x v="18"/>
    <d v="2017-09-01T00:00:00"/>
    <x v="8"/>
    <x v="1"/>
    <n v="0"/>
  </r>
  <r>
    <n v="225"/>
    <x v="18"/>
    <d v="2017-10-01T00:00:00"/>
    <x v="9"/>
    <x v="1"/>
    <n v="0"/>
  </r>
  <r>
    <n v="226"/>
    <x v="18"/>
    <d v="2017-11-01T00:00:00"/>
    <x v="10"/>
    <x v="1"/>
    <n v="0"/>
  </r>
  <r>
    <n v="227"/>
    <x v="18"/>
    <d v="2017-12-01T00:00:00"/>
    <x v="11"/>
    <x v="1"/>
    <n v="0"/>
  </r>
  <r>
    <n v="228"/>
    <x v="19"/>
    <d v="2017-01-01T00:00:00"/>
    <x v="0"/>
    <x v="1"/>
    <n v="0"/>
  </r>
  <r>
    <n v="229"/>
    <x v="19"/>
    <d v="2017-02-01T00:00:00"/>
    <x v="1"/>
    <x v="1"/>
    <n v="0"/>
  </r>
  <r>
    <n v="230"/>
    <x v="19"/>
    <d v="2017-03-01T00:00:00"/>
    <x v="2"/>
    <x v="1"/>
    <n v="0"/>
  </r>
  <r>
    <n v="231"/>
    <x v="19"/>
    <d v="2017-04-01T00:00:00"/>
    <x v="3"/>
    <x v="1"/>
    <n v="2"/>
  </r>
  <r>
    <n v="232"/>
    <x v="19"/>
    <d v="2017-05-01T00:00:00"/>
    <x v="4"/>
    <x v="1"/>
    <n v="0"/>
  </r>
  <r>
    <n v="233"/>
    <x v="19"/>
    <d v="2017-06-01T00:00:00"/>
    <x v="5"/>
    <x v="1"/>
    <n v="0"/>
  </r>
  <r>
    <n v="234"/>
    <x v="19"/>
    <d v="2017-07-01T00:00:00"/>
    <x v="6"/>
    <x v="1"/>
    <n v="0"/>
  </r>
  <r>
    <n v="235"/>
    <x v="19"/>
    <d v="2017-08-01T00:00:00"/>
    <x v="7"/>
    <x v="1"/>
    <n v="0"/>
  </r>
  <r>
    <n v="236"/>
    <x v="19"/>
    <d v="2017-09-01T00:00:00"/>
    <x v="8"/>
    <x v="1"/>
    <n v="0"/>
  </r>
  <r>
    <n v="237"/>
    <x v="19"/>
    <d v="2017-10-01T00:00:00"/>
    <x v="9"/>
    <x v="1"/>
    <n v="0"/>
  </r>
  <r>
    <n v="238"/>
    <x v="19"/>
    <d v="2017-11-01T00:00:00"/>
    <x v="10"/>
    <x v="1"/>
    <n v="0"/>
  </r>
  <r>
    <n v="239"/>
    <x v="19"/>
    <d v="2017-12-01T00:00:00"/>
    <x v="11"/>
    <x v="1"/>
    <n v="0"/>
  </r>
  <r>
    <n v="240"/>
    <x v="20"/>
    <d v="2017-01-01T00:00:00"/>
    <x v="0"/>
    <x v="1"/>
    <n v="0"/>
  </r>
  <r>
    <n v="241"/>
    <x v="20"/>
    <d v="2017-02-01T00:00:00"/>
    <x v="1"/>
    <x v="1"/>
    <n v="0"/>
  </r>
  <r>
    <n v="242"/>
    <x v="20"/>
    <d v="2017-03-01T00:00:00"/>
    <x v="2"/>
    <x v="1"/>
    <n v="0"/>
  </r>
  <r>
    <n v="243"/>
    <x v="20"/>
    <d v="2017-04-01T00:00:00"/>
    <x v="3"/>
    <x v="1"/>
    <n v="0"/>
  </r>
  <r>
    <n v="244"/>
    <x v="20"/>
    <d v="2017-05-01T00:00:00"/>
    <x v="4"/>
    <x v="1"/>
    <n v="0"/>
  </r>
  <r>
    <n v="245"/>
    <x v="20"/>
    <d v="2017-06-01T00:00:00"/>
    <x v="5"/>
    <x v="1"/>
    <n v="0"/>
  </r>
  <r>
    <n v="246"/>
    <x v="20"/>
    <d v="2017-07-01T00:00:00"/>
    <x v="6"/>
    <x v="1"/>
    <n v="0"/>
  </r>
  <r>
    <n v="247"/>
    <x v="20"/>
    <d v="2017-08-01T00:00:00"/>
    <x v="7"/>
    <x v="1"/>
    <n v="0"/>
  </r>
  <r>
    <n v="248"/>
    <x v="20"/>
    <d v="2017-09-01T00:00:00"/>
    <x v="8"/>
    <x v="1"/>
    <n v="0"/>
  </r>
  <r>
    <n v="249"/>
    <x v="20"/>
    <d v="2017-10-01T00:00:00"/>
    <x v="9"/>
    <x v="1"/>
    <n v="0"/>
  </r>
  <r>
    <n v="250"/>
    <x v="20"/>
    <d v="2017-11-01T00:00:00"/>
    <x v="10"/>
    <x v="1"/>
    <n v="0"/>
  </r>
  <r>
    <n v="251"/>
    <x v="20"/>
    <d v="2017-12-01T00:00:00"/>
    <x v="11"/>
    <x v="1"/>
    <n v="0"/>
  </r>
  <r>
    <n v="252"/>
    <x v="21"/>
    <d v="2017-01-01T00:00:00"/>
    <x v="0"/>
    <x v="1"/>
    <n v="0"/>
  </r>
  <r>
    <n v="253"/>
    <x v="21"/>
    <d v="2017-02-01T00:00:00"/>
    <x v="1"/>
    <x v="1"/>
    <n v="0"/>
  </r>
  <r>
    <n v="254"/>
    <x v="21"/>
    <d v="2017-03-01T00:00:00"/>
    <x v="2"/>
    <x v="1"/>
    <n v="0"/>
  </r>
  <r>
    <n v="255"/>
    <x v="21"/>
    <d v="2017-04-01T00:00:00"/>
    <x v="3"/>
    <x v="1"/>
    <n v="0"/>
  </r>
  <r>
    <n v="256"/>
    <x v="21"/>
    <d v="2017-05-01T00:00:00"/>
    <x v="4"/>
    <x v="1"/>
    <n v="0"/>
  </r>
  <r>
    <n v="257"/>
    <x v="21"/>
    <d v="2017-06-01T00:00:00"/>
    <x v="5"/>
    <x v="1"/>
    <n v="0"/>
  </r>
  <r>
    <n v="258"/>
    <x v="21"/>
    <d v="2017-07-01T00:00:00"/>
    <x v="6"/>
    <x v="1"/>
    <n v="0"/>
  </r>
  <r>
    <n v="259"/>
    <x v="21"/>
    <d v="2017-08-01T00:00:00"/>
    <x v="7"/>
    <x v="1"/>
    <n v="0"/>
  </r>
  <r>
    <n v="260"/>
    <x v="21"/>
    <d v="2017-09-01T00:00:00"/>
    <x v="8"/>
    <x v="1"/>
    <n v="0"/>
  </r>
  <r>
    <n v="261"/>
    <x v="21"/>
    <d v="2017-10-01T00:00:00"/>
    <x v="9"/>
    <x v="1"/>
    <n v="0"/>
  </r>
  <r>
    <n v="262"/>
    <x v="21"/>
    <d v="2017-11-01T00:00:00"/>
    <x v="10"/>
    <x v="1"/>
    <n v="0"/>
  </r>
  <r>
    <n v="263"/>
    <x v="21"/>
    <d v="2017-12-01T00:00:00"/>
    <x v="11"/>
    <x v="1"/>
    <n v="0"/>
  </r>
  <r>
    <n v="264"/>
    <x v="22"/>
    <d v="2017-01-01T00:00:00"/>
    <x v="0"/>
    <x v="1"/>
    <n v="0"/>
  </r>
  <r>
    <n v="265"/>
    <x v="22"/>
    <d v="2017-02-01T00:00:00"/>
    <x v="1"/>
    <x v="1"/>
    <n v="0"/>
  </r>
  <r>
    <n v="266"/>
    <x v="22"/>
    <d v="2017-03-01T00:00:00"/>
    <x v="2"/>
    <x v="1"/>
    <n v="0"/>
  </r>
  <r>
    <n v="267"/>
    <x v="22"/>
    <d v="2017-04-01T00:00:00"/>
    <x v="3"/>
    <x v="1"/>
    <n v="0"/>
  </r>
  <r>
    <n v="268"/>
    <x v="22"/>
    <d v="2017-05-01T00:00:00"/>
    <x v="4"/>
    <x v="1"/>
    <n v="0"/>
  </r>
  <r>
    <n v="269"/>
    <x v="22"/>
    <d v="2017-06-01T00:00:00"/>
    <x v="5"/>
    <x v="1"/>
    <n v="0"/>
  </r>
  <r>
    <n v="270"/>
    <x v="22"/>
    <d v="2017-07-01T00:00:00"/>
    <x v="6"/>
    <x v="1"/>
    <n v="0"/>
  </r>
  <r>
    <n v="271"/>
    <x v="22"/>
    <d v="2017-08-01T00:00:00"/>
    <x v="7"/>
    <x v="1"/>
    <n v="0"/>
  </r>
  <r>
    <n v="272"/>
    <x v="22"/>
    <d v="2017-09-01T00:00:00"/>
    <x v="8"/>
    <x v="1"/>
    <n v="0"/>
  </r>
  <r>
    <n v="273"/>
    <x v="22"/>
    <d v="2017-10-01T00:00:00"/>
    <x v="9"/>
    <x v="1"/>
    <n v="0"/>
  </r>
  <r>
    <n v="274"/>
    <x v="22"/>
    <d v="2017-11-01T00:00:00"/>
    <x v="10"/>
    <x v="1"/>
    <n v="0"/>
  </r>
  <r>
    <n v="275"/>
    <x v="22"/>
    <d v="2017-12-01T00:00:00"/>
    <x v="11"/>
    <x v="1"/>
    <n v="0"/>
  </r>
  <r>
    <n v="276"/>
    <x v="23"/>
    <d v="2017-01-01T00:00:00"/>
    <x v="0"/>
    <x v="1"/>
    <n v="0"/>
  </r>
  <r>
    <n v="277"/>
    <x v="23"/>
    <d v="2017-02-01T00:00:00"/>
    <x v="1"/>
    <x v="1"/>
    <n v="0"/>
  </r>
  <r>
    <n v="278"/>
    <x v="23"/>
    <d v="2017-03-01T00:00:00"/>
    <x v="2"/>
    <x v="1"/>
    <n v="0"/>
  </r>
  <r>
    <n v="279"/>
    <x v="23"/>
    <d v="2017-04-01T00:00:00"/>
    <x v="3"/>
    <x v="1"/>
    <n v="0"/>
  </r>
  <r>
    <n v="280"/>
    <x v="23"/>
    <d v="2017-05-01T00:00:00"/>
    <x v="4"/>
    <x v="1"/>
    <n v="0"/>
  </r>
  <r>
    <n v="281"/>
    <x v="23"/>
    <d v="2017-06-01T00:00:00"/>
    <x v="5"/>
    <x v="1"/>
    <n v="0"/>
  </r>
  <r>
    <n v="282"/>
    <x v="23"/>
    <d v="2017-07-01T00:00:00"/>
    <x v="6"/>
    <x v="1"/>
    <n v="0"/>
  </r>
  <r>
    <n v="283"/>
    <x v="23"/>
    <d v="2017-08-01T00:00:00"/>
    <x v="7"/>
    <x v="1"/>
    <n v="0"/>
  </r>
  <r>
    <n v="284"/>
    <x v="23"/>
    <d v="2017-09-01T00:00:00"/>
    <x v="8"/>
    <x v="1"/>
    <n v="0"/>
  </r>
  <r>
    <n v="285"/>
    <x v="23"/>
    <d v="2017-10-01T00:00:00"/>
    <x v="9"/>
    <x v="1"/>
    <n v="0"/>
  </r>
  <r>
    <n v="286"/>
    <x v="23"/>
    <d v="2017-11-01T00:00:00"/>
    <x v="10"/>
    <x v="1"/>
    <n v="0"/>
  </r>
  <r>
    <n v="287"/>
    <x v="23"/>
    <d v="2017-12-01T00:00:00"/>
    <x v="11"/>
    <x v="1"/>
    <n v="0"/>
  </r>
  <r>
    <n v="288"/>
    <x v="24"/>
    <d v="2017-01-01T00:00:00"/>
    <x v="0"/>
    <x v="1"/>
    <n v="0"/>
  </r>
  <r>
    <n v="289"/>
    <x v="24"/>
    <d v="2017-02-01T00:00:00"/>
    <x v="1"/>
    <x v="1"/>
    <n v="0"/>
  </r>
  <r>
    <n v="290"/>
    <x v="24"/>
    <d v="2017-03-01T00:00:00"/>
    <x v="2"/>
    <x v="1"/>
    <n v="0"/>
  </r>
  <r>
    <n v="291"/>
    <x v="24"/>
    <d v="2017-04-01T00:00:00"/>
    <x v="3"/>
    <x v="1"/>
    <n v="0"/>
  </r>
  <r>
    <n v="292"/>
    <x v="24"/>
    <d v="2017-05-01T00:00:00"/>
    <x v="4"/>
    <x v="1"/>
    <n v="0"/>
  </r>
  <r>
    <n v="293"/>
    <x v="24"/>
    <d v="2017-06-01T00:00:00"/>
    <x v="5"/>
    <x v="1"/>
    <n v="0"/>
  </r>
  <r>
    <n v="294"/>
    <x v="24"/>
    <d v="2017-07-01T00:00:00"/>
    <x v="6"/>
    <x v="1"/>
    <n v="0"/>
  </r>
  <r>
    <n v="295"/>
    <x v="24"/>
    <d v="2017-08-01T00:00:00"/>
    <x v="7"/>
    <x v="1"/>
    <n v="0"/>
  </r>
  <r>
    <n v="296"/>
    <x v="24"/>
    <d v="2017-09-01T00:00:00"/>
    <x v="8"/>
    <x v="1"/>
    <n v="0"/>
  </r>
  <r>
    <n v="297"/>
    <x v="24"/>
    <d v="2017-10-01T00:00:00"/>
    <x v="9"/>
    <x v="1"/>
    <n v="0"/>
  </r>
  <r>
    <n v="298"/>
    <x v="24"/>
    <d v="2017-11-01T00:00:00"/>
    <x v="10"/>
    <x v="1"/>
    <n v="0"/>
  </r>
  <r>
    <n v="299"/>
    <x v="24"/>
    <d v="2017-12-01T00:00:00"/>
    <x v="11"/>
    <x v="1"/>
    <n v="0"/>
  </r>
  <r>
    <n v="300"/>
    <x v="25"/>
    <d v="2017-01-01T00:00:00"/>
    <x v="0"/>
    <x v="1"/>
    <n v="0"/>
  </r>
  <r>
    <n v="301"/>
    <x v="25"/>
    <d v="2017-02-01T00:00:00"/>
    <x v="1"/>
    <x v="1"/>
    <n v="0"/>
  </r>
  <r>
    <n v="302"/>
    <x v="25"/>
    <d v="2017-03-01T00:00:00"/>
    <x v="2"/>
    <x v="1"/>
    <n v="0"/>
  </r>
  <r>
    <n v="303"/>
    <x v="25"/>
    <d v="2017-04-01T00:00:00"/>
    <x v="3"/>
    <x v="1"/>
    <n v="0"/>
  </r>
  <r>
    <n v="304"/>
    <x v="25"/>
    <d v="2017-05-01T00:00:00"/>
    <x v="4"/>
    <x v="1"/>
    <n v="0"/>
  </r>
  <r>
    <n v="305"/>
    <x v="25"/>
    <d v="2017-06-01T00:00:00"/>
    <x v="5"/>
    <x v="1"/>
    <n v="0"/>
  </r>
  <r>
    <n v="306"/>
    <x v="25"/>
    <d v="2017-07-01T00:00:00"/>
    <x v="6"/>
    <x v="1"/>
    <n v="0"/>
  </r>
  <r>
    <n v="307"/>
    <x v="25"/>
    <d v="2017-08-01T00:00:00"/>
    <x v="7"/>
    <x v="1"/>
    <n v="0"/>
  </r>
  <r>
    <n v="308"/>
    <x v="25"/>
    <d v="2017-09-01T00:00:00"/>
    <x v="8"/>
    <x v="1"/>
    <n v="0"/>
  </r>
  <r>
    <n v="309"/>
    <x v="25"/>
    <d v="2017-10-01T00:00:00"/>
    <x v="9"/>
    <x v="1"/>
    <n v="0"/>
  </r>
  <r>
    <n v="310"/>
    <x v="25"/>
    <d v="2017-11-01T00:00:00"/>
    <x v="10"/>
    <x v="1"/>
    <n v="0"/>
  </r>
  <r>
    <n v="311"/>
    <x v="25"/>
    <d v="2017-12-01T00:00:00"/>
    <x v="11"/>
    <x v="1"/>
    <n v="0"/>
  </r>
  <r>
    <n v="312"/>
    <x v="26"/>
    <d v="2017-01-01T00:00:00"/>
    <x v="0"/>
    <x v="1"/>
    <n v="0"/>
  </r>
  <r>
    <n v="313"/>
    <x v="26"/>
    <d v="2017-02-01T00:00:00"/>
    <x v="1"/>
    <x v="1"/>
    <n v="0"/>
  </r>
  <r>
    <n v="314"/>
    <x v="26"/>
    <d v="2017-03-01T00:00:00"/>
    <x v="2"/>
    <x v="1"/>
    <n v="0"/>
  </r>
  <r>
    <n v="315"/>
    <x v="26"/>
    <d v="2017-04-01T00:00:00"/>
    <x v="3"/>
    <x v="1"/>
    <n v="0"/>
  </r>
  <r>
    <n v="316"/>
    <x v="26"/>
    <d v="2017-05-01T00:00:00"/>
    <x v="4"/>
    <x v="1"/>
    <n v="0"/>
  </r>
  <r>
    <n v="317"/>
    <x v="26"/>
    <d v="2017-06-01T00:00:00"/>
    <x v="5"/>
    <x v="1"/>
    <n v="0"/>
  </r>
  <r>
    <n v="318"/>
    <x v="26"/>
    <d v="2017-07-01T00:00:00"/>
    <x v="6"/>
    <x v="1"/>
    <n v="0"/>
  </r>
  <r>
    <n v="319"/>
    <x v="26"/>
    <d v="2017-08-01T00:00:00"/>
    <x v="7"/>
    <x v="1"/>
    <n v="0"/>
  </r>
  <r>
    <n v="320"/>
    <x v="26"/>
    <d v="2017-09-01T00:00:00"/>
    <x v="8"/>
    <x v="1"/>
    <n v="0"/>
  </r>
  <r>
    <n v="321"/>
    <x v="26"/>
    <d v="2017-10-01T00:00:00"/>
    <x v="9"/>
    <x v="1"/>
    <n v="0"/>
  </r>
  <r>
    <n v="322"/>
    <x v="26"/>
    <d v="2017-11-01T00:00:00"/>
    <x v="10"/>
    <x v="1"/>
    <n v="0"/>
  </r>
  <r>
    <n v="323"/>
    <x v="26"/>
    <d v="2017-12-01T00:00:00"/>
    <x v="11"/>
    <x v="1"/>
    <n v="0"/>
  </r>
  <r>
    <n v="324"/>
    <x v="27"/>
    <d v="2017-01-01T00:00:00"/>
    <x v="0"/>
    <x v="1"/>
    <n v="0"/>
  </r>
  <r>
    <n v="325"/>
    <x v="27"/>
    <d v="2017-02-01T00:00:00"/>
    <x v="1"/>
    <x v="1"/>
    <n v="0"/>
  </r>
  <r>
    <n v="326"/>
    <x v="27"/>
    <d v="2017-03-01T00:00:00"/>
    <x v="2"/>
    <x v="1"/>
    <n v="0"/>
  </r>
  <r>
    <n v="327"/>
    <x v="27"/>
    <d v="2017-04-01T00:00:00"/>
    <x v="3"/>
    <x v="1"/>
    <n v="0"/>
  </r>
  <r>
    <n v="328"/>
    <x v="27"/>
    <d v="2017-05-01T00:00:00"/>
    <x v="4"/>
    <x v="1"/>
    <n v="0"/>
  </r>
  <r>
    <n v="329"/>
    <x v="27"/>
    <d v="2017-06-01T00:00:00"/>
    <x v="5"/>
    <x v="1"/>
    <n v="0"/>
  </r>
  <r>
    <n v="330"/>
    <x v="27"/>
    <d v="2017-07-01T00:00:00"/>
    <x v="6"/>
    <x v="1"/>
    <n v="0"/>
  </r>
  <r>
    <n v="331"/>
    <x v="27"/>
    <d v="2017-08-01T00:00:00"/>
    <x v="7"/>
    <x v="1"/>
    <n v="0"/>
  </r>
  <r>
    <n v="332"/>
    <x v="27"/>
    <d v="2017-09-01T00:00:00"/>
    <x v="8"/>
    <x v="1"/>
    <n v="0"/>
  </r>
  <r>
    <n v="333"/>
    <x v="27"/>
    <d v="2017-10-01T00:00:00"/>
    <x v="9"/>
    <x v="1"/>
    <n v="0"/>
  </r>
  <r>
    <n v="334"/>
    <x v="27"/>
    <d v="2017-11-01T00:00:00"/>
    <x v="10"/>
    <x v="1"/>
    <n v="0"/>
  </r>
  <r>
    <n v="335"/>
    <x v="27"/>
    <d v="2017-12-01T00:00:00"/>
    <x v="11"/>
    <x v="1"/>
    <n v="0"/>
  </r>
  <r>
    <n v="336"/>
    <x v="28"/>
    <d v="2017-01-01T00:00:00"/>
    <x v="0"/>
    <x v="1"/>
    <n v="35"/>
  </r>
  <r>
    <n v="337"/>
    <x v="28"/>
    <d v="2017-02-01T00:00:00"/>
    <x v="1"/>
    <x v="1"/>
    <n v="25"/>
  </r>
  <r>
    <n v="338"/>
    <x v="28"/>
    <d v="2017-03-01T00:00:00"/>
    <x v="2"/>
    <x v="1"/>
    <n v="17"/>
  </r>
  <r>
    <n v="339"/>
    <x v="28"/>
    <d v="2017-04-01T00:00:00"/>
    <x v="3"/>
    <x v="1"/>
    <n v="19"/>
  </r>
  <r>
    <n v="340"/>
    <x v="28"/>
    <d v="2017-05-01T00:00:00"/>
    <x v="4"/>
    <x v="1"/>
    <n v="21"/>
  </r>
  <r>
    <n v="341"/>
    <x v="28"/>
    <d v="2017-06-01T00:00:00"/>
    <x v="5"/>
    <x v="1"/>
    <n v="24"/>
  </r>
  <r>
    <n v="342"/>
    <x v="28"/>
    <d v="2017-07-01T00:00:00"/>
    <x v="6"/>
    <x v="1"/>
    <n v="25"/>
  </r>
  <r>
    <n v="343"/>
    <x v="28"/>
    <d v="2017-08-01T00:00:00"/>
    <x v="7"/>
    <x v="1"/>
    <n v="28"/>
  </r>
  <r>
    <n v="344"/>
    <x v="28"/>
    <d v="2017-09-01T00:00:00"/>
    <x v="8"/>
    <x v="1"/>
    <n v="26"/>
  </r>
  <r>
    <n v="345"/>
    <x v="28"/>
    <d v="2017-10-01T00:00:00"/>
    <x v="9"/>
    <x v="1"/>
    <n v="25"/>
  </r>
  <r>
    <n v="346"/>
    <x v="28"/>
    <d v="2017-11-01T00:00:00"/>
    <x v="10"/>
    <x v="1"/>
    <n v="29"/>
  </r>
  <r>
    <n v="347"/>
    <x v="28"/>
    <d v="2017-12-01T00:00:00"/>
    <x v="11"/>
    <x v="1"/>
    <n v="32"/>
  </r>
  <r>
    <n v="348"/>
    <x v="29"/>
    <d v="2017-01-01T00:00:00"/>
    <x v="0"/>
    <x v="1"/>
    <n v="235"/>
  </r>
  <r>
    <n v="349"/>
    <x v="29"/>
    <d v="2017-02-01T00:00:00"/>
    <x v="1"/>
    <x v="1"/>
    <n v="242"/>
  </r>
  <r>
    <n v="350"/>
    <x v="29"/>
    <d v="2017-03-01T00:00:00"/>
    <x v="2"/>
    <x v="1"/>
    <n v="238"/>
  </r>
  <r>
    <n v="351"/>
    <x v="29"/>
    <d v="2017-04-01T00:00:00"/>
    <x v="3"/>
    <x v="1"/>
    <n v="209"/>
  </r>
  <r>
    <n v="352"/>
    <x v="29"/>
    <d v="2017-05-01T00:00:00"/>
    <x v="4"/>
    <x v="1"/>
    <n v="211"/>
  </r>
  <r>
    <n v="353"/>
    <x v="29"/>
    <d v="2017-06-01T00:00:00"/>
    <x v="5"/>
    <x v="1"/>
    <n v="194"/>
  </r>
  <r>
    <n v="354"/>
    <x v="29"/>
    <d v="2017-07-01T00:00:00"/>
    <x v="6"/>
    <x v="1"/>
    <n v="116"/>
  </r>
  <r>
    <n v="355"/>
    <x v="29"/>
    <d v="2017-08-01T00:00:00"/>
    <x v="7"/>
    <x v="1"/>
    <n v="219"/>
  </r>
  <r>
    <n v="356"/>
    <x v="29"/>
    <d v="2017-09-01T00:00:00"/>
    <x v="8"/>
    <x v="1"/>
    <n v="225"/>
  </r>
  <r>
    <n v="357"/>
    <x v="29"/>
    <d v="2017-10-01T00:00:00"/>
    <x v="9"/>
    <x v="1"/>
    <n v="236"/>
  </r>
  <r>
    <n v="358"/>
    <x v="29"/>
    <d v="2017-11-01T00:00:00"/>
    <x v="10"/>
    <x v="1"/>
    <n v="255"/>
  </r>
  <r>
    <n v="359"/>
    <x v="29"/>
    <d v="2017-12-01T00:00:00"/>
    <x v="11"/>
    <x v="1"/>
    <n v="250"/>
  </r>
  <r>
    <n v="360"/>
    <x v="30"/>
    <d v="2017-01-01T00:00:00"/>
    <x v="0"/>
    <x v="1"/>
    <n v="0"/>
  </r>
  <r>
    <n v="361"/>
    <x v="30"/>
    <d v="2017-02-01T00:00:00"/>
    <x v="1"/>
    <x v="1"/>
    <n v="0"/>
  </r>
  <r>
    <n v="362"/>
    <x v="30"/>
    <d v="2017-03-01T00:00:00"/>
    <x v="2"/>
    <x v="1"/>
    <n v="0"/>
  </r>
  <r>
    <n v="363"/>
    <x v="30"/>
    <d v="2017-04-01T00:00:00"/>
    <x v="3"/>
    <x v="1"/>
    <n v="0"/>
  </r>
  <r>
    <n v="364"/>
    <x v="30"/>
    <d v="2017-05-01T00:00:00"/>
    <x v="4"/>
    <x v="1"/>
    <n v="0"/>
  </r>
  <r>
    <n v="365"/>
    <x v="30"/>
    <d v="2017-06-01T00:00:00"/>
    <x v="5"/>
    <x v="1"/>
    <n v="0"/>
  </r>
  <r>
    <n v="366"/>
    <x v="30"/>
    <d v="2017-07-01T00:00:00"/>
    <x v="6"/>
    <x v="1"/>
    <n v="0"/>
  </r>
  <r>
    <n v="367"/>
    <x v="30"/>
    <d v="2017-08-01T00:00:00"/>
    <x v="7"/>
    <x v="1"/>
    <n v="0"/>
  </r>
  <r>
    <n v="368"/>
    <x v="30"/>
    <d v="2017-09-01T00:00:00"/>
    <x v="8"/>
    <x v="1"/>
    <n v="0"/>
  </r>
  <r>
    <n v="369"/>
    <x v="30"/>
    <d v="2017-10-01T00:00:00"/>
    <x v="9"/>
    <x v="1"/>
    <n v="0"/>
  </r>
  <r>
    <n v="370"/>
    <x v="30"/>
    <d v="2017-11-01T00:00:00"/>
    <x v="10"/>
    <x v="1"/>
    <n v="0"/>
  </r>
  <r>
    <n v="371"/>
    <x v="30"/>
    <d v="2017-12-01T00:00:00"/>
    <x v="11"/>
    <x v="1"/>
    <n v="0"/>
  </r>
  <r>
    <n v="0"/>
    <x v="0"/>
    <d v="2018-01-01T00:00:00"/>
    <x v="0"/>
    <x v="2"/>
    <n v="0"/>
  </r>
  <r>
    <n v="1"/>
    <x v="0"/>
    <d v="2018-02-01T00:00:00"/>
    <x v="1"/>
    <x v="2"/>
    <n v="0"/>
  </r>
  <r>
    <n v="2"/>
    <x v="0"/>
    <d v="2018-03-01T00:00:00"/>
    <x v="2"/>
    <x v="2"/>
    <n v="0"/>
  </r>
  <r>
    <n v="3"/>
    <x v="0"/>
    <d v="2018-04-01T00:00:00"/>
    <x v="3"/>
    <x v="2"/>
    <n v="0"/>
  </r>
  <r>
    <n v="4"/>
    <x v="0"/>
    <d v="2018-05-01T00:00:00"/>
    <x v="4"/>
    <x v="2"/>
    <n v="0"/>
  </r>
  <r>
    <n v="5"/>
    <x v="0"/>
    <d v="2018-06-01T00:00:00"/>
    <x v="5"/>
    <x v="2"/>
    <n v="0"/>
  </r>
  <r>
    <n v="6"/>
    <x v="0"/>
    <d v="2018-07-01T00:00:00"/>
    <x v="6"/>
    <x v="2"/>
    <n v="2"/>
  </r>
  <r>
    <n v="7"/>
    <x v="0"/>
    <d v="2018-08-01T00:00:00"/>
    <x v="7"/>
    <x v="2"/>
    <n v="3"/>
  </r>
  <r>
    <n v="8"/>
    <x v="0"/>
    <d v="2018-09-01T00:00:00"/>
    <x v="8"/>
    <x v="2"/>
    <n v="0"/>
  </r>
  <r>
    <n v="9"/>
    <x v="0"/>
    <d v="2018-10-01T00:00:00"/>
    <x v="9"/>
    <x v="2"/>
    <n v="0"/>
  </r>
  <r>
    <n v="10"/>
    <x v="0"/>
    <d v="2018-11-01T00:00:00"/>
    <x v="10"/>
    <x v="2"/>
    <n v="0"/>
  </r>
  <r>
    <n v="11"/>
    <x v="0"/>
    <d v="2018-12-01T00:00:00"/>
    <x v="11"/>
    <x v="2"/>
    <n v="0"/>
  </r>
  <r>
    <n v="12"/>
    <x v="1"/>
    <d v="2018-01-01T00:00:00"/>
    <x v="0"/>
    <x v="2"/>
    <n v="0"/>
  </r>
  <r>
    <n v="13"/>
    <x v="1"/>
    <d v="2018-02-01T00:00:00"/>
    <x v="1"/>
    <x v="2"/>
    <n v="0"/>
  </r>
  <r>
    <n v="14"/>
    <x v="1"/>
    <d v="2018-03-01T00:00:00"/>
    <x v="2"/>
    <x v="2"/>
    <n v="0"/>
  </r>
  <r>
    <n v="15"/>
    <x v="1"/>
    <d v="2018-04-01T00:00:00"/>
    <x v="3"/>
    <x v="2"/>
    <n v="0"/>
  </r>
  <r>
    <n v="16"/>
    <x v="1"/>
    <d v="2018-05-01T00:00:00"/>
    <x v="4"/>
    <x v="2"/>
    <n v="0"/>
  </r>
  <r>
    <n v="17"/>
    <x v="1"/>
    <d v="2018-06-01T00:00:00"/>
    <x v="5"/>
    <x v="2"/>
    <n v="0"/>
  </r>
  <r>
    <n v="18"/>
    <x v="1"/>
    <d v="2018-07-01T00:00:00"/>
    <x v="6"/>
    <x v="2"/>
    <n v="0"/>
  </r>
  <r>
    <n v="19"/>
    <x v="1"/>
    <d v="2018-08-01T00:00:00"/>
    <x v="7"/>
    <x v="2"/>
    <n v="0"/>
  </r>
  <r>
    <n v="20"/>
    <x v="1"/>
    <d v="2018-09-01T00:00:00"/>
    <x v="8"/>
    <x v="2"/>
    <n v="0"/>
  </r>
  <r>
    <n v="21"/>
    <x v="1"/>
    <d v="2018-10-01T00:00:00"/>
    <x v="9"/>
    <x v="2"/>
    <n v="0"/>
  </r>
  <r>
    <n v="22"/>
    <x v="1"/>
    <d v="2018-11-01T00:00:00"/>
    <x v="10"/>
    <x v="2"/>
    <n v="0"/>
  </r>
  <r>
    <n v="23"/>
    <x v="1"/>
    <d v="2018-12-01T00:00:00"/>
    <x v="11"/>
    <x v="2"/>
    <n v="0"/>
  </r>
  <r>
    <n v="24"/>
    <x v="2"/>
    <d v="2018-01-01T00:00:00"/>
    <x v="0"/>
    <x v="2"/>
    <n v="35379"/>
  </r>
  <r>
    <n v="25"/>
    <x v="2"/>
    <d v="2018-02-01T00:00:00"/>
    <x v="1"/>
    <x v="2"/>
    <n v="30414"/>
  </r>
  <r>
    <n v="26"/>
    <x v="2"/>
    <d v="2018-03-01T00:00:00"/>
    <x v="2"/>
    <x v="2"/>
    <n v="27535"/>
  </r>
  <r>
    <n v="27"/>
    <x v="2"/>
    <d v="2018-04-01T00:00:00"/>
    <x v="3"/>
    <x v="2"/>
    <n v="20830"/>
  </r>
  <r>
    <n v="28"/>
    <x v="2"/>
    <d v="2018-05-01T00:00:00"/>
    <x v="4"/>
    <x v="2"/>
    <n v="21554"/>
  </r>
  <r>
    <n v="29"/>
    <x v="2"/>
    <d v="2018-06-01T00:00:00"/>
    <x v="5"/>
    <x v="2"/>
    <n v="24677"/>
  </r>
  <r>
    <n v="30"/>
    <x v="2"/>
    <d v="2018-07-01T00:00:00"/>
    <x v="6"/>
    <x v="2"/>
    <n v="17456"/>
  </r>
  <r>
    <n v="31"/>
    <x v="2"/>
    <d v="2018-08-01T00:00:00"/>
    <x v="7"/>
    <x v="2"/>
    <n v="31217"/>
  </r>
  <r>
    <n v="32"/>
    <x v="2"/>
    <d v="2018-09-01T00:00:00"/>
    <x v="8"/>
    <x v="2"/>
    <n v="22809"/>
  </r>
  <r>
    <n v="33"/>
    <x v="2"/>
    <d v="2018-10-01T00:00:00"/>
    <x v="9"/>
    <x v="2"/>
    <n v="30072"/>
  </r>
  <r>
    <n v="34"/>
    <x v="2"/>
    <d v="2018-11-01T00:00:00"/>
    <x v="10"/>
    <x v="2"/>
    <n v="23487"/>
  </r>
  <r>
    <n v="35"/>
    <x v="2"/>
    <d v="2018-12-01T00:00:00"/>
    <x v="11"/>
    <x v="2"/>
    <n v="29358"/>
  </r>
  <r>
    <n v="36"/>
    <x v="3"/>
    <d v="2018-01-01T00:00:00"/>
    <x v="0"/>
    <x v="2"/>
    <n v="0"/>
  </r>
  <r>
    <n v="37"/>
    <x v="3"/>
    <d v="2018-02-01T00:00:00"/>
    <x v="1"/>
    <x v="2"/>
    <n v="0"/>
  </r>
  <r>
    <n v="38"/>
    <x v="3"/>
    <d v="2018-03-01T00:00:00"/>
    <x v="2"/>
    <x v="2"/>
    <n v="0"/>
  </r>
  <r>
    <n v="39"/>
    <x v="3"/>
    <d v="2018-04-01T00:00:00"/>
    <x v="3"/>
    <x v="2"/>
    <n v="0"/>
  </r>
  <r>
    <n v="40"/>
    <x v="3"/>
    <d v="2018-05-01T00:00:00"/>
    <x v="4"/>
    <x v="2"/>
    <n v="0"/>
  </r>
  <r>
    <n v="41"/>
    <x v="3"/>
    <d v="2018-06-01T00:00:00"/>
    <x v="5"/>
    <x v="2"/>
    <n v="0"/>
  </r>
  <r>
    <n v="42"/>
    <x v="3"/>
    <d v="2018-07-01T00:00:00"/>
    <x v="6"/>
    <x v="2"/>
    <n v="0"/>
  </r>
  <r>
    <n v="43"/>
    <x v="3"/>
    <d v="2018-08-01T00:00:00"/>
    <x v="7"/>
    <x v="2"/>
    <n v="0"/>
  </r>
  <r>
    <n v="44"/>
    <x v="3"/>
    <d v="2018-09-01T00:00:00"/>
    <x v="8"/>
    <x v="2"/>
    <n v="0"/>
  </r>
  <r>
    <n v="45"/>
    <x v="3"/>
    <d v="2018-10-01T00:00:00"/>
    <x v="9"/>
    <x v="2"/>
    <n v="0"/>
  </r>
  <r>
    <n v="46"/>
    <x v="3"/>
    <d v="2018-11-01T00:00:00"/>
    <x v="10"/>
    <x v="2"/>
    <n v="0"/>
  </r>
  <r>
    <n v="47"/>
    <x v="3"/>
    <d v="2018-12-01T00:00:00"/>
    <x v="11"/>
    <x v="2"/>
    <n v="0"/>
  </r>
  <r>
    <n v="48"/>
    <x v="4"/>
    <d v="2018-01-01T00:00:00"/>
    <x v="0"/>
    <x v="2"/>
    <n v="0"/>
  </r>
  <r>
    <n v="49"/>
    <x v="4"/>
    <d v="2018-02-01T00:00:00"/>
    <x v="1"/>
    <x v="2"/>
    <n v="0"/>
  </r>
  <r>
    <n v="50"/>
    <x v="4"/>
    <d v="2018-03-01T00:00:00"/>
    <x v="2"/>
    <x v="2"/>
    <n v="0"/>
  </r>
  <r>
    <n v="51"/>
    <x v="4"/>
    <d v="2018-04-01T00:00:00"/>
    <x v="3"/>
    <x v="2"/>
    <n v="0"/>
  </r>
  <r>
    <n v="52"/>
    <x v="4"/>
    <d v="2018-05-01T00:00:00"/>
    <x v="4"/>
    <x v="2"/>
    <n v="0"/>
  </r>
  <r>
    <n v="53"/>
    <x v="4"/>
    <d v="2018-06-01T00:00:00"/>
    <x v="5"/>
    <x v="2"/>
    <n v="0"/>
  </r>
  <r>
    <n v="54"/>
    <x v="4"/>
    <d v="2018-07-01T00:00:00"/>
    <x v="6"/>
    <x v="2"/>
    <n v="0"/>
  </r>
  <r>
    <n v="55"/>
    <x v="4"/>
    <d v="2018-08-01T00:00:00"/>
    <x v="7"/>
    <x v="2"/>
    <n v="0"/>
  </r>
  <r>
    <n v="56"/>
    <x v="4"/>
    <d v="2018-09-01T00:00:00"/>
    <x v="8"/>
    <x v="2"/>
    <n v="0"/>
  </r>
  <r>
    <n v="57"/>
    <x v="4"/>
    <d v="2018-10-01T00:00:00"/>
    <x v="9"/>
    <x v="2"/>
    <n v="0"/>
  </r>
  <r>
    <n v="58"/>
    <x v="4"/>
    <d v="2018-11-01T00:00:00"/>
    <x v="10"/>
    <x v="2"/>
    <n v="0"/>
  </r>
  <r>
    <n v="59"/>
    <x v="4"/>
    <d v="2018-12-01T00:00:00"/>
    <x v="11"/>
    <x v="2"/>
    <n v="0"/>
  </r>
  <r>
    <n v="60"/>
    <x v="5"/>
    <d v="2018-01-01T00:00:00"/>
    <x v="0"/>
    <x v="2"/>
    <n v="50"/>
  </r>
  <r>
    <n v="61"/>
    <x v="5"/>
    <d v="2018-02-01T00:00:00"/>
    <x v="1"/>
    <x v="2"/>
    <n v="60"/>
  </r>
  <r>
    <n v="62"/>
    <x v="5"/>
    <d v="2018-03-01T00:00:00"/>
    <x v="2"/>
    <x v="2"/>
    <n v="70"/>
  </r>
  <r>
    <n v="63"/>
    <x v="5"/>
    <d v="2018-04-01T00:00:00"/>
    <x v="3"/>
    <x v="2"/>
    <n v="45"/>
  </r>
  <r>
    <n v="64"/>
    <x v="5"/>
    <d v="2018-05-01T00:00:00"/>
    <x v="4"/>
    <x v="2"/>
    <n v="40"/>
  </r>
  <r>
    <n v="65"/>
    <x v="5"/>
    <d v="2018-06-01T00:00:00"/>
    <x v="5"/>
    <x v="2"/>
    <n v="35"/>
  </r>
  <r>
    <n v="66"/>
    <x v="5"/>
    <d v="2018-07-01T00:00:00"/>
    <x v="6"/>
    <x v="2"/>
    <n v="40"/>
  </r>
  <r>
    <n v="67"/>
    <x v="5"/>
    <d v="2018-08-01T00:00:00"/>
    <x v="7"/>
    <x v="2"/>
    <n v="35"/>
  </r>
  <r>
    <n v="68"/>
    <x v="5"/>
    <d v="2018-09-01T00:00:00"/>
    <x v="8"/>
    <x v="2"/>
    <n v="40"/>
  </r>
  <r>
    <n v="69"/>
    <x v="5"/>
    <d v="2018-10-01T00:00:00"/>
    <x v="9"/>
    <x v="2"/>
    <n v="40"/>
  </r>
  <r>
    <n v="70"/>
    <x v="5"/>
    <d v="2018-11-01T00:00:00"/>
    <x v="10"/>
    <x v="2"/>
    <n v="40"/>
  </r>
  <r>
    <n v="71"/>
    <x v="5"/>
    <d v="2018-12-01T00:00:00"/>
    <x v="11"/>
    <x v="2"/>
    <n v="44"/>
  </r>
  <r>
    <n v="72"/>
    <x v="6"/>
    <d v="2018-01-01T00:00:00"/>
    <x v="0"/>
    <x v="2"/>
    <n v="36"/>
  </r>
  <r>
    <n v="73"/>
    <x v="6"/>
    <d v="2018-02-01T00:00:00"/>
    <x v="1"/>
    <x v="2"/>
    <n v="6"/>
  </r>
  <r>
    <n v="74"/>
    <x v="6"/>
    <d v="2018-03-01T00:00:00"/>
    <x v="2"/>
    <x v="2"/>
    <n v="22"/>
  </r>
  <r>
    <n v="75"/>
    <x v="6"/>
    <d v="2018-04-01T00:00:00"/>
    <x v="3"/>
    <x v="2"/>
    <n v="15"/>
  </r>
  <r>
    <n v="76"/>
    <x v="6"/>
    <d v="2018-05-01T00:00:00"/>
    <x v="4"/>
    <x v="2"/>
    <n v="19"/>
  </r>
  <r>
    <n v="77"/>
    <x v="6"/>
    <d v="2018-06-01T00:00:00"/>
    <x v="5"/>
    <x v="2"/>
    <n v="19"/>
  </r>
  <r>
    <n v="78"/>
    <x v="6"/>
    <d v="2018-07-01T00:00:00"/>
    <x v="6"/>
    <x v="2"/>
    <n v="37"/>
  </r>
  <r>
    <n v="79"/>
    <x v="6"/>
    <d v="2018-08-01T00:00:00"/>
    <x v="7"/>
    <x v="2"/>
    <n v="42"/>
  </r>
  <r>
    <n v="80"/>
    <x v="6"/>
    <d v="2018-09-01T00:00:00"/>
    <x v="8"/>
    <x v="2"/>
    <n v="35"/>
  </r>
  <r>
    <n v="81"/>
    <x v="6"/>
    <d v="2018-10-01T00:00:00"/>
    <x v="9"/>
    <x v="2"/>
    <n v="13"/>
  </r>
  <r>
    <n v="82"/>
    <x v="6"/>
    <d v="2018-11-01T00:00:00"/>
    <x v="10"/>
    <x v="2"/>
    <n v="45"/>
  </r>
  <r>
    <n v="83"/>
    <x v="6"/>
    <d v="2018-12-01T00:00:00"/>
    <x v="11"/>
    <x v="2"/>
    <n v="11"/>
  </r>
  <r>
    <n v="84"/>
    <x v="7"/>
    <d v="2018-01-01T00:00:00"/>
    <x v="0"/>
    <x v="2"/>
    <n v="0"/>
  </r>
  <r>
    <n v="85"/>
    <x v="7"/>
    <d v="2018-02-01T00:00:00"/>
    <x v="1"/>
    <x v="2"/>
    <n v="0"/>
  </r>
  <r>
    <n v="86"/>
    <x v="7"/>
    <d v="2018-03-01T00:00:00"/>
    <x v="2"/>
    <x v="2"/>
    <n v="0"/>
  </r>
  <r>
    <n v="87"/>
    <x v="7"/>
    <d v="2018-04-01T00:00:00"/>
    <x v="3"/>
    <x v="2"/>
    <n v="0"/>
  </r>
  <r>
    <n v="88"/>
    <x v="7"/>
    <d v="2018-05-01T00:00:00"/>
    <x v="4"/>
    <x v="2"/>
    <n v="0"/>
  </r>
  <r>
    <n v="89"/>
    <x v="7"/>
    <d v="2018-06-01T00:00:00"/>
    <x v="5"/>
    <x v="2"/>
    <n v="0"/>
  </r>
  <r>
    <n v="90"/>
    <x v="7"/>
    <d v="2018-07-01T00:00:00"/>
    <x v="6"/>
    <x v="2"/>
    <n v="0"/>
  </r>
  <r>
    <n v="91"/>
    <x v="7"/>
    <d v="2018-08-01T00:00:00"/>
    <x v="7"/>
    <x v="2"/>
    <n v="0"/>
  </r>
  <r>
    <n v="92"/>
    <x v="7"/>
    <d v="2018-09-01T00:00:00"/>
    <x v="8"/>
    <x v="2"/>
    <n v="0"/>
  </r>
  <r>
    <n v="93"/>
    <x v="7"/>
    <d v="2018-10-01T00:00:00"/>
    <x v="9"/>
    <x v="2"/>
    <n v="0"/>
  </r>
  <r>
    <n v="94"/>
    <x v="7"/>
    <d v="2018-11-01T00:00:00"/>
    <x v="10"/>
    <x v="2"/>
    <n v="0"/>
  </r>
  <r>
    <n v="95"/>
    <x v="7"/>
    <d v="2018-12-01T00:00:00"/>
    <x v="11"/>
    <x v="2"/>
    <n v="0"/>
  </r>
  <r>
    <n v="96"/>
    <x v="8"/>
    <d v="2018-01-01T00:00:00"/>
    <x v="0"/>
    <x v="2"/>
    <n v="0"/>
  </r>
  <r>
    <n v="97"/>
    <x v="8"/>
    <d v="2018-02-01T00:00:00"/>
    <x v="1"/>
    <x v="2"/>
    <n v="0"/>
  </r>
  <r>
    <n v="98"/>
    <x v="8"/>
    <d v="2018-03-01T00:00:00"/>
    <x v="2"/>
    <x v="2"/>
    <n v="0"/>
  </r>
  <r>
    <n v="99"/>
    <x v="8"/>
    <d v="2018-04-01T00:00:00"/>
    <x v="3"/>
    <x v="2"/>
    <n v="0"/>
  </r>
  <r>
    <n v="100"/>
    <x v="8"/>
    <d v="2018-05-01T00:00:00"/>
    <x v="4"/>
    <x v="2"/>
    <n v="0"/>
  </r>
  <r>
    <n v="101"/>
    <x v="8"/>
    <d v="2018-06-01T00:00:00"/>
    <x v="5"/>
    <x v="2"/>
    <n v="0"/>
  </r>
  <r>
    <n v="102"/>
    <x v="8"/>
    <d v="2018-07-01T00:00:00"/>
    <x v="6"/>
    <x v="2"/>
    <n v="0"/>
  </r>
  <r>
    <n v="103"/>
    <x v="8"/>
    <d v="2018-08-01T00:00:00"/>
    <x v="7"/>
    <x v="2"/>
    <n v="0"/>
  </r>
  <r>
    <n v="104"/>
    <x v="8"/>
    <d v="2018-09-01T00:00:00"/>
    <x v="8"/>
    <x v="2"/>
    <n v="0"/>
  </r>
  <r>
    <n v="105"/>
    <x v="8"/>
    <d v="2018-10-01T00:00:00"/>
    <x v="9"/>
    <x v="2"/>
    <n v="0"/>
  </r>
  <r>
    <n v="106"/>
    <x v="8"/>
    <d v="2018-11-01T00:00:00"/>
    <x v="10"/>
    <x v="2"/>
    <n v="0"/>
  </r>
  <r>
    <n v="107"/>
    <x v="8"/>
    <d v="2018-12-01T00:00:00"/>
    <x v="11"/>
    <x v="2"/>
    <n v="0"/>
  </r>
  <r>
    <n v="108"/>
    <x v="9"/>
    <d v="2018-01-01T00:00:00"/>
    <x v="0"/>
    <x v="2"/>
    <n v="0"/>
  </r>
  <r>
    <n v="109"/>
    <x v="9"/>
    <d v="2018-02-01T00:00:00"/>
    <x v="1"/>
    <x v="2"/>
    <n v="0"/>
  </r>
  <r>
    <n v="110"/>
    <x v="9"/>
    <d v="2018-03-01T00:00:00"/>
    <x v="2"/>
    <x v="2"/>
    <n v="0"/>
  </r>
  <r>
    <n v="111"/>
    <x v="9"/>
    <d v="2018-04-01T00:00:00"/>
    <x v="3"/>
    <x v="2"/>
    <n v="0"/>
  </r>
  <r>
    <n v="112"/>
    <x v="9"/>
    <d v="2018-05-01T00:00:00"/>
    <x v="4"/>
    <x v="2"/>
    <n v="0"/>
  </r>
  <r>
    <n v="113"/>
    <x v="9"/>
    <d v="2018-06-01T00:00:00"/>
    <x v="5"/>
    <x v="2"/>
    <n v="0"/>
  </r>
  <r>
    <n v="114"/>
    <x v="9"/>
    <d v="2018-07-01T00:00:00"/>
    <x v="6"/>
    <x v="2"/>
    <n v="0"/>
  </r>
  <r>
    <n v="115"/>
    <x v="9"/>
    <d v="2018-08-01T00:00:00"/>
    <x v="7"/>
    <x v="2"/>
    <n v="0"/>
  </r>
  <r>
    <n v="116"/>
    <x v="9"/>
    <d v="2018-09-01T00:00:00"/>
    <x v="8"/>
    <x v="2"/>
    <n v="0"/>
  </r>
  <r>
    <n v="117"/>
    <x v="9"/>
    <d v="2018-10-01T00:00:00"/>
    <x v="9"/>
    <x v="2"/>
    <n v="0"/>
  </r>
  <r>
    <n v="118"/>
    <x v="9"/>
    <d v="2018-11-01T00:00:00"/>
    <x v="10"/>
    <x v="2"/>
    <n v="0"/>
  </r>
  <r>
    <n v="119"/>
    <x v="9"/>
    <d v="2018-12-01T00:00:00"/>
    <x v="11"/>
    <x v="2"/>
    <n v="0"/>
  </r>
  <r>
    <n v="120"/>
    <x v="10"/>
    <d v="2018-01-01T00:00:00"/>
    <x v="0"/>
    <x v="2"/>
    <n v="0"/>
  </r>
  <r>
    <n v="121"/>
    <x v="10"/>
    <d v="2018-02-01T00:00:00"/>
    <x v="1"/>
    <x v="2"/>
    <n v="0"/>
  </r>
  <r>
    <n v="122"/>
    <x v="10"/>
    <d v="2018-03-01T00:00:00"/>
    <x v="2"/>
    <x v="2"/>
    <n v="0"/>
  </r>
  <r>
    <n v="123"/>
    <x v="10"/>
    <d v="2018-04-01T00:00:00"/>
    <x v="3"/>
    <x v="2"/>
    <n v="0"/>
  </r>
  <r>
    <n v="124"/>
    <x v="10"/>
    <d v="2018-05-01T00:00:00"/>
    <x v="4"/>
    <x v="2"/>
    <n v="0"/>
  </r>
  <r>
    <n v="125"/>
    <x v="10"/>
    <d v="2018-06-01T00:00:00"/>
    <x v="5"/>
    <x v="2"/>
    <n v="0"/>
  </r>
  <r>
    <n v="126"/>
    <x v="10"/>
    <d v="2018-07-01T00:00:00"/>
    <x v="6"/>
    <x v="2"/>
    <n v="0"/>
  </r>
  <r>
    <n v="127"/>
    <x v="10"/>
    <d v="2018-08-01T00:00:00"/>
    <x v="7"/>
    <x v="2"/>
    <n v="0"/>
  </r>
  <r>
    <n v="128"/>
    <x v="10"/>
    <d v="2018-09-01T00:00:00"/>
    <x v="8"/>
    <x v="2"/>
    <n v="0"/>
  </r>
  <r>
    <n v="129"/>
    <x v="10"/>
    <d v="2018-10-01T00:00:00"/>
    <x v="9"/>
    <x v="2"/>
    <n v="0"/>
  </r>
  <r>
    <n v="130"/>
    <x v="10"/>
    <d v="2018-11-01T00:00:00"/>
    <x v="10"/>
    <x v="2"/>
    <n v="0"/>
  </r>
  <r>
    <n v="131"/>
    <x v="10"/>
    <d v="2018-12-01T00:00:00"/>
    <x v="11"/>
    <x v="2"/>
    <n v="0"/>
  </r>
  <r>
    <n v="132"/>
    <x v="11"/>
    <d v="2018-01-01T00:00:00"/>
    <x v="0"/>
    <x v="2"/>
    <n v="0"/>
  </r>
  <r>
    <n v="133"/>
    <x v="11"/>
    <d v="2018-02-01T00:00:00"/>
    <x v="1"/>
    <x v="2"/>
    <n v="0"/>
  </r>
  <r>
    <n v="134"/>
    <x v="11"/>
    <d v="2018-03-01T00:00:00"/>
    <x v="2"/>
    <x v="2"/>
    <n v="0"/>
  </r>
  <r>
    <n v="135"/>
    <x v="11"/>
    <d v="2018-04-01T00:00:00"/>
    <x v="3"/>
    <x v="2"/>
    <n v="0"/>
  </r>
  <r>
    <n v="136"/>
    <x v="11"/>
    <d v="2018-05-01T00:00:00"/>
    <x v="4"/>
    <x v="2"/>
    <n v="0"/>
  </r>
  <r>
    <n v="137"/>
    <x v="11"/>
    <d v="2018-06-01T00:00:00"/>
    <x v="5"/>
    <x v="2"/>
    <n v="0"/>
  </r>
  <r>
    <n v="138"/>
    <x v="11"/>
    <d v="2018-07-01T00:00:00"/>
    <x v="6"/>
    <x v="2"/>
    <n v="0"/>
  </r>
  <r>
    <n v="139"/>
    <x v="11"/>
    <d v="2018-08-01T00:00:00"/>
    <x v="7"/>
    <x v="2"/>
    <n v="0"/>
  </r>
  <r>
    <n v="140"/>
    <x v="11"/>
    <d v="2018-09-01T00:00:00"/>
    <x v="8"/>
    <x v="2"/>
    <n v="0"/>
  </r>
  <r>
    <n v="141"/>
    <x v="11"/>
    <d v="2018-10-01T00:00:00"/>
    <x v="9"/>
    <x v="2"/>
    <n v="0"/>
  </r>
  <r>
    <n v="142"/>
    <x v="11"/>
    <d v="2018-11-01T00:00:00"/>
    <x v="10"/>
    <x v="2"/>
    <n v="0"/>
  </r>
  <r>
    <n v="143"/>
    <x v="11"/>
    <d v="2018-12-01T00:00:00"/>
    <x v="11"/>
    <x v="2"/>
    <n v="0"/>
  </r>
  <r>
    <n v="144"/>
    <x v="12"/>
    <d v="2018-01-01T00:00:00"/>
    <x v="0"/>
    <x v="2"/>
    <n v="45"/>
  </r>
  <r>
    <n v="145"/>
    <x v="12"/>
    <d v="2018-02-01T00:00:00"/>
    <x v="1"/>
    <x v="2"/>
    <n v="29"/>
  </r>
  <r>
    <n v="146"/>
    <x v="12"/>
    <d v="2018-03-01T00:00:00"/>
    <x v="2"/>
    <x v="2"/>
    <n v="28"/>
  </r>
  <r>
    <n v="147"/>
    <x v="12"/>
    <d v="2018-04-01T00:00:00"/>
    <x v="3"/>
    <x v="2"/>
    <n v="26"/>
  </r>
  <r>
    <n v="148"/>
    <x v="12"/>
    <d v="2018-05-01T00:00:00"/>
    <x v="4"/>
    <x v="2"/>
    <n v="26"/>
  </r>
  <r>
    <n v="149"/>
    <x v="12"/>
    <d v="2018-06-01T00:00:00"/>
    <x v="5"/>
    <x v="2"/>
    <n v="26"/>
  </r>
  <r>
    <n v="150"/>
    <x v="12"/>
    <d v="2018-07-01T00:00:00"/>
    <x v="6"/>
    <x v="2"/>
    <n v="47"/>
  </r>
  <r>
    <n v="151"/>
    <x v="12"/>
    <d v="2018-08-01T00:00:00"/>
    <x v="7"/>
    <x v="2"/>
    <n v="44"/>
  </r>
  <r>
    <n v="152"/>
    <x v="12"/>
    <d v="2018-09-01T00:00:00"/>
    <x v="8"/>
    <x v="2"/>
    <n v="52"/>
  </r>
  <r>
    <n v="153"/>
    <x v="12"/>
    <d v="2018-10-01T00:00:00"/>
    <x v="9"/>
    <x v="2"/>
    <n v="37"/>
  </r>
  <r>
    <n v="154"/>
    <x v="12"/>
    <d v="2018-11-01T00:00:00"/>
    <x v="10"/>
    <x v="2"/>
    <n v="68"/>
  </r>
  <r>
    <n v="155"/>
    <x v="12"/>
    <d v="2018-12-01T00:00:00"/>
    <x v="11"/>
    <x v="2"/>
    <n v="26"/>
  </r>
  <r>
    <n v="156"/>
    <x v="13"/>
    <d v="2018-01-01T00:00:00"/>
    <x v="0"/>
    <x v="2"/>
    <n v="0"/>
  </r>
  <r>
    <n v="157"/>
    <x v="13"/>
    <d v="2018-02-01T00:00:00"/>
    <x v="1"/>
    <x v="2"/>
    <n v="0"/>
  </r>
  <r>
    <n v="158"/>
    <x v="13"/>
    <d v="2018-03-01T00:00:00"/>
    <x v="2"/>
    <x v="2"/>
    <n v="0"/>
  </r>
  <r>
    <n v="159"/>
    <x v="13"/>
    <d v="2018-04-01T00:00:00"/>
    <x v="3"/>
    <x v="2"/>
    <n v="0"/>
  </r>
  <r>
    <n v="160"/>
    <x v="13"/>
    <d v="2018-05-01T00:00:00"/>
    <x v="4"/>
    <x v="2"/>
    <n v="0"/>
  </r>
  <r>
    <n v="161"/>
    <x v="13"/>
    <d v="2018-06-01T00:00:00"/>
    <x v="5"/>
    <x v="2"/>
    <n v="0"/>
  </r>
  <r>
    <n v="162"/>
    <x v="13"/>
    <d v="2018-07-01T00:00:00"/>
    <x v="6"/>
    <x v="2"/>
    <n v="0"/>
  </r>
  <r>
    <n v="163"/>
    <x v="13"/>
    <d v="2018-08-01T00:00:00"/>
    <x v="7"/>
    <x v="2"/>
    <n v="0"/>
  </r>
  <r>
    <n v="164"/>
    <x v="13"/>
    <d v="2018-09-01T00:00:00"/>
    <x v="8"/>
    <x v="2"/>
    <n v="0"/>
  </r>
  <r>
    <n v="165"/>
    <x v="13"/>
    <d v="2018-10-01T00:00:00"/>
    <x v="9"/>
    <x v="2"/>
    <n v="0"/>
  </r>
  <r>
    <n v="166"/>
    <x v="13"/>
    <d v="2018-11-01T00:00:00"/>
    <x v="10"/>
    <x v="2"/>
    <n v="0"/>
  </r>
  <r>
    <n v="167"/>
    <x v="13"/>
    <d v="2018-12-01T00:00:00"/>
    <x v="11"/>
    <x v="2"/>
    <n v="0"/>
  </r>
  <r>
    <n v="168"/>
    <x v="14"/>
    <d v="2018-01-01T00:00:00"/>
    <x v="0"/>
    <x v="2"/>
    <n v="0"/>
  </r>
  <r>
    <n v="169"/>
    <x v="14"/>
    <d v="2018-02-01T00:00:00"/>
    <x v="1"/>
    <x v="2"/>
    <n v="0"/>
  </r>
  <r>
    <n v="170"/>
    <x v="14"/>
    <d v="2018-03-01T00:00:00"/>
    <x v="2"/>
    <x v="2"/>
    <n v="0"/>
  </r>
  <r>
    <n v="171"/>
    <x v="14"/>
    <d v="2018-04-01T00:00:00"/>
    <x v="3"/>
    <x v="2"/>
    <n v="0"/>
  </r>
  <r>
    <n v="172"/>
    <x v="14"/>
    <d v="2018-05-01T00:00:00"/>
    <x v="4"/>
    <x v="2"/>
    <n v="0"/>
  </r>
  <r>
    <n v="173"/>
    <x v="14"/>
    <d v="2018-06-01T00:00:00"/>
    <x v="5"/>
    <x v="2"/>
    <n v="0"/>
  </r>
  <r>
    <n v="174"/>
    <x v="14"/>
    <d v="2018-07-01T00:00:00"/>
    <x v="6"/>
    <x v="2"/>
    <n v="0"/>
  </r>
  <r>
    <n v="175"/>
    <x v="14"/>
    <d v="2018-08-01T00:00:00"/>
    <x v="7"/>
    <x v="2"/>
    <n v="0"/>
  </r>
  <r>
    <n v="176"/>
    <x v="14"/>
    <d v="2018-09-01T00:00:00"/>
    <x v="8"/>
    <x v="2"/>
    <n v="0"/>
  </r>
  <r>
    <n v="177"/>
    <x v="14"/>
    <d v="2018-10-01T00:00:00"/>
    <x v="9"/>
    <x v="2"/>
    <n v="0"/>
  </r>
  <r>
    <n v="178"/>
    <x v="14"/>
    <d v="2018-11-01T00:00:00"/>
    <x v="10"/>
    <x v="2"/>
    <n v="0"/>
  </r>
  <r>
    <n v="179"/>
    <x v="14"/>
    <d v="2018-12-01T00:00:00"/>
    <x v="11"/>
    <x v="2"/>
    <n v="0"/>
  </r>
  <r>
    <n v="180"/>
    <x v="15"/>
    <d v="2018-01-01T00:00:00"/>
    <x v="0"/>
    <x v="2"/>
    <n v="0"/>
  </r>
  <r>
    <n v="181"/>
    <x v="15"/>
    <d v="2018-02-01T00:00:00"/>
    <x v="1"/>
    <x v="2"/>
    <n v="0"/>
  </r>
  <r>
    <n v="182"/>
    <x v="15"/>
    <d v="2018-03-01T00:00:00"/>
    <x v="2"/>
    <x v="2"/>
    <n v="0"/>
  </r>
  <r>
    <n v="183"/>
    <x v="15"/>
    <d v="2018-04-01T00:00:00"/>
    <x v="3"/>
    <x v="2"/>
    <n v="0"/>
  </r>
  <r>
    <n v="184"/>
    <x v="15"/>
    <d v="2018-05-01T00:00:00"/>
    <x v="4"/>
    <x v="2"/>
    <n v="0"/>
  </r>
  <r>
    <n v="185"/>
    <x v="15"/>
    <d v="2018-06-01T00:00:00"/>
    <x v="5"/>
    <x v="2"/>
    <n v="0"/>
  </r>
  <r>
    <n v="186"/>
    <x v="15"/>
    <d v="2018-07-01T00:00:00"/>
    <x v="6"/>
    <x v="2"/>
    <n v="0"/>
  </r>
  <r>
    <n v="187"/>
    <x v="15"/>
    <d v="2018-08-01T00:00:00"/>
    <x v="7"/>
    <x v="2"/>
    <n v="0"/>
  </r>
  <r>
    <n v="188"/>
    <x v="15"/>
    <d v="2018-09-01T00:00:00"/>
    <x v="8"/>
    <x v="2"/>
    <n v="0"/>
  </r>
  <r>
    <n v="189"/>
    <x v="15"/>
    <d v="2018-10-01T00:00:00"/>
    <x v="9"/>
    <x v="2"/>
    <n v="0"/>
  </r>
  <r>
    <n v="190"/>
    <x v="15"/>
    <d v="2018-11-01T00:00:00"/>
    <x v="10"/>
    <x v="2"/>
    <n v="0"/>
  </r>
  <r>
    <n v="191"/>
    <x v="15"/>
    <d v="2018-12-01T00:00:00"/>
    <x v="11"/>
    <x v="2"/>
    <n v="0"/>
  </r>
  <r>
    <n v="192"/>
    <x v="16"/>
    <d v="2018-01-01T00:00:00"/>
    <x v="0"/>
    <x v="2"/>
    <n v="35"/>
  </r>
  <r>
    <n v="193"/>
    <x v="16"/>
    <d v="2018-02-01T00:00:00"/>
    <x v="1"/>
    <x v="2"/>
    <n v="15"/>
  </r>
  <r>
    <n v="194"/>
    <x v="16"/>
    <d v="2018-03-01T00:00:00"/>
    <x v="2"/>
    <x v="2"/>
    <n v="14"/>
  </r>
  <r>
    <n v="195"/>
    <x v="16"/>
    <d v="2018-04-01T00:00:00"/>
    <x v="3"/>
    <x v="2"/>
    <n v="15"/>
  </r>
  <r>
    <n v="196"/>
    <x v="16"/>
    <d v="2018-05-01T00:00:00"/>
    <x v="4"/>
    <x v="2"/>
    <n v="19"/>
  </r>
  <r>
    <n v="197"/>
    <x v="16"/>
    <d v="2018-06-01T00:00:00"/>
    <x v="5"/>
    <x v="2"/>
    <n v="15"/>
  </r>
  <r>
    <n v="198"/>
    <x v="16"/>
    <d v="2018-07-01T00:00:00"/>
    <x v="6"/>
    <x v="2"/>
    <n v="17"/>
  </r>
  <r>
    <n v="199"/>
    <x v="16"/>
    <d v="2018-08-01T00:00:00"/>
    <x v="7"/>
    <x v="2"/>
    <n v="22"/>
  </r>
  <r>
    <n v="200"/>
    <x v="16"/>
    <d v="2018-09-01T00:00:00"/>
    <x v="8"/>
    <x v="2"/>
    <n v="22"/>
  </r>
  <r>
    <n v="201"/>
    <x v="16"/>
    <d v="2018-10-01T00:00:00"/>
    <x v="9"/>
    <x v="2"/>
    <n v="8"/>
  </r>
  <r>
    <n v="202"/>
    <x v="16"/>
    <d v="2018-11-01T00:00:00"/>
    <x v="10"/>
    <x v="2"/>
    <n v="30"/>
  </r>
  <r>
    <n v="203"/>
    <x v="16"/>
    <d v="2018-12-01T00:00:00"/>
    <x v="11"/>
    <x v="2"/>
    <n v="10"/>
  </r>
  <r>
    <n v="204"/>
    <x v="17"/>
    <d v="2018-01-01T00:00:00"/>
    <x v="0"/>
    <x v="2"/>
    <n v="0"/>
  </r>
  <r>
    <n v="205"/>
    <x v="17"/>
    <d v="2018-02-01T00:00:00"/>
    <x v="1"/>
    <x v="2"/>
    <n v="0"/>
  </r>
  <r>
    <n v="206"/>
    <x v="17"/>
    <d v="2018-03-01T00:00:00"/>
    <x v="2"/>
    <x v="2"/>
    <n v="0"/>
  </r>
  <r>
    <n v="207"/>
    <x v="17"/>
    <d v="2018-04-01T00:00:00"/>
    <x v="3"/>
    <x v="2"/>
    <n v="0"/>
  </r>
  <r>
    <n v="208"/>
    <x v="17"/>
    <d v="2018-05-01T00:00:00"/>
    <x v="4"/>
    <x v="2"/>
    <n v="0"/>
  </r>
  <r>
    <n v="209"/>
    <x v="17"/>
    <d v="2018-06-01T00:00:00"/>
    <x v="5"/>
    <x v="2"/>
    <n v="0"/>
  </r>
  <r>
    <n v="210"/>
    <x v="17"/>
    <d v="2018-07-01T00:00:00"/>
    <x v="6"/>
    <x v="2"/>
    <n v="0"/>
  </r>
  <r>
    <n v="211"/>
    <x v="17"/>
    <d v="2018-08-01T00:00:00"/>
    <x v="7"/>
    <x v="2"/>
    <n v="0"/>
  </r>
  <r>
    <n v="212"/>
    <x v="17"/>
    <d v="2018-09-01T00:00:00"/>
    <x v="8"/>
    <x v="2"/>
    <n v="0"/>
  </r>
  <r>
    <n v="213"/>
    <x v="17"/>
    <d v="2018-10-01T00:00:00"/>
    <x v="9"/>
    <x v="2"/>
    <n v="0"/>
  </r>
  <r>
    <n v="214"/>
    <x v="17"/>
    <d v="2018-11-01T00:00:00"/>
    <x v="10"/>
    <x v="2"/>
    <n v="0"/>
  </r>
  <r>
    <n v="215"/>
    <x v="17"/>
    <d v="2018-12-01T00:00:00"/>
    <x v="11"/>
    <x v="2"/>
    <n v="0"/>
  </r>
  <r>
    <n v="216"/>
    <x v="18"/>
    <d v="2018-01-01T00:00:00"/>
    <x v="0"/>
    <x v="2"/>
    <n v="0"/>
  </r>
  <r>
    <n v="217"/>
    <x v="18"/>
    <d v="2018-02-01T00:00:00"/>
    <x v="1"/>
    <x v="2"/>
    <n v="0"/>
  </r>
  <r>
    <n v="218"/>
    <x v="18"/>
    <d v="2018-03-01T00:00:00"/>
    <x v="2"/>
    <x v="2"/>
    <n v="0"/>
  </r>
  <r>
    <n v="219"/>
    <x v="18"/>
    <d v="2018-04-01T00:00:00"/>
    <x v="3"/>
    <x v="2"/>
    <n v="0"/>
  </r>
  <r>
    <n v="220"/>
    <x v="18"/>
    <d v="2018-05-01T00:00:00"/>
    <x v="4"/>
    <x v="2"/>
    <n v="0"/>
  </r>
  <r>
    <n v="221"/>
    <x v="18"/>
    <d v="2018-06-01T00:00:00"/>
    <x v="5"/>
    <x v="2"/>
    <n v="0"/>
  </r>
  <r>
    <n v="222"/>
    <x v="18"/>
    <d v="2018-07-01T00:00:00"/>
    <x v="6"/>
    <x v="2"/>
    <n v="0"/>
  </r>
  <r>
    <n v="223"/>
    <x v="18"/>
    <d v="2018-08-01T00:00:00"/>
    <x v="7"/>
    <x v="2"/>
    <n v="2"/>
  </r>
  <r>
    <n v="224"/>
    <x v="18"/>
    <d v="2018-09-01T00:00:00"/>
    <x v="8"/>
    <x v="2"/>
    <n v="0"/>
  </r>
  <r>
    <n v="225"/>
    <x v="18"/>
    <d v="2018-10-01T00:00:00"/>
    <x v="9"/>
    <x v="2"/>
    <n v="0"/>
  </r>
  <r>
    <n v="226"/>
    <x v="18"/>
    <d v="2018-11-01T00:00:00"/>
    <x v="10"/>
    <x v="2"/>
    <n v="0"/>
  </r>
  <r>
    <n v="227"/>
    <x v="18"/>
    <d v="2018-12-01T00:00:00"/>
    <x v="11"/>
    <x v="2"/>
    <n v="0"/>
  </r>
  <r>
    <n v="228"/>
    <x v="19"/>
    <d v="2018-01-01T00:00:00"/>
    <x v="0"/>
    <x v="2"/>
    <n v="1"/>
  </r>
  <r>
    <n v="229"/>
    <x v="19"/>
    <d v="2018-02-01T00:00:00"/>
    <x v="1"/>
    <x v="2"/>
    <n v="0"/>
  </r>
  <r>
    <n v="230"/>
    <x v="19"/>
    <d v="2018-03-01T00:00:00"/>
    <x v="2"/>
    <x v="2"/>
    <n v="0"/>
  </r>
  <r>
    <n v="231"/>
    <x v="19"/>
    <d v="2018-04-01T00:00:00"/>
    <x v="3"/>
    <x v="2"/>
    <n v="0"/>
  </r>
  <r>
    <n v="232"/>
    <x v="19"/>
    <d v="2018-05-01T00:00:00"/>
    <x v="4"/>
    <x v="2"/>
    <n v="0"/>
  </r>
  <r>
    <n v="233"/>
    <x v="19"/>
    <d v="2018-06-01T00:00:00"/>
    <x v="5"/>
    <x v="2"/>
    <n v="0"/>
  </r>
  <r>
    <n v="234"/>
    <x v="19"/>
    <d v="2018-07-01T00:00:00"/>
    <x v="6"/>
    <x v="2"/>
    <n v="1"/>
  </r>
  <r>
    <n v="235"/>
    <x v="19"/>
    <d v="2018-08-01T00:00:00"/>
    <x v="7"/>
    <x v="2"/>
    <n v="0"/>
  </r>
  <r>
    <n v="236"/>
    <x v="19"/>
    <d v="2018-09-01T00:00:00"/>
    <x v="8"/>
    <x v="2"/>
    <n v="0"/>
  </r>
  <r>
    <n v="237"/>
    <x v="19"/>
    <d v="2018-10-01T00:00:00"/>
    <x v="9"/>
    <x v="2"/>
    <n v="0"/>
  </r>
  <r>
    <n v="238"/>
    <x v="19"/>
    <d v="2018-11-01T00:00:00"/>
    <x v="10"/>
    <x v="2"/>
    <n v="0"/>
  </r>
  <r>
    <n v="239"/>
    <x v="19"/>
    <d v="2018-12-01T00:00:00"/>
    <x v="11"/>
    <x v="2"/>
    <n v="0"/>
  </r>
  <r>
    <n v="240"/>
    <x v="20"/>
    <d v="2018-01-01T00:00:00"/>
    <x v="0"/>
    <x v="2"/>
    <n v="0"/>
  </r>
  <r>
    <n v="241"/>
    <x v="20"/>
    <d v="2018-02-01T00:00:00"/>
    <x v="1"/>
    <x v="2"/>
    <n v="0"/>
  </r>
  <r>
    <n v="242"/>
    <x v="20"/>
    <d v="2018-03-01T00:00:00"/>
    <x v="2"/>
    <x v="2"/>
    <n v="0"/>
  </r>
  <r>
    <n v="243"/>
    <x v="20"/>
    <d v="2018-04-01T00:00:00"/>
    <x v="3"/>
    <x v="2"/>
    <n v="0"/>
  </r>
  <r>
    <n v="244"/>
    <x v="20"/>
    <d v="2018-05-01T00:00:00"/>
    <x v="4"/>
    <x v="2"/>
    <n v="0"/>
  </r>
  <r>
    <n v="245"/>
    <x v="20"/>
    <d v="2018-06-01T00:00:00"/>
    <x v="5"/>
    <x v="2"/>
    <n v="0"/>
  </r>
  <r>
    <n v="246"/>
    <x v="20"/>
    <d v="2018-07-01T00:00:00"/>
    <x v="6"/>
    <x v="2"/>
    <n v="0"/>
  </r>
  <r>
    <n v="247"/>
    <x v="20"/>
    <d v="2018-08-01T00:00:00"/>
    <x v="7"/>
    <x v="2"/>
    <n v="0"/>
  </r>
  <r>
    <n v="248"/>
    <x v="20"/>
    <d v="2018-09-01T00:00:00"/>
    <x v="8"/>
    <x v="2"/>
    <n v="0"/>
  </r>
  <r>
    <n v="249"/>
    <x v="20"/>
    <d v="2018-10-01T00:00:00"/>
    <x v="9"/>
    <x v="2"/>
    <n v="0"/>
  </r>
  <r>
    <n v="250"/>
    <x v="20"/>
    <d v="2018-11-01T00:00:00"/>
    <x v="10"/>
    <x v="2"/>
    <n v="0"/>
  </r>
  <r>
    <n v="251"/>
    <x v="20"/>
    <d v="2018-12-01T00:00:00"/>
    <x v="11"/>
    <x v="2"/>
    <n v="0"/>
  </r>
  <r>
    <n v="252"/>
    <x v="21"/>
    <d v="2018-01-01T00:00:00"/>
    <x v="0"/>
    <x v="2"/>
    <n v="0"/>
  </r>
  <r>
    <n v="253"/>
    <x v="21"/>
    <d v="2018-02-01T00:00:00"/>
    <x v="1"/>
    <x v="2"/>
    <n v="0"/>
  </r>
  <r>
    <n v="254"/>
    <x v="21"/>
    <d v="2018-03-01T00:00:00"/>
    <x v="2"/>
    <x v="2"/>
    <n v="0"/>
  </r>
  <r>
    <n v="255"/>
    <x v="21"/>
    <d v="2018-04-01T00:00:00"/>
    <x v="3"/>
    <x v="2"/>
    <n v="0"/>
  </r>
  <r>
    <n v="256"/>
    <x v="21"/>
    <d v="2018-05-01T00:00:00"/>
    <x v="4"/>
    <x v="2"/>
    <n v="0"/>
  </r>
  <r>
    <n v="257"/>
    <x v="21"/>
    <d v="2018-06-01T00:00:00"/>
    <x v="5"/>
    <x v="2"/>
    <n v="0"/>
  </r>
  <r>
    <n v="258"/>
    <x v="21"/>
    <d v="2018-07-01T00:00:00"/>
    <x v="6"/>
    <x v="2"/>
    <n v="0"/>
  </r>
  <r>
    <n v="259"/>
    <x v="21"/>
    <d v="2018-08-01T00:00:00"/>
    <x v="7"/>
    <x v="2"/>
    <n v="0"/>
  </r>
  <r>
    <n v="260"/>
    <x v="21"/>
    <d v="2018-09-01T00:00:00"/>
    <x v="8"/>
    <x v="2"/>
    <n v="0"/>
  </r>
  <r>
    <n v="261"/>
    <x v="21"/>
    <d v="2018-10-01T00:00:00"/>
    <x v="9"/>
    <x v="2"/>
    <n v="0"/>
  </r>
  <r>
    <n v="262"/>
    <x v="21"/>
    <d v="2018-11-01T00:00:00"/>
    <x v="10"/>
    <x v="2"/>
    <n v="0"/>
  </r>
  <r>
    <n v="263"/>
    <x v="21"/>
    <d v="2018-12-01T00:00:00"/>
    <x v="11"/>
    <x v="2"/>
    <n v="0"/>
  </r>
  <r>
    <n v="264"/>
    <x v="22"/>
    <d v="2018-01-01T00:00:00"/>
    <x v="0"/>
    <x v="2"/>
    <n v="0"/>
  </r>
  <r>
    <n v="265"/>
    <x v="22"/>
    <d v="2018-02-01T00:00:00"/>
    <x v="1"/>
    <x v="2"/>
    <n v="0"/>
  </r>
  <r>
    <n v="266"/>
    <x v="22"/>
    <d v="2018-03-01T00:00:00"/>
    <x v="2"/>
    <x v="2"/>
    <n v="0"/>
  </r>
  <r>
    <n v="267"/>
    <x v="22"/>
    <d v="2018-04-01T00:00:00"/>
    <x v="3"/>
    <x v="2"/>
    <n v="0"/>
  </r>
  <r>
    <n v="268"/>
    <x v="22"/>
    <d v="2018-05-01T00:00:00"/>
    <x v="4"/>
    <x v="2"/>
    <n v="0"/>
  </r>
  <r>
    <n v="269"/>
    <x v="22"/>
    <d v="2018-06-01T00:00:00"/>
    <x v="5"/>
    <x v="2"/>
    <n v="0"/>
  </r>
  <r>
    <n v="270"/>
    <x v="22"/>
    <d v="2018-07-01T00:00:00"/>
    <x v="6"/>
    <x v="2"/>
    <n v="0"/>
  </r>
  <r>
    <n v="271"/>
    <x v="22"/>
    <d v="2018-08-01T00:00:00"/>
    <x v="7"/>
    <x v="2"/>
    <n v="0"/>
  </r>
  <r>
    <n v="272"/>
    <x v="22"/>
    <d v="2018-09-01T00:00:00"/>
    <x v="8"/>
    <x v="2"/>
    <n v="0"/>
  </r>
  <r>
    <n v="273"/>
    <x v="22"/>
    <d v="2018-10-01T00:00:00"/>
    <x v="9"/>
    <x v="2"/>
    <n v="0"/>
  </r>
  <r>
    <n v="274"/>
    <x v="22"/>
    <d v="2018-11-01T00:00:00"/>
    <x v="10"/>
    <x v="2"/>
    <n v="0"/>
  </r>
  <r>
    <n v="275"/>
    <x v="22"/>
    <d v="2018-12-01T00:00:00"/>
    <x v="11"/>
    <x v="2"/>
    <n v="0"/>
  </r>
  <r>
    <n v="276"/>
    <x v="23"/>
    <d v="2018-01-01T00:00:00"/>
    <x v="0"/>
    <x v="2"/>
    <n v="0"/>
  </r>
  <r>
    <n v="277"/>
    <x v="23"/>
    <d v="2018-02-01T00:00:00"/>
    <x v="1"/>
    <x v="2"/>
    <n v="0"/>
  </r>
  <r>
    <n v="278"/>
    <x v="23"/>
    <d v="2018-03-01T00:00:00"/>
    <x v="2"/>
    <x v="2"/>
    <n v="0"/>
  </r>
  <r>
    <n v="279"/>
    <x v="23"/>
    <d v="2018-04-01T00:00:00"/>
    <x v="3"/>
    <x v="2"/>
    <n v="0"/>
  </r>
  <r>
    <n v="280"/>
    <x v="23"/>
    <d v="2018-05-01T00:00:00"/>
    <x v="4"/>
    <x v="2"/>
    <n v="0"/>
  </r>
  <r>
    <n v="281"/>
    <x v="23"/>
    <d v="2018-06-01T00:00:00"/>
    <x v="5"/>
    <x v="2"/>
    <n v="0"/>
  </r>
  <r>
    <n v="282"/>
    <x v="23"/>
    <d v="2018-07-01T00:00:00"/>
    <x v="6"/>
    <x v="2"/>
    <n v="0"/>
  </r>
  <r>
    <n v="283"/>
    <x v="23"/>
    <d v="2018-08-01T00:00:00"/>
    <x v="7"/>
    <x v="2"/>
    <n v="0"/>
  </r>
  <r>
    <n v="284"/>
    <x v="23"/>
    <d v="2018-09-01T00:00:00"/>
    <x v="8"/>
    <x v="2"/>
    <n v="0"/>
  </r>
  <r>
    <n v="285"/>
    <x v="23"/>
    <d v="2018-10-01T00:00:00"/>
    <x v="9"/>
    <x v="2"/>
    <n v="0"/>
  </r>
  <r>
    <n v="286"/>
    <x v="23"/>
    <d v="2018-11-01T00:00:00"/>
    <x v="10"/>
    <x v="2"/>
    <n v="0"/>
  </r>
  <r>
    <n v="287"/>
    <x v="23"/>
    <d v="2018-12-01T00:00:00"/>
    <x v="11"/>
    <x v="2"/>
    <n v="0"/>
  </r>
  <r>
    <n v="288"/>
    <x v="24"/>
    <d v="2018-01-01T00:00:00"/>
    <x v="0"/>
    <x v="2"/>
    <n v="0"/>
  </r>
  <r>
    <n v="289"/>
    <x v="24"/>
    <d v="2018-02-01T00:00:00"/>
    <x v="1"/>
    <x v="2"/>
    <n v="0"/>
  </r>
  <r>
    <n v="290"/>
    <x v="24"/>
    <d v="2018-03-01T00:00:00"/>
    <x v="2"/>
    <x v="2"/>
    <n v="0"/>
  </r>
  <r>
    <n v="291"/>
    <x v="24"/>
    <d v="2018-04-01T00:00:00"/>
    <x v="3"/>
    <x v="2"/>
    <n v="0"/>
  </r>
  <r>
    <n v="292"/>
    <x v="24"/>
    <d v="2018-05-01T00:00:00"/>
    <x v="4"/>
    <x v="2"/>
    <n v="0"/>
  </r>
  <r>
    <n v="293"/>
    <x v="24"/>
    <d v="2018-06-01T00:00:00"/>
    <x v="5"/>
    <x v="2"/>
    <n v="0"/>
  </r>
  <r>
    <n v="294"/>
    <x v="24"/>
    <d v="2018-07-01T00:00:00"/>
    <x v="6"/>
    <x v="2"/>
    <n v="0"/>
  </r>
  <r>
    <n v="295"/>
    <x v="24"/>
    <d v="2018-08-01T00:00:00"/>
    <x v="7"/>
    <x v="2"/>
    <n v="0"/>
  </r>
  <r>
    <n v="296"/>
    <x v="24"/>
    <d v="2018-09-01T00:00:00"/>
    <x v="8"/>
    <x v="2"/>
    <n v="0"/>
  </r>
  <r>
    <n v="297"/>
    <x v="24"/>
    <d v="2018-10-01T00:00:00"/>
    <x v="9"/>
    <x v="2"/>
    <n v="0"/>
  </r>
  <r>
    <n v="298"/>
    <x v="24"/>
    <d v="2018-11-01T00:00:00"/>
    <x v="10"/>
    <x v="2"/>
    <n v="0"/>
  </r>
  <r>
    <n v="299"/>
    <x v="24"/>
    <d v="2018-12-01T00:00:00"/>
    <x v="11"/>
    <x v="2"/>
    <n v="0"/>
  </r>
  <r>
    <n v="300"/>
    <x v="25"/>
    <d v="2018-01-01T00:00:00"/>
    <x v="0"/>
    <x v="2"/>
    <n v="0"/>
  </r>
  <r>
    <n v="301"/>
    <x v="25"/>
    <d v="2018-02-01T00:00:00"/>
    <x v="1"/>
    <x v="2"/>
    <n v="0"/>
  </r>
  <r>
    <n v="302"/>
    <x v="25"/>
    <d v="2018-03-01T00:00:00"/>
    <x v="2"/>
    <x v="2"/>
    <n v="0"/>
  </r>
  <r>
    <n v="303"/>
    <x v="25"/>
    <d v="2018-04-01T00:00:00"/>
    <x v="3"/>
    <x v="2"/>
    <n v="0"/>
  </r>
  <r>
    <n v="304"/>
    <x v="25"/>
    <d v="2018-05-01T00:00:00"/>
    <x v="4"/>
    <x v="2"/>
    <n v="0"/>
  </r>
  <r>
    <n v="305"/>
    <x v="25"/>
    <d v="2018-06-01T00:00:00"/>
    <x v="5"/>
    <x v="2"/>
    <n v="0"/>
  </r>
  <r>
    <n v="306"/>
    <x v="25"/>
    <d v="2018-07-01T00:00:00"/>
    <x v="6"/>
    <x v="2"/>
    <n v="0"/>
  </r>
  <r>
    <n v="307"/>
    <x v="25"/>
    <d v="2018-08-01T00:00:00"/>
    <x v="7"/>
    <x v="2"/>
    <n v="0"/>
  </r>
  <r>
    <n v="308"/>
    <x v="25"/>
    <d v="2018-09-01T00:00:00"/>
    <x v="8"/>
    <x v="2"/>
    <n v="0"/>
  </r>
  <r>
    <n v="309"/>
    <x v="25"/>
    <d v="2018-10-01T00:00:00"/>
    <x v="9"/>
    <x v="2"/>
    <n v="0"/>
  </r>
  <r>
    <n v="310"/>
    <x v="25"/>
    <d v="2018-11-01T00:00:00"/>
    <x v="10"/>
    <x v="2"/>
    <n v="0"/>
  </r>
  <r>
    <n v="311"/>
    <x v="25"/>
    <d v="2018-12-01T00:00:00"/>
    <x v="11"/>
    <x v="2"/>
    <n v="0"/>
  </r>
  <r>
    <n v="312"/>
    <x v="26"/>
    <d v="2018-01-01T00:00:00"/>
    <x v="0"/>
    <x v="2"/>
    <n v="0"/>
  </r>
  <r>
    <n v="313"/>
    <x v="26"/>
    <d v="2018-02-01T00:00:00"/>
    <x v="1"/>
    <x v="2"/>
    <n v="0"/>
  </r>
  <r>
    <n v="314"/>
    <x v="26"/>
    <d v="2018-03-01T00:00:00"/>
    <x v="2"/>
    <x v="2"/>
    <n v="0"/>
  </r>
  <r>
    <n v="315"/>
    <x v="26"/>
    <d v="2018-04-01T00:00:00"/>
    <x v="3"/>
    <x v="2"/>
    <n v="0"/>
  </r>
  <r>
    <n v="316"/>
    <x v="26"/>
    <d v="2018-05-01T00:00:00"/>
    <x v="4"/>
    <x v="2"/>
    <n v="0"/>
  </r>
  <r>
    <n v="317"/>
    <x v="26"/>
    <d v="2018-06-01T00:00:00"/>
    <x v="5"/>
    <x v="2"/>
    <n v="0"/>
  </r>
  <r>
    <n v="318"/>
    <x v="26"/>
    <d v="2018-07-01T00:00:00"/>
    <x v="6"/>
    <x v="2"/>
    <n v="0"/>
  </r>
  <r>
    <n v="319"/>
    <x v="26"/>
    <d v="2018-08-01T00:00:00"/>
    <x v="7"/>
    <x v="2"/>
    <n v="0"/>
  </r>
  <r>
    <n v="320"/>
    <x v="26"/>
    <d v="2018-09-01T00:00:00"/>
    <x v="8"/>
    <x v="2"/>
    <n v="0"/>
  </r>
  <r>
    <n v="321"/>
    <x v="26"/>
    <d v="2018-10-01T00:00:00"/>
    <x v="9"/>
    <x v="2"/>
    <n v="0"/>
  </r>
  <r>
    <n v="322"/>
    <x v="26"/>
    <d v="2018-11-01T00:00:00"/>
    <x v="10"/>
    <x v="2"/>
    <n v="0"/>
  </r>
  <r>
    <n v="323"/>
    <x v="26"/>
    <d v="2018-12-01T00:00:00"/>
    <x v="11"/>
    <x v="2"/>
    <n v="0"/>
  </r>
  <r>
    <n v="324"/>
    <x v="27"/>
    <d v="2018-01-01T00:00:00"/>
    <x v="0"/>
    <x v="2"/>
    <n v="0"/>
  </r>
  <r>
    <n v="325"/>
    <x v="27"/>
    <d v="2018-02-01T00:00:00"/>
    <x v="1"/>
    <x v="2"/>
    <n v="0"/>
  </r>
  <r>
    <n v="326"/>
    <x v="27"/>
    <d v="2018-03-01T00:00:00"/>
    <x v="2"/>
    <x v="2"/>
    <n v="0"/>
  </r>
  <r>
    <n v="327"/>
    <x v="27"/>
    <d v="2018-04-01T00:00:00"/>
    <x v="3"/>
    <x v="2"/>
    <n v="0"/>
  </r>
  <r>
    <n v="328"/>
    <x v="27"/>
    <d v="2018-05-01T00:00:00"/>
    <x v="4"/>
    <x v="2"/>
    <n v="0"/>
  </r>
  <r>
    <n v="329"/>
    <x v="27"/>
    <d v="2018-06-01T00:00:00"/>
    <x v="5"/>
    <x v="2"/>
    <n v="0"/>
  </r>
  <r>
    <n v="330"/>
    <x v="27"/>
    <d v="2018-07-01T00:00:00"/>
    <x v="6"/>
    <x v="2"/>
    <n v="0"/>
  </r>
  <r>
    <n v="331"/>
    <x v="27"/>
    <d v="2018-08-01T00:00:00"/>
    <x v="7"/>
    <x v="2"/>
    <n v="0"/>
  </r>
  <r>
    <n v="332"/>
    <x v="27"/>
    <d v="2018-09-01T00:00:00"/>
    <x v="8"/>
    <x v="2"/>
    <n v="0"/>
  </r>
  <r>
    <n v="333"/>
    <x v="27"/>
    <d v="2018-10-01T00:00:00"/>
    <x v="9"/>
    <x v="2"/>
    <n v="0"/>
  </r>
  <r>
    <n v="334"/>
    <x v="27"/>
    <d v="2018-11-01T00:00:00"/>
    <x v="10"/>
    <x v="2"/>
    <n v="0"/>
  </r>
  <r>
    <n v="335"/>
    <x v="27"/>
    <d v="2018-12-01T00:00:00"/>
    <x v="11"/>
    <x v="2"/>
    <n v="0"/>
  </r>
  <r>
    <n v="336"/>
    <x v="28"/>
    <d v="2018-01-01T00:00:00"/>
    <x v="0"/>
    <x v="2"/>
    <n v="0"/>
  </r>
  <r>
    <n v="337"/>
    <x v="28"/>
    <d v="2018-02-01T00:00:00"/>
    <x v="1"/>
    <x v="2"/>
    <n v="0"/>
  </r>
  <r>
    <n v="338"/>
    <x v="28"/>
    <d v="2018-03-01T00:00:00"/>
    <x v="2"/>
    <x v="2"/>
    <n v="0"/>
  </r>
  <r>
    <n v="339"/>
    <x v="28"/>
    <d v="2018-04-01T00:00:00"/>
    <x v="3"/>
    <x v="2"/>
    <n v="0"/>
  </r>
  <r>
    <n v="340"/>
    <x v="28"/>
    <d v="2018-05-01T00:00:00"/>
    <x v="4"/>
    <x v="2"/>
    <n v="0"/>
  </r>
  <r>
    <n v="341"/>
    <x v="28"/>
    <d v="2018-06-01T00:00:00"/>
    <x v="5"/>
    <x v="2"/>
    <n v="0"/>
  </r>
  <r>
    <n v="342"/>
    <x v="28"/>
    <d v="2018-07-01T00:00:00"/>
    <x v="6"/>
    <x v="2"/>
    <n v="0"/>
  </r>
  <r>
    <n v="343"/>
    <x v="28"/>
    <d v="2018-08-01T00:00:00"/>
    <x v="7"/>
    <x v="2"/>
    <n v="0"/>
  </r>
  <r>
    <n v="344"/>
    <x v="28"/>
    <d v="2018-09-01T00:00:00"/>
    <x v="8"/>
    <x v="2"/>
    <n v="0"/>
  </r>
  <r>
    <n v="345"/>
    <x v="28"/>
    <d v="2018-10-01T00:00:00"/>
    <x v="9"/>
    <x v="2"/>
    <n v="0"/>
  </r>
  <r>
    <n v="346"/>
    <x v="28"/>
    <d v="2018-11-01T00:00:00"/>
    <x v="10"/>
    <x v="2"/>
    <n v="0"/>
  </r>
  <r>
    <n v="347"/>
    <x v="28"/>
    <d v="2018-12-01T00:00:00"/>
    <x v="11"/>
    <x v="2"/>
    <n v="0"/>
  </r>
  <r>
    <n v="348"/>
    <x v="29"/>
    <d v="2018-01-01T00:00:00"/>
    <x v="0"/>
    <x v="2"/>
    <n v="150"/>
  </r>
  <r>
    <n v="349"/>
    <x v="29"/>
    <d v="2018-02-01T00:00:00"/>
    <x v="1"/>
    <x v="2"/>
    <n v="185"/>
  </r>
  <r>
    <n v="350"/>
    <x v="29"/>
    <d v="2018-03-01T00:00:00"/>
    <x v="2"/>
    <x v="2"/>
    <n v="160"/>
  </r>
  <r>
    <n v="351"/>
    <x v="29"/>
    <d v="2018-04-01T00:00:00"/>
    <x v="3"/>
    <x v="2"/>
    <n v="150"/>
  </r>
  <r>
    <n v="352"/>
    <x v="29"/>
    <d v="2018-05-01T00:00:00"/>
    <x v="4"/>
    <x v="2"/>
    <n v="140"/>
  </r>
  <r>
    <n v="353"/>
    <x v="29"/>
    <d v="2018-06-01T00:00:00"/>
    <x v="5"/>
    <x v="2"/>
    <n v="130"/>
  </r>
  <r>
    <n v="354"/>
    <x v="29"/>
    <d v="2018-07-01T00:00:00"/>
    <x v="6"/>
    <x v="2"/>
    <n v="130"/>
  </r>
  <r>
    <n v="355"/>
    <x v="29"/>
    <d v="2018-08-01T00:00:00"/>
    <x v="7"/>
    <x v="2"/>
    <n v="135"/>
  </r>
  <r>
    <n v="356"/>
    <x v="29"/>
    <d v="2018-09-01T00:00:00"/>
    <x v="8"/>
    <x v="2"/>
    <n v="145"/>
  </r>
  <r>
    <n v="357"/>
    <x v="29"/>
    <d v="2018-10-01T00:00:00"/>
    <x v="9"/>
    <x v="2"/>
    <n v="160"/>
  </r>
  <r>
    <n v="358"/>
    <x v="29"/>
    <d v="2018-11-01T00:00:00"/>
    <x v="10"/>
    <x v="2"/>
    <n v="170"/>
  </r>
  <r>
    <n v="359"/>
    <x v="29"/>
    <d v="2018-12-01T00:00:00"/>
    <x v="11"/>
    <x v="2"/>
    <n v="187"/>
  </r>
  <r>
    <n v="360"/>
    <x v="30"/>
    <d v="2018-01-01T00:00:00"/>
    <x v="0"/>
    <x v="2"/>
    <n v="0"/>
  </r>
  <r>
    <n v="361"/>
    <x v="30"/>
    <d v="2018-02-01T00:00:00"/>
    <x v="1"/>
    <x v="2"/>
    <n v="0"/>
  </r>
  <r>
    <n v="362"/>
    <x v="30"/>
    <d v="2018-03-01T00:00:00"/>
    <x v="2"/>
    <x v="2"/>
    <n v="0"/>
  </r>
  <r>
    <n v="363"/>
    <x v="30"/>
    <d v="2018-04-01T00:00:00"/>
    <x v="3"/>
    <x v="2"/>
    <n v="0"/>
  </r>
  <r>
    <n v="364"/>
    <x v="30"/>
    <d v="2018-05-01T00:00:00"/>
    <x v="4"/>
    <x v="2"/>
    <n v="0"/>
  </r>
  <r>
    <n v="365"/>
    <x v="30"/>
    <d v="2018-06-01T00:00:00"/>
    <x v="5"/>
    <x v="2"/>
    <n v="0"/>
  </r>
  <r>
    <n v="366"/>
    <x v="30"/>
    <d v="2018-07-01T00:00:00"/>
    <x v="6"/>
    <x v="2"/>
    <n v="0"/>
  </r>
  <r>
    <n v="367"/>
    <x v="30"/>
    <d v="2018-08-01T00:00:00"/>
    <x v="7"/>
    <x v="2"/>
    <n v="0"/>
  </r>
  <r>
    <n v="368"/>
    <x v="30"/>
    <d v="2018-09-01T00:00:00"/>
    <x v="8"/>
    <x v="2"/>
    <n v="0"/>
  </r>
  <r>
    <n v="369"/>
    <x v="30"/>
    <d v="2018-10-01T00:00:00"/>
    <x v="9"/>
    <x v="2"/>
    <n v="0"/>
  </r>
  <r>
    <n v="370"/>
    <x v="30"/>
    <d v="2018-11-01T00:00:00"/>
    <x v="10"/>
    <x v="2"/>
    <n v="0"/>
  </r>
  <r>
    <n v="371"/>
    <x v="30"/>
    <d v="2018-12-01T00:00:00"/>
    <x v="11"/>
    <x v="2"/>
    <n v="0"/>
  </r>
  <r>
    <n v="0"/>
    <x v="0"/>
    <d v="2019-01-01T00:00:00"/>
    <x v="0"/>
    <x v="3"/>
    <n v="0"/>
  </r>
  <r>
    <n v="1"/>
    <x v="0"/>
    <d v="2019-02-01T00:00:00"/>
    <x v="1"/>
    <x v="3"/>
    <n v="2"/>
  </r>
  <r>
    <n v="2"/>
    <x v="0"/>
    <d v="2019-03-01T00:00:00"/>
    <x v="2"/>
    <x v="3"/>
    <n v="0"/>
  </r>
  <r>
    <n v="3"/>
    <x v="0"/>
    <d v="2019-04-01T00:00:00"/>
    <x v="3"/>
    <x v="3"/>
    <n v="0"/>
  </r>
  <r>
    <n v="4"/>
    <x v="0"/>
    <d v="2019-05-01T00:00:00"/>
    <x v="4"/>
    <x v="3"/>
    <n v="0"/>
  </r>
  <r>
    <n v="5"/>
    <x v="0"/>
    <d v="2019-06-01T00:00:00"/>
    <x v="5"/>
    <x v="3"/>
    <n v="0"/>
  </r>
  <r>
    <n v="6"/>
    <x v="0"/>
    <d v="2019-07-01T00:00:00"/>
    <x v="6"/>
    <x v="3"/>
    <n v="0"/>
  </r>
  <r>
    <n v="7"/>
    <x v="0"/>
    <d v="2019-08-01T00:00:00"/>
    <x v="7"/>
    <x v="3"/>
    <n v="2"/>
  </r>
  <r>
    <n v="8"/>
    <x v="0"/>
    <d v="2019-09-01T00:00:00"/>
    <x v="8"/>
    <x v="3"/>
    <n v="0"/>
  </r>
  <r>
    <n v="9"/>
    <x v="0"/>
    <d v="2019-10-01T00:00:00"/>
    <x v="9"/>
    <x v="3"/>
    <n v="0"/>
  </r>
  <r>
    <n v="10"/>
    <x v="0"/>
    <d v="2019-11-01T00:00:00"/>
    <x v="10"/>
    <x v="3"/>
    <n v="2"/>
  </r>
  <r>
    <n v="11"/>
    <x v="0"/>
    <d v="2019-12-01T00:00:00"/>
    <x v="11"/>
    <x v="3"/>
    <n v="0"/>
  </r>
  <r>
    <n v="12"/>
    <x v="1"/>
    <d v="2019-01-01T00:00:00"/>
    <x v="0"/>
    <x v="3"/>
    <n v="0"/>
  </r>
  <r>
    <n v="13"/>
    <x v="1"/>
    <d v="2019-02-01T00:00:00"/>
    <x v="1"/>
    <x v="3"/>
    <n v="0"/>
  </r>
  <r>
    <n v="14"/>
    <x v="1"/>
    <d v="2019-03-01T00:00:00"/>
    <x v="2"/>
    <x v="3"/>
    <n v="0"/>
  </r>
  <r>
    <n v="15"/>
    <x v="1"/>
    <d v="2019-04-01T00:00:00"/>
    <x v="3"/>
    <x v="3"/>
    <n v="0"/>
  </r>
  <r>
    <n v="16"/>
    <x v="1"/>
    <d v="2019-05-01T00:00:00"/>
    <x v="4"/>
    <x v="3"/>
    <n v="0"/>
  </r>
  <r>
    <n v="17"/>
    <x v="1"/>
    <d v="2019-06-01T00:00:00"/>
    <x v="5"/>
    <x v="3"/>
    <n v="0"/>
  </r>
  <r>
    <n v="18"/>
    <x v="1"/>
    <d v="2019-07-01T00:00:00"/>
    <x v="6"/>
    <x v="3"/>
    <n v="0"/>
  </r>
  <r>
    <n v="19"/>
    <x v="1"/>
    <d v="2019-08-01T00:00:00"/>
    <x v="7"/>
    <x v="3"/>
    <n v="0"/>
  </r>
  <r>
    <n v="20"/>
    <x v="1"/>
    <d v="2019-09-01T00:00:00"/>
    <x v="8"/>
    <x v="3"/>
    <n v="0"/>
  </r>
  <r>
    <n v="21"/>
    <x v="1"/>
    <d v="2019-10-01T00:00:00"/>
    <x v="9"/>
    <x v="3"/>
    <n v="0"/>
  </r>
  <r>
    <n v="22"/>
    <x v="1"/>
    <d v="2019-11-01T00:00:00"/>
    <x v="10"/>
    <x v="3"/>
    <n v="0"/>
  </r>
  <r>
    <n v="23"/>
    <x v="1"/>
    <d v="2019-12-01T00:00:00"/>
    <x v="11"/>
    <x v="3"/>
    <n v="0"/>
  </r>
  <r>
    <n v="24"/>
    <x v="2"/>
    <d v="2019-01-01T00:00:00"/>
    <x v="0"/>
    <x v="3"/>
    <n v="35920"/>
  </r>
  <r>
    <n v="25"/>
    <x v="2"/>
    <d v="2019-02-01T00:00:00"/>
    <x v="1"/>
    <x v="3"/>
    <n v="25621"/>
  </r>
  <r>
    <n v="26"/>
    <x v="2"/>
    <d v="2019-03-01T00:00:00"/>
    <x v="2"/>
    <x v="3"/>
    <n v="21929"/>
  </r>
  <r>
    <n v="27"/>
    <x v="2"/>
    <d v="2019-04-01T00:00:00"/>
    <x v="3"/>
    <x v="3"/>
    <n v="18267"/>
  </r>
  <r>
    <n v="28"/>
    <x v="2"/>
    <d v="2019-05-01T00:00:00"/>
    <x v="4"/>
    <x v="3"/>
    <n v="17317"/>
  </r>
  <r>
    <n v="29"/>
    <x v="2"/>
    <d v="2019-06-01T00:00:00"/>
    <x v="5"/>
    <x v="3"/>
    <n v="20077"/>
  </r>
  <r>
    <n v="30"/>
    <x v="2"/>
    <d v="2019-07-01T00:00:00"/>
    <x v="6"/>
    <x v="3"/>
    <n v="27874"/>
  </r>
  <r>
    <n v="31"/>
    <x v="2"/>
    <d v="2019-08-01T00:00:00"/>
    <x v="7"/>
    <x v="3"/>
    <n v="22725"/>
  </r>
  <r>
    <n v="32"/>
    <x v="2"/>
    <d v="2019-09-01T00:00:00"/>
    <x v="8"/>
    <x v="3"/>
    <n v="34018"/>
  </r>
  <r>
    <n v="33"/>
    <x v="2"/>
    <d v="2019-10-01T00:00:00"/>
    <x v="9"/>
    <x v="3"/>
    <n v="28706"/>
  </r>
  <r>
    <n v="34"/>
    <x v="2"/>
    <d v="2019-11-01T00:00:00"/>
    <x v="10"/>
    <x v="3"/>
    <n v="32762"/>
  </r>
  <r>
    <n v="35"/>
    <x v="2"/>
    <d v="2019-12-01T00:00:00"/>
    <x v="11"/>
    <x v="3"/>
    <n v="34084"/>
  </r>
  <r>
    <n v="36"/>
    <x v="3"/>
    <d v="2019-01-01T00:00:00"/>
    <x v="0"/>
    <x v="3"/>
    <n v="0"/>
  </r>
  <r>
    <n v="37"/>
    <x v="3"/>
    <d v="2019-02-01T00:00:00"/>
    <x v="1"/>
    <x v="3"/>
    <n v="0"/>
  </r>
  <r>
    <n v="38"/>
    <x v="3"/>
    <d v="2019-03-01T00:00:00"/>
    <x v="2"/>
    <x v="3"/>
    <n v="0"/>
  </r>
  <r>
    <n v="39"/>
    <x v="3"/>
    <d v="2019-04-01T00:00:00"/>
    <x v="3"/>
    <x v="3"/>
    <n v="0"/>
  </r>
  <r>
    <n v="40"/>
    <x v="3"/>
    <d v="2019-05-01T00:00:00"/>
    <x v="4"/>
    <x v="3"/>
    <n v="0"/>
  </r>
  <r>
    <n v="41"/>
    <x v="3"/>
    <d v="2019-06-01T00:00:00"/>
    <x v="5"/>
    <x v="3"/>
    <n v="0"/>
  </r>
  <r>
    <n v="42"/>
    <x v="3"/>
    <d v="2019-07-01T00:00:00"/>
    <x v="6"/>
    <x v="3"/>
    <n v="0"/>
  </r>
  <r>
    <n v="43"/>
    <x v="3"/>
    <d v="2019-08-01T00:00:00"/>
    <x v="7"/>
    <x v="3"/>
    <n v="0"/>
  </r>
  <r>
    <n v="44"/>
    <x v="3"/>
    <d v="2019-09-01T00:00:00"/>
    <x v="8"/>
    <x v="3"/>
    <n v="0"/>
  </r>
  <r>
    <n v="45"/>
    <x v="3"/>
    <d v="2019-10-01T00:00:00"/>
    <x v="9"/>
    <x v="3"/>
    <n v="0"/>
  </r>
  <r>
    <n v="46"/>
    <x v="3"/>
    <d v="2019-11-01T00:00:00"/>
    <x v="10"/>
    <x v="3"/>
    <n v="0"/>
  </r>
  <r>
    <n v="47"/>
    <x v="3"/>
    <d v="2019-12-01T00:00:00"/>
    <x v="11"/>
    <x v="3"/>
    <n v="0"/>
  </r>
  <r>
    <n v="48"/>
    <x v="4"/>
    <d v="2019-01-01T00:00:00"/>
    <x v="0"/>
    <x v="3"/>
    <n v="0"/>
  </r>
  <r>
    <n v="49"/>
    <x v="4"/>
    <d v="2019-02-01T00:00:00"/>
    <x v="1"/>
    <x v="3"/>
    <n v="0"/>
  </r>
  <r>
    <n v="50"/>
    <x v="4"/>
    <d v="2019-03-01T00:00:00"/>
    <x v="2"/>
    <x v="3"/>
    <n v="0"/>
  </r>
  <r>
    <n v="51"/>
    <x v="4"/>
    <d v="2019-04-01T00:00:00"/>
    <x v="3"/>
    <x v="3"/>
    <n v="0"/>
  </r>
  <r>
    <n v="52"/>
    <x v="4"/>
    <d v="2019-05-01T00:00:00"/>
    <x v="4"/>
    <x v="3"/>
    <n v="0"/>
  </r>
  <r>
    <n v="53"/>
    <x v="4"/>
    <d v="2019-06-01T00:00:00"/>
    <x v="5"/>
    <x v="3"/>
    <n v="0"/>
  </r>
  <r>
    <n v="54"/>
    <x v="4"/>
    <d v="2019-07-01T00:00:00"/>
    <x v="6"/>
    <x v="3"/>
    <n v="0"/>
  </r>
  <r>
    <n v="55"/>
    <x v="4"/>
    <d v="2019-08-01T00:00:00"/>
    <x v="7"/>
    <x v="3"/>
    <n v="0"/>
  </r>
  <r>
    <n v="56"/>
    <x v="4"/>
    <d v="2019-09-01T00:00:00"/>
    <x v="8"/>
    <x v="3"/>
    <n v="0"/>
  </r>
  <r>
    <n v="57"/>
    <x v="4"/>
    <d v="2019-10-01T00:00:00"/>
    <x v="9"/>
    <x v="3"/>
    <n v="0"/>
  </r>
  <r>
    <n v="58"/>
    <x v="4"/>
    <d v="2019-11-01T00:00:00"/>
    <x v="10"/>
    <x v="3"/>
    <n v="0"/>
  </r>
  <r>
    <n v="59"/>
    <x v="4"/>
    <d v="2019-12-01T00:00:00"/>
    <x v="11"/>
    <x v="3"/>
    <n v="0"/>
  </r>
  <r>
    <n v="60"/>
    <x v="5"/>
    <d v="2019-01-01T00:00:00"/>
    <x v="0"/>
    <x v="3"/>
    <n v="45"/>
  </r>
  <r>
    <n v="61"/>
    <x v="5"/>
    <d v="2019-02-01T00:00:00"/>
    <x v="1"/>
    <x v="3"/>
    <n v="0"/>
  </r>
  <r>
    <n v="62"/>
    <x v="5"/>
    <d v="2019-03-01T00:00:00"/>
    <x v="2"/>
    <x v="3"/>
    <n v="0"/>
  </r>
  <r>
    <n v="63"/>
    <x v="5"/>
    <d v="2019-04-01T00:00:00"/>
    <x v="3"/>
    <x v="3"/>
    <n v="0"/>
  </r>
  <r>
    <n v="64"/>
    <x v="5"/>
    <d v="2019-05-01T00:00:00"/>
    <x v="4"/>
    <x v="3"/>
    <n v="0"/>
  </r>
  <r>
    <n v="65"/>
    <x v="5"/>
    <d v="2019-06-01T00:00:00"/>
    <x v="5"/>
    <x v="3"/>
    <n v="0"/>
  </r>
  <r>
    <n v="66"/>
    <x v="5"/>
    <d v="2019-07-01T00:00:00"/>
    <x v="6"/>
    <x v="3"/>
    <n v="0"/>
  </r>
  <r>
    <n v="67"/>
    <x v="5"/>
    <d v="2019-08-01T00:00:00"/>
    <x v="7"/>
    <x v="3"/>
    <n v="0"/>
  </r>
  <r>
    <n v="68"/>
    <x v="5"/>
    <d v="2019-09-01T00:00:00"/>
    <x v="8"/>
    <x v="3"/>
    <n v="0"/>
  </r>
  <r>
    <n v="69"/>
    <x v="5"/>
    <d v="2019-10-01T00:00:00"/>
    <x v="9"/>
    <x v="3"/>
    <n v="0"/>
  </r>
  <r>
    <n v="70"/>
    <x v="5"/>
    <d v="2019-11-01T00:00:00"/>
    <x v="10"/>
    <x v="3"/>
    <n v="0"/>
  </r>
  <r>
    <n v="71"/>
    <x v="5"/>
    <d v="2019-12-01T00:00:00"/>
    <x v="11"/>
    <x v="3"/>
    <n v="0"/>
  </r>
  <r>
    <n v="72"/>
    <x v="6"/>
    <d v="2019-01-01T00:00:00"/>
    <x v="0"/>
    <x v="3"/>
    <n v="36"/>
  </r>
  <r>
    <n v="73"/>
    <x v="6"/>
    <d v="2019-02-01T00:00:00"/>
    <x v="1"/>
    <x v="3"/>
    <n v="6"/>
  </r>
  <r>
    <n v="74"/>
    <x v="6"/>
    <d v="2019-03-01T00:00:00"/>
    <x v="2"/>
    <x v="3"/>
    <n v="22"/>
  </r>
  <r>
    <n v="75"/>
    <x v="6"/>
    <d v="2019-04-01T00:00:00"/>
    <x v="3"/>
    <x v="3"/>
    <n v="16"/>
  </r>
  <r>
    <n v="76"/>
    <x v="6"/>
    <d v="2019-05-01T00:00:00"/>
    <x v="4"/>
    <x v="3"/>
    <n v="20"/>
  </r>
  <r>
    <n v="77"/>
    <x v="6"/>
    <d v="2019-06-01T00:00:00"/>
    <x v="5"/>
    <x v="3"/>
    <n v="22"/>
  </r>
  <r>
    <n v="78"/>
    <x v="6"/>
    <d v="2019-07-01T00:00:00"/>
    <x v="6"/>
    <x v="3"/>
    <n v="37"/>
  </r>
  <r>
    <n v="79"/>
    <x v="6"/>
    <d v="2019-08-01T00:00:00"/>
    <x v="7"/>
    <x v="3"/>
    <n v="42"/>
  </r>
  <r>
    <n v="80"/>
    <x v="6"/>
    <d v="2019-09-01T00:00:00"/>
    <x v="8"/>
    <x v="3"/>
    <n v="25"/>
  </r>
  <r>
    <n v="81"/>
    <x v="6"/>
    <d v="2019-10-01T00:00:00"/>
    <x v="9"/>
    <x v="3"/>
    <n v="13"/>
  </r>
  <r>
    <n v="82"/>
    <x v="6"/>
    <d v="2019-11-01T00:00:00"/>
    <x v="10"/>
    <x v="3"/>
    <n v="45"/>
  </r>
  <r>
    <n v="83"/>
    <x v="6"/>
    <d v="2019-12-01T00:00:00"/>
    <x v="11"/>
    <x v="3"/>
    <n v="11"/>
  </r>
  <r>
    <n v="84"/>
    <x v="7"/>
    <d v="2019-01-01T00:00:00"/>
    <x v="0"/>
    <x v="3"/>
    <n v="0"/>
  </r>
  <r>
    <n v="85"/>
    <x v="7"/>
    <d v="2019-02-01T00:00:00"/>
    <x v="1"/>
    <x v="3"/>
    <n v="0"/>
  </r>
  <r>
    <n v="86"/>
    <x v="7"/>
    <d v="2019-03-01T00:00:00"/>
    <x v="2"/>
    <x v="3"/>
    <n v="0"/>
  </r>
  <r>
    <n v="87"/>
    <x v="7"/>
    <d v="2019-04-01T00:00:00"/>
    <x v="3"/>
    <x v="3"/>
    <n v="0"/>
  </r>
  <r>
    <n v="88"/>
    <x v="7"/>
    <d v="2019-05-01T00:00:00"/>
    <x v="4"/>
    <x v="3"/>
    <n v="0"/>
  </r>
  <r>
    <n v="89"/>
    <x v="7"/>
    <d v="2019-06-01T00:00:00"/>
    <x v="5"/>
    <x v="3"/>
    <n v="0"/>
  </r>
  <r>
    <n v="90"/>
    <x v="7"/>
    <d v="2019-07-01T00:00:00"/>
    <x v="6"/>
    <x v="3"/>
    <n v="0"/>
  </r>
  <r>
    <n v="91"/>
    <x v="7"/>
    <d v="2019-08-01T00:00:00"/>
    <x v="7"/>
    <x v="3"/>
    <n v="0"/>
  </r>
  <r>
    <n v="92"/>
    <x v="7"/>
    <d v="2019-09-01T00:00:00"/>
    <x v="8"/>
    <x v="3"/>
    <n v="0"/>
  </r>
  <r>
    <n v="93"/>
    <x v="7"/>
    <d v="2019-10-01T00:00:00"/>
    <x v="9"/>
    <x v="3"/>
    <n v="0"/>
  </r>
  <r>
    <n v="94"/>
    <x v="7"/>
    <d v="2019-11-01T00:00:00"/>
    <x v="10"/>
    <x v="3"/>
    <n v="0"/>
  </r>
  <r>
    <n v="95"/>
    <x v="7"/>
    <d v="2019-12-01T00:00:00"/>
    <x v="11"/>
    <x v="3"/>
    <n v="0"/>
  </r>
  <r>
    <n v="96"/>
    <x v="8"/>
    <d v="2019-01-01T00:00:00"/>
    <x v="0"/>
    <x v="3"/>
    <n v="0"/>
  </r>
  <r>
    <n v="97"/>
    <x v="8"/>
    <d v="2019-02-01T00:00:00"/>
    <x v="1"/>
    <x v="3"/>
    <n v="0"/>
  </r>
  <r>
    <n v="98"/>
    <x v="8"/>
    <d v="2019-03-01T00:00:00"/>
    <x v="2"/>
    <x v="3"/>
    <n v="0"/>
  </r>
  <r>
    <n v="99"/>
    <x v="8"/>
    <d v="2019-04-01T00:00:00"/>
    <x v="3"/>
    <x v="3"/>
    <n v="0"/>
  </r>
  <r>
    <n v="100"/>
    <x v="8"/>
    <d v="2019-05-01T00:00:00"/>
    <x v="4"/>
    <x v="3"/>
    <n v="0"/>
  </r>
  <r>
    <n v="101"/>
    <x v="8"/>
    <d v="2019-06-01T00:00:00"/>
    <x v="5"/>
    <x v="3"/>
    <n v="0"/>
  </r>
  <r>
    <n v="102"/>
    <x v="8"/>
    <d v="2019-07-01T00:00:00"/>
    <x v="6"/>
    <x v="3"/>
    <n v="0"/>
  </r>
  <r>
    <n v="103"/>
    <x v="8"/>
    <d v="2019-08-01T00:00:00"/>
    <x v="7"/>
    <x v="3"/>
    <n v="0"/>
  </r>
  <r>
    <n v="104"/>
    <x v="8"/>
    <d v="2019-09-01T00:00:00"/>
    <x v="8"/>
    <x v="3"/>
    <n v="0"/>
  </r>
  <r>
    <n v="105"/>
    <x v="8"/>
    <d v="2019-10-01T00:00:00"/>
    <x v="9"/>
    <x v="3"/>
    <n v="0"/>
  </r>
  <r>
    <n v="106"/>
    <x v="8"/>
    <d v="2019-11-01T00:00:00"/>
    <x v="10"/>
    <x v="3"/>
    <n v="0"/>
  </r>
  <r>
    <n v="107"/>
    <x v="8"/>
    <d v="2019-12-01T00:00:00"/>
    <x v="11"/>
    <x v="3"/>
    <n v="0"/>
  </r>
  <r>
    <n v="108"/>
    <x v="9"/>
    <d v="2019-01-01T00:00:00"/>
    <x v="0"/>
    <x v="3"/>
    <n v="0"/>
  </r>
  <r>
    <n v="109"/>
    <x v="9"/>
    <d v="2019-02-01T00:00:00"/>
    <x v="1"/>
    <x v="3"/>
    <n v="0"/>
  </r>
  <r>
    <n v="110"/>
    <x v="9"/>
    <d v="2019-03-01T00:00:00"/>
    <x v="2"/>
    <x v="3"/>
    <n v="0"/>
  </r>
  <r>
    <n v="111"/>
    <x v="9"/>
    <d v="2019-04-01T00:00:00"/>
    <x v="3"/>
    <x v="3"/>
    <n v="0"/>
  </r>
  <r>
    <n v="112"/>
    <x v="9"/>
    <d v="2019-05-01T00:00:00"/>
    <x v="4"/>
    <x v="3"/>
    <n v="0"/>
  </r>
  <r>
    <n v="113"/>
    <x v="9"/>
    <d v="2019-06-01T00:00:00"/>
    <x v="5"/>
    <x v="3"/>
    <n v="0"/>
  </r>
  <r>
    <n v="114"/>
    <x v="9"/>
    <d v="2019-07-01T00:00:00"/>
    <x v="6"/>
    <x v="3"/>
    <n v="0"/>
  </r>
  <r>
    <n v="115"/>
    <x v="9"/>
    <d v="2019-08-01T00:00:00"/>
    <x v="7"/>
    <x v="3"/>
    <n v="0"/>
  </r>
  <r>
    <n v="116"/>
    <x v="9"/>
    <d v="2019-09-01T00:00:00"/>
    <x v="8"/>
    <x v="3"/>
    <n v="0"/>
  </r>
  <r>
    <n v="117"/>
    <x v="9"/>
    <d v="2019-10-01T00:00:00"/>
    <x v="9"/>
    <x v="3"/>
    <n v="0"/>
  </r>
  <r>
    <n v="118"/>
    <x v="9"/>
    <d v="2019-11-01T00:00:00"/>
    <x v="10"/>
    <x v="3"/>
    <n v="0"/>
  </r>
  <r>
    <n v="119"/>
    <x v="9"/>
    <d v="2019-12-01T00:00:00"/>
    <x v="11"/>
    <x v="3"/>
    <n v="0"/>
  </r>
  <r>
    <n v="120"/>
    <x v="10"/>
    <d v="2019-01-01T00:00:00"/>
    <x v="0"/>
    <x v="3"/>
    <n v="0"/>
  </r>
  <r>
    <n v="121"/>
    <x v="10"/>
    <d v="2019-02-01T00:00:00"/>
    <x v="1"/>
    <x v="3"/>
    <n v="0"/>
  </r>
  <r>
    <n v="122"/>
    <x v="10"/>
    <d v="2019-03-01T00:00:00"/>
    <x v="2"/>
    <x v="3"/>
    <n v="0"/>
  </r>
  <r>
    <n v="123"/>
    <x v="10"/>
    <d v="2019-04-01T00:00:00"/>
    <x v="3"/>
    <x v="3"/>
    <n v="0"/>
  </r>
  <r>
    <n v="124"/>
    <x v="10"/>
    <d v="2019-05-01T00:00:00"/>
    <x v="4"/>
    <x v="3"/>
    <n v="0"/>
  </r>
  <r>
    <n v="125"/>
    <x v="10"/>
    <d v="2019-06-01T00:00:00"/>
    <x v="5"/>
    <x v="3"/>
    <n v="0"/>
  </r>
  <r>
    <n v="126"/>
    <x v="10"/>
    <d v="2019-07-01T00:00:00"/>
    <x v="6"/>
    <x v="3"/>
    <n v="0"/>
  </r>
  <r>
    <n v="127"/>
    <x v="10"/>
    <d v="2019-08-01T00:00:00"/>
    <x v="7"/>
    <x v="3"/>
    <n v="0"/>
  </r>
  <r>
    <n v="128"/>
    <x v="10"/>
    <d v="2019-09-01T00:00:00"/>
    <x v="8"/>
    <x v="3"/>
    <n v="0"/>
  </r>
  <r>
    <n v="129"/>
    <x v="10"/>
    <d v="2019-10-01T00:00:00"/>
    <x v="9"/>
    <x v="3"/>
    <n v="0"/>
  </r>
  <r>
    <n v="130"/>
    <x v="10"/>
    <d v="2019-11-01T00:00:00"/>
    <x v="10"/>
    <x v="3"/>
    <n v="0"/>
  </r>
  <r>
    <n v="131"/>
    <x v="10"/>
    <d v="2019-12-01T00:00:00"/>
    <x v="11"/>
    <x v="3"/>
    <n v="0"/>
  </r>
  <r>
    <n v="132"/>
    <x v="11"/>
    <d v="2019-01-01T00:00:00"/>
    <x v="0"/>
    <x v="3"/>
    <n v="0"/>
  </r>
  <r>
    <n v="133"/>
    <x v="11"/>
    <d v="2019-02-01T00:00:00"/>
    <x v="1"/>
    <x v="3"/>
    <n v="0"/>
  </r>
  <r>
    <n v="134"/>
    <x v="11"/>
    <d v="2019-03-01T00:00:00"/>
    <x v="2"/>
    <x v="3"/>
    <n v="0"/>
  </r>
  <r>
    <n v="135"/>
    <x v="11"/>
    <d v="2019-04-01T00:00:00"/>
    <x v="3"/>
    <x v="3"/>
    <n v="0"/>
  </r>
  <r>
    <n v="136"/>
    <x v="11"/>
    <d v="2019-05-01T00:00:00"/>
    <x v="4"/>
    <x v="3"/>
    <n v="0"/>
  </r>
  <r>
    <n v="137"/>
    <x v="11"/>
    <d v="2019-06-01T00:00:00"/>
    <x v="5"/>
    <x v="3"/>
    <n v="0"/>
  </r>
  <r>
    <n v="138"/>
    <x v="11"/>
    <d v="2019-07-01T00:00:00"/>
    <x v="6"/>
    <x v="3"/>
    <n v="0"/>
  </r>
  <r>
    <n v="139"/>
    <x v="11"/>
    <d v="2019-08-01T00:00:00"/>
    <x v="7"/>
    <x v="3"/>
    <n v="0"/>
  </r>
  <r>
    <n v="140"/>
    <x v="11"/>
    <d v="2019-09-01T00:00:00"/>
    <x v="8"/>
    <x v="3"/>
    <n v="0"/>
  </r>
  <r>
    <n v="141"/>
    <x v="11"/>
    <d v="2019-10-01T00:00:00"/>
    <x v="9"/>
    <x v="3"/>
    <n v="0"/>
  </r>
  <r>
    <n v="142"/>
    <x v="11"/>
    <d v="2019-11-01T00:00:00"/>
    <x v="10"/>
    <x v="3"/>
    <n v="0"/>
  </r>
  <r>
    <n v="143"/>
    <x v="11"/>
    <d v="2019-12-01T00:00:00"/>
    <x v="11"/>
    <x v="3"/>
    <n v="0"/>
  </r>
  <r>
    <n v="144"/>
    <x v="12"/>
    <d v="2019-01-01T00:00:00"/>
    <x v="0"/>
    <x v="3"/>
    <n v="45"/>
  </r>
  <r>
    <n v="145"/>
    <x v="12"/>
    <d v="2019-02-01T00:00:00"/>
    <x v="1"/>
    <x v="3"/>
    <n v="29"/>
  </r>
  <r>
    <n v="146"/>
    <x v="12"/>
    <d v="2019-03-01T00:00:00"/>
    <x v="2"/>
    <x v="3"/>
    <n v="28"/>
  </r>
  <r>
    <n v="147"/>
    <x v="12"/>
    <d v="2019-04-01T00:00:00"/>
    <x v="3"/>
    <x v="3"/>
    <n v="34"/>
  </r>
  <r>
    <n v="148"/>
    <x v="12"/>
    <d v="2019-05-01T00:00:00"/>
    <x v="4"/>
    <x v="3"/>
    <n v="20"/>
  </r>
  <r>
    <n v="149"/>
    <x v="12"/>
    <d v="2019-06-01T00:00:00"/>
    <x v="5"/>
    <x v="3"/>
    <n v="28"/>
  </r>
  <r>
    <n v="150"/>
    <x v="12"/>
    <d v="2019-07-01T00:00:00"/>
    <x v="6"/>
    <x v="3"/>
    <n v="47"/>
  </r>
  <r>
    <n v="151"/>
    <x v="12"/>
    <d v="2019-08-01T00:00:00"/>
    <x v="7"/>
    <x v="3"/>
    <n v="44"/>
  </r>
  <r>
    <n v="152"/>
    <x v="12"/>
    <d v="2019-09-01T00:00:00"/>
    <x v="8"/>
    <x v="3"/>
    <n v="34"/>
  </r>
  <r>
    <n v="153"/>
    <x v="12"/>
    <d v="2019-10-01T00:00:00"/>
    <x v="9"/>
    <x v="3"/>
    <n v="37"/>
  </r>
  <r>
    <n v="154"/>
    <x v="12"/>
    <d v="2019-11-01T00:00:00"/>
    <x v="10"/>
    <x v="3"/>
    <n v="68"/>
  </r>
  <r>
    <n v="155"/>
    <x v="12"/>
    <d v="2019-12-01T00:00:00"/>
    <x v="11"/>
    <x v="3"/>
    <n v="26"/>
  </r>
  <r>
    <n v="156"/>
    <x v="13"/>
    <d v="2019-01-01T00:00:00"/>
    <x v="0"/>
    <x v="3"/>
    <n v="0"/>
  </r>
  <r>
    <n v="157"/>
    <x v="13"/>
    <d v="2019-02-01T00:00:00"/>
    <x v="1"/>
    <x v="3"/>
    <n v="0"/>
  </r>
  <r>
    <n v="158"/>
    <x v="13"/>
    <d v="2019-03-01T00:00:00"/>
    <x v="2"/>
    <x v="3"/>
    <n v="0"/>
  </r>
  <r>
    <n v="159"/>
    <x v="13"/>
    <d v="2019-04-01T00:00:00"/>
    <x v="3"/>
    <x v="3"/>
    <n v="0"/>
  </r>
  <r>
    <n v="160"/>
    <x v="13"/>
    <d v="2019-05-01T00:00:00"/>
    <x v="4"/>
    <x v="3"/>
    <n v="0"/>
  </r>
  <r>
    <n v="161"/>
    <x v="13"/>
    <d v="2019-06-01T00:00:00"/>
    <x v="5"/>
    <x v="3"/>
    <n v="0"/>
  </r>
  <r>
    <n v="162"/>
    <x v="13"/>
    <d v="2019-07-01T00:00:00"/>
    <x v="6"/>
    <x v="3"/>
    <n v="0"/>
  </r>
  <r>
    <n v="163"/>
    <x v="13"/>
    <d v="2019-08-01T00:00:00"/>
    <x v="7"/>
    <x v="3"/>
    <n v="0"/>
  </r>
  <r>
    <n v="164"/>
    <x v="13"/>
    <d v="2019-09-01T00:00:00"/>
    <x v="8"/>
    <x v="3"/>
    <n v="0"/>
  </r>
  <r>
    <n v="165"/>
    <x v="13"/>
    <d v="2019-10-01T00:00:00"/>
    <x v="9"/>
    <x v="3"/>
    <n v="0"/>
  </r>
  <r>
    <n v="166"/>
    <x v="13"/>
    <d v="2019-11-01T00:00:00"/>
    <x v="10"/>
    <x v="3"/>
    <n v="10"/>
  </r>
  <r>
    <n v="167"/>
    <x v="13"/>
    <d v="2019-12-01T00:00:00"/>
    <x v="11"/>
    <x v="3"/>
    <n v="0"/>
  </r>
  <r>
    <n v="168"/>
    <x v="14"/>
    <d v="2019-01-01T00:00:00"/>
    <x v="0"/>
    <x v="3"/>
    <n v="0"/>
  </r>
  <r>
    <n v="169"/>
    <x v="14"/>
    <d v="2019-02-01T00:00:00"/>
    <x v="1"/>
    <x v="3"/>
    <n v="0"/>
  </r>
  <r>
    <n v="170"/>
    <x v="14"/>
    <d v="2019-03-01T00:00:00"/>
    <x v="2"/>
    <x v="3"/>
    <n v="0"/>
  </r>
  <r>
    <n v="171"/>
    <x v="14"/>
    <d v="2019-04-01T00:00:00"/>
    <x v="3"/>
    <x v="3"/>
    <n v="0"/>
  </r>
  <r>
    <n v="172"/>
    <x v="14"/>
    <d v="2019-05-01T00:00:00"/>
    <x v="4"/>
    <x v="3"/>
    <n v="0"/>
  </r>
  <r>
    <n v="173"/>
    <x v="14"/>
    <d v="2019-06-01T00:00:00"/>
    <x v="5"/>
    <x v="3"/>
    <n v="0"/>
  </r>
  <r>
    <n v="174"/>
    <x v="14"/>
    <d v="2019-07-01T00:00:00"/>
    <x v="6"/>
    <x v="3"/>
    <n v="0"/>
  </r>
  <r>
    <n v="175"/>
    <x v="14"/>
    <d v="2019-08-01T00:00:00"/>
    <x v="7"/>
    <x v="3"/>
    <n v="0"/>
  </r>
  <r>
    <n v="176"/>
    <x v="14"/>
    <d v="2019-09-01T00:00:00"/>
    <x v="8"/>
    <x v="3"/>
    <n v="0"/>
  </r>
  <r>
    <n v="177"/>
    <x v="14"/>
    <d v="2019-10-01T00:00:00"/>
    <x v="9"/>
    <x v="3"/>
    <n v="0"/>
  </r>
  <r>
    <n v="178"/>
    <x v="14"/>
    <d v="2019-11-01T00:00:00"/>
    <x v="10"/>
    <x v="3"/>
    <n v="0"/>
  </r>
  <r>
    <n v="179"/>
    <x v="14"/>
    <d v="2019-12-01T00:00:00"/>
    <x v="11"/>
    <x v="3"/>
    <n v="0"/>
  </r>
  <r>
    <n v="180"/>
    <x v="15"/>
    <d v="2019-01-01T00:00:00"/>
    <x v="0"/>
    <x v="3"/>
    <n v="0"/>
  </r>
  <r>
    <n v="181"/>
    <x v="15"/>
    <d v="2019-02-01T00:00:00"/>
    <x v="1"/>
    <x v="3"/>
    <n v="0"/>
  </r>
  <r>
    <n v="182"/>
    <x v="15"/>
    <d v="2019-03-01T00:00:00"/>
    <x v="2"/>
    <x v="3"/>
    <n v="0"/>
  </r>
  <r>
    <n v="183"/>
    <x v="15"/>
    <d v="2019-04-01T00:00:00"/>
    <x v="3"/>
    <x v="3"/>
    <n v="0"/>
  </r>
  <r>
    <n v="184"/>
    <x v="15"/>
    <d v="2019-05-01T00:00:00"/>
    <x v="4"/>
    <x v="3"/>
    <n v="0"/>
  </r>
  <r>
    <n v="185"/>
    <x v="15"/>
    <d v="2019-06-01T00:00:00"/>
    <x v="5"/>
    <x v="3"/>
    <n v="0"/>
  </r>
  <r>
    <n v="186"/>
    <x v="15"/>
    <d v="2019-07-01T00:00:00"/>
    <x v="6"/>
    <x v="3"/>
    <n v="0"/>
  </r>
  <r>
    <n v="187"/>
    <x v="15"/>
    <d v="2019-08-01T00:00:00"/>
    <x v="7"/>
    <x v="3"/>
    <n v="0"/>
  </r>
  <r>
    <n v="188"/>
    <x v="15"/>
    <d v="2019-09-01T00:00:00"/>
    <x v="8"/>
    <x v="3"/>
    <n v="0"/>
  </r>
  <r>
    <n v="189"/>
    <x v="15"/>
    <d v="2019-10-01T00:00:00"/>
    <x v="9"/>
    <x v="3"/>
    <n v="0"/>
  </r>
  <r>
    <n v="190"/>
    <x v="15"/>
    <d v="2019-11-01T00:00:00"/>
    <x v="10"/>
    <x v="3"/>
    <n v="0"/>
  </r>
  <r>
    <n v="191"/>
    <x v="15"/>
    <d v="2019-12-01T00:00:00"/>
    <x v="11"/>
    <x v="3"/>
    <n v="0"/>
  </r>
  <r>
    <n v="192"/>
    <x v="31"/>
    <d v="2019-01-01T00:00:00"/>
    <x v="0"/>
    <x v="3"/>
    <n v="0"/>
  </r>
  <r>
    <n v="193"/>
    <x v="31"/>
    <d v="2019-02-01T00:00:00"/>
    <x v="1"/>
    <x v="3"/>
    <n v="45"/>
  </r>
  <r>
    <n v="194"/>
    <x v="31"/>
    <d v="2019-03-01T00:00:00"/>
    <x v="2"/>
    <x v="3"/>
    <n v="40"/>
  </r>
  <r>
    <n v="195"/>
    <x v="31"/>
    <d v="2019-04-01T00:00:00"/>
    <x v="3"/>
    <x v="3"/>
    <n v="40"/>
  </r>
  <r>
    <n v="196"/>
    <x v="31"/>
    <d v="2019-05-01T00:00:00"/>
    <x v="4"/>
    <x v="3"/>
    <n v="40"/>
  </r>
  <r>
    <n v="197"/>
    <x v="31"/>
    <d v="2019-06-01T00:00:00"/>
    <x v="5"/>
    <x v="3"/>
    <n v="50"/>
  </r>
  <r>
    <n v="198"/>
    <x v="31"/>
    <d v="2019-07-01T00:00:00"/>
    <x v="6"/>
    <x v="3"/>
    <n v="55"/>
  </r>
  <r>
    <n v="199"/>
    <x v="31"/>
    <d v="2019-08-01T00:00:00"/>
    <x v="7"/>
    <x v="3"/>
    <n v="50"/>
  </r>
  <r>
    <n v="200"/>
    <x v="31"/>
    <d v="2019-09-01T00:00:00"/>
    <x v="8"/>
    <x v="3"/>
    <n v="60"/>
  </r>
  <r>
    <n v="201"/>
    <x v="31"/>
    <d v="2019-10-01T00:00:00"/>
    <x v="9"/>
    <x v="3"/>
    <n v="60"/>
  </r>
  <r>
    <n v="202"/>
    <x v="31"/>
    <d v="2019-11-01T00:00:00"/>
    <x v="10"/>
    <x v="3"/>
    <n v="70"/>
  </r>
  <r>
    <n v="203"/>
    <x v="31"/>
    <d v="2019-12-01T00:00:00"/>
    <x v="11"/>
    <x v="3"/>
    <n v="65"/>
  </r>
  <r>
    <n v="204"/>
    <x v="16"/>
    <d v="2019-01-01T00:00:00"/>
    <x v="0"/>
    <x v="3"/>
    <n v="35"/>
  </r>
  <r>
    <n v="205"/>
    <x v="16"/>
    <d v="2019-02-01T00:00:00"/>
    <x v="1"/>
    <x v="3"/>
    <n v="15"/>
  </r>
  <r>
    <n v="206"/>
    <x v="16"/>
    <d v="2019-03-01T00:00:00"/>
    <x v="2"/>
    <x v="3"/>
    <n v="14"/>
  </r>
  <r>
    <n v="207"/>
    <x v="16"/>
    <d v="2019-04-01T00:00:00"/>
    <x v="3"/>
    <x v="3"/>
    <n v="18"/>
  </r>
  <r>
    <n v="208"/>
    <x v="16"/>
    <d v="2019-05-01T00:00:00"/>
    <x v="4"/>
    <x v="3"/>
    <n v="14"/>
  </r>
  <r>
    <n v="209"/>
    <x v="16"/>
    <d v="2019-06-01T00:00:00"/>
    <x v="5"/>
    <x v="3"/>
    <n v="14"/>
  </r>
  <r>
    <n v="210"/>
    <x v="16"/>
    <d v="2019-07-01T00:00:00"/>
    <x v="6"/>
    <x v="3"/>
    <n v="17"/>
  </r>
  <r>
    <n v="211"/>
    <x v="16"/>
    <d v="2019-08-01T00:00:00"/>
    <x v="7"/>
    <x v="3"/>
    <n v="22"/>
  </r>
  <r>
    <n v="212"/>
    <x v="16"/>
    <d v="2019-09-01T00:00:00"/>
    <x v="8"/>
    <x v="3"/>
    <n v="7"/>
  </r>
  <r>
    <n v="213"/>
    <x v="16"/>
    <d v="2019-10-01T00:00:00"/>
    <x v="9"/>
    <x v="3"/>
    <n v="3"/>
  </r>
  <r>
    <n v="214"/>
    <x v="16"/>
    <d v="2019-11-01T00:00:00"/>
    <x v="10"/>
    <x v="3"/>
    <n v="30"/>
  </r>
  <r>
    <n v="215"/>
    <x v="16"/>
    <d v="2019-12-01T00:00:00"/>
    <x v="11"/>
    <x v="3"/>
    <n v="10"/>
  </r>
  <r>
    <n v="216"/>
    <x v="17"/>
    <d v="2019-01-01T00:00:00"/>
    <x v="0"/>
    <x v="3"/>
    <n v="0"/>
  </r>
  <r>
    <n v="217"/>
    <x v="17"/>
    <d v="2019-02-01T00:00:00"/>
    <x v="1"/>
    <x v="3"/>
    <n v="0"/>
  </r>
  <r>
    <n v="218"/>
    <x v="17"/>
    <d v="2019-03-01T00:00:00"/>
    <x v="2"/>
    <x v="3"/>
    <n v="0"/>
  </r>
  <r>
    <n v="219"/>
    <x v="17"/>
    <d v="2019-04-01T00:00:00"/>
    <x v="3"/>
    <x v="3"/>
    <n v="0"/>
  </r>
  <r>
    <n v="220"/>
    <x v="17"/>
    <d v="2019-05-01T00:00:00"/>
    <x v="4"/>
    <x v="3"/>
    <n v="0"/>
  </r>
  <r>
    <n v="221"/>
    <x v="17"/>
    <d v="2019-06-01T00:00:00"/>
    <x v="5"/>
    <x v="3"/>
    <n v="0"/>
  </r>
  <r>
    <n v="222"/>
    <x v="17"/>
    <d v="2019-07-01T00:00:00"/>
    <x v="6"/>
    <x v="3"/>
    <n v="0"/>
  </r>
  <r>
    <n v="223"/>
    <x v="17"/>
    <d v="2019-08-01T00:00:00"/>
    <x v="7"/>
    <x v="3"/>
    <n v="0"/>
  </r>
  <r>
    <n v="224"/>
    <x v="17"/>
    <d v="2019-09-01T00:00:00"/>
    <x v="8"/>
    <x v="3"/>
    <n v="0"/>
  </r>
  <r>
    <n v="225"/>
    <x v="17"/>
    <d v="2019-10-01T00:00:00"/>
    <x v="9"/>
    <x v="3"/>
    <n v="0"/>
  </r>
  <r>
    <n v="226"/>
    <x v="17"/>
    <d v="2019-11-01T00:00:00"/>
    <x v="10"/>
    <x v="3"/>
    <n v="0"/>
  </r>
  <r>
    <n v="227"/>
    <x v="17"/>
    <d v="2019-12-01T00:00:00"/>
    <x v="11"/>
    <x v="3"/>
    <n v="0"/>
  </r>
  <r>
    <n v="228"/>
    <x v="32"/>
    <d v="2019-01-01T00:00:00"/>
    <x v="0"/>
    <x v="3"/>
    <n v="0"/>
  </r>
  <r>
    <n v="229"/>
    <x v="32"/>
    <d v="2019-02-01T00:00:00"/>
    <x v="1"/>
    <x v="3"/>
    <n v="0"/>
  </r>
  <r>
    <n v="230"/>
    <x v="32"/>
    <d v="2019-03-01T00:00:00"/>
    <x v="2"/>
    <x v="3"/>
    <n v="0"/>
  </r>
  <r>
    <n v="231"/>
    <x v="32"/>
    <d v="2019-04-01T00:00:00"/>
    <x v="3"/>
    <x v="3"/>
    <n v="0"/>
  </r>
  <r>
    <n v="232"/>
    <x v="32"/>
    <d v="2019-05-01T00:00:00"/>
    <x v="4"/>
    <x v="3"/>
    <n v="0"/>
  </r>
  <r>
    <n v="233"/>
    <x v="32"/>
    <d v="2019-06-01T00:00:00"/>
    <x v="5"/>
    <x v="3"/>
    <n v="0"/>
  </r>
  <r>
    <n v="234"/>
    <x v="32"/>
    <d v="2019-07-01T00:00:00"/>
    <x v="6"/>
    <x v="3"/>
    <n v="0"/>
  </r>
  <r>
    <n v="235"/>
    <x v="32"/>
    <d v="2019-08-01T00:00:00"/>
    <x v="7"/>
    <x v="3"/>
    <n v="0"/>
  </r>
  <r>
    <n v="236"/>
    <x v="32"/>
    <d v="2019-09-01T00:00:00"/>
    <x v="8"/>
    <x v="3"/>
    <n v="0"/>
  </r>
  <r>
    <n v="237"/>
    <x v="32"/>
    <d v="2019-10-01T00:00:00"/>
    <x v="9"/>
    <x v="3"/>
    <n v="0"/>
  </r>
  <r>
    <n v="238"/>
    <x v="32"/>
    <d v="2019-11-01T00:00:00"/>
    <x v="10"/>
    <x v="3"/>
    <n v="0"/>
  </r>
  <r>
    <n v="239"/>
    <x v="32"/>
    <d v="2019-12-01T00:00:00"/>
    <x v="11"/>
    <x v="3"/>
    <n v="5"/>
  </r>
  <r>
    <n v="240"/>
    <x v="18"/>
    <d v="2019-01-01T00:00:00"/>
    <x v="0"/>
    <x v="3"/>
    <n v="0"/>
  </r>
  <r>
    <n v="241"/>
    <x v="18"/>
    <d v="2019-02-01T00:00:00"/>
    <x v="1"/>
    <x v="3"/>
    <n v="0"/>
  </r>
  <r>
    <n v="242"/>
    <x v="18"/>
    <d v="2019-03-01T00:00:00"/>
    <x v="2"/>
    <x v="3"/>
    <n v="0"/>
  </r>
  <r>
    <n v="243"/>
    <x v="18"/>
    <d v="2019-04-01T00:00:00"/>
    <x v="3"/>
    <x v="3"/>
    <n v="0"/>
  </r>
  <r>
    <n v="244"/>
    <x v="18"/>
    <d v="2019-05-01T00:00:00"/>
    <x v="4"/>
    <x v="3"/>
    <n v="0"/>
  </r>
  <r>
    <n v="245"/>
    <x v="18"/>
    <d v="2019-06-01T00:00:00"/>
    <x v="5"/>
    <x v="3"/>
    <n v="0"/>
  </r>
  <r>
    <n v="246"/>
    <x v="18"/>
    <d v="2019-07-01T00:00:00"/>
    <x v="6"/>
    <x v="3"/>
    <n v="0"/>
  </r>
  <r>
    <n v="247"/>
    <x v="18"/>
    <d v="2019-08-01T00:00:00"/>
    <x v="7"/>
    <x v="3"/>
    <n v="0"/>
  </r>
  <r>
    <n v="248"/>
    <x v="18"/>
    <d v="2019-09-01T00:00:00"/>
    <x v="8"/>
    <x v="3"/>
    <n v="0"/>
  </r>
  <r>
    <n v="249"/>
    <x v="18"/>
    <d v="2019-10-01T00:00:00"/>
    <x v="9"/>
    <x v="3"/>
    <n v="0"/>
  </r>
  <r>
    <n v="250"/>
    <x v="18"/>
    <d v="2019-11-01T00:00:00"/>
    <x v="10"/>
    <x v="3"/>
    <n v="0"/>
  </r>
  <r>
    <n v="251"/>
    <x v="18"/>
    <d v="2019-12-01T00:00:00"/>
    <x v="11"/>
    <x v="3"/>
    <n v="0"/>
  </r>
  <r>
    <n v="252"/>
    <x v="19"/>
    <d v="2019-01-01T00:00:00"/>
    <x v="0"/>
    <x v="3"/>
    <n v="0"/>
  </r>
  <r>
    <n v="253"/>
    <x v="19"/>
    <d v="2019-02-01T00:00:00"/>
    <x v="1"/>
    <x v="3"/>
    <n v="1"/>
  </r>
  <r>
    <n v="254"/>
    <x v="19"/>
    <d v="2019-03-01T00:00:00"/>
    <x v="2"/>
    <x v="3"/>
    <n v="0"/>
  </r>
  <r>
    <n v="255"/>
    <x v="19"/>
    <d v="2019-04-01T00:00:00"/>
    <x v="3"/>
    <x v="3"/>
    <n v="0"/>
  </r>
  <r>
    <n v="256"/>
    <x v="19"/>
    <d v="2019-05-01T00:00:00"/>
    <x v="4"/>
    <x v="3"/>
    <n v="0"/>
  </r>
  <r>
    <n v="257"/>
    <x v="19"/>
    <d v="2019-06-01T00:00:00"/>
    <x v="5"/>
    <x v="3"/>
    <n v="0"/>
  </r>
  <r>
    <n v="258"/>
    <x v="19"/>
    <d v="2019-07-01T00:00:00"/>
    <x v="6"/>
    <x v="3"/>
    <n v="0"/>
  </r>
  <r>
    <n v="259"/>
    <x v="19"/>
    <d v="2019-08-01T00:00:00"/>
    <x v="7"/>
    <x v="3"/>
    <n v="0"/>
  </r>
  <r>
    <n v="260"/>
    <x v="19"/>
    <d v="2019-09-01T00:00:00"/>
    <x v="8"/>
    <x v="3"/>
    <n v="0"/>
  </r>
  <r>
    <n v="261"/>
    <x v="19"/>
    <d v="2019-10-01T00:00:00"/>
    <x v="9"/>
    <x v="3"/>
    <n v="0"/>
  </r>
  <r>
    <n v="262"/>
    <x v="19"/>
    <d v="2019-11-01T00:00:00"/>
    <x v="10"/>
    <x v="3"/>
    <n v="0"/>
  </r>
  <r>
    <n v="263"/>
    <x v="19"/>
    <d v="2019-12-01T00:00:00"/>
    <x v="11"/>
    <x v="3"/>
    <n v="0"/>
  </r>
  <r>
    <n v="264"/>
    <x v="20"/>
    <d v="2019-01-01T00:00:00"/>
    <x v="0"/>
    <x v="3"/>
    <n v="0"/>
  </r>
  <r>
    <n v="265"/>
    <x v="20"/>
    <d v="2019-02-01T00:00:00"/>
    <x v="1"/>
    <x v="3"/>
    <n v="0"/>
  </r>
  <r>
    <n v="266"/>
    <x v="20"/>
    <d v="2019-03-01T00:00:00"/>
    <x v="2"/>
    <x v="3"/>
    <n v="0"/>
  </r>
  <r>
    <n v="267"/>
    <x v="20"/>
    <d v="2019-04-01T00:00:00"/>
    <x v="3"/>
    <x v="3"/>
    <n v="0"/>
  </r>
  <r>
    <n v="268"/>
    <x v="20"/>
    <d v="2019-05-01T00:00:00"/>
    <x v="4"/>
    <x v="3"/>
    <n v="0"/>
  </r>
  <r>
    <n v="269"/>
    <x v="20"/>
    <d v="2019-06-01T00:00:00"/>
    <x v="5"/>
    <x v="3"/>
    <n v="0"/>
  </r>
  <r>
    <n v="270"/>
    <x v="20"/>
    <d v="2019-07-01T00:00:00"/>
    <x v="6"/>
    <x v="3"/>
    <n v="0"/>
  </r>
  <r>
    <n v="271"/>
    <x v="20"/>
    <d v="2019-08-01T00:00:00"/>
    <x v="7"/>
    <x v="3"/>
    <n v="0"/>
  </r>
  <r>
    <n v="272"/>
    <x v="20"/>
    <d v="2019-09-01T00:00:00"/>
    <x v="8"/>
    <x v="3"/>
    <n v="0"/>
  </r>
  <r>
    <n v="273"/>
    <x v="20"/>
    <d v="2019-10-01T00:00:00"/>
    <x v="9"/>
    <x v="3"/>
    <n v="0"/>
  </r>
  <r>
    <n v="274"/>
    <x v="20"/>
    <d v="2019-11-01T00:00:00"/>
    <x v="10"/>
    <x v="3"/>
    <n v="0"/>
  </r>
  <r>
    <n v="275"/>
    <x v="20"/>
    <d v="2019-12-01T00:00:00"/>
    <x v="11"/>
    <x v="3"/>
    <n v="0"/>
  </r>
  <r>
    <n v="276"/>
    <x v="21"/>
    <d v="2019-01-01T00:00:00"/>
    <x v="0"/>
    <x v="3"/>
    <n v="0"/>
  </r>
  <r>
    <n v="277"/>
    <x v="21"/>
    <d v="2019-02-01T00:00:00"/>
    <x v="1"/>
    <x v="3"/>
    <n v="0"/>
  </r>
  <r>
    <n v="278"/>
    <x v="21"/>
    <d v="2019-03-01T00:00:00"/>
    <x v="2"/>
    <x v="3"/>
    <n v="0"/>
  </r>
  <r>
    <n v="279"/>
    <x v="21"/>
    <d v="2019-04-01T00:00:00"/>
    <x v="3"/>
    <x v="3"/>
    <n v="0"/>
  </r>
  <r>
    <n v="280"/>
    <x v="21"/>
    <d v="2019-05-01T00:00:00"/>
    <x v="4"/>
    <x v="3"/>
    <n v="0"/>
  </r>
  <r>
    <n v="281"/>
    <x v="21"/>
    <d v="2019-06-01T00:00:00"/>
    <x v="5"/>
    <x v="3"/>
    <n v="0"/>
  </r>
  <r>
    <n v="282"/>
    <x v="21"/>
    <d v="2019-07-01T00:00:00"/>
    <x v="6"/>
    <x v="3"/>
    <n v="0"/>
  </r>
  <r>
    <n v="283"/>
    <x v="21"/>
    <d v="2019-08-01T00:00:00"/>
    <x v="7"/>
    <x v="3"/>
    <n v="0"/>
  </r>
  <r>
    <n v="284"/>
    <x v="21"/>
    <d v="2019-09-01T00:00:00"/>
    <x v="8"/>
    <x v="3"/>
    <n v="0"/>
  </r>
  <r>
    <n v="285"/>
    <x v="21"/>
    <d v="2019-10-01T00:00:00"/>
    <x v="9"/>
    <x v="3"/>
    <n v="0"/>
  </r>
  <r>
    <n v="286"/>
    <x v="21"/>
    <d v="2019-11-01T00:00:00"/>
    <x v="10"/>
    <x v="3"/>
    <n v="0"/>
  </r>
  <r>
    <n v="287"/>
    <x v="21"/>
    <d v="2019-12-01T00:00:00"/>
    <x v="11"/>
    <x v="3"/>
    <n v="0"/>
  </r>
  <r>
    <n v="288"/>
    <x v="22"/>
    <d v="2019-01-01T00:00:00"/>
    <x v="0"/>
    <x v="3"/>
    <n v="0"/>
  </r>
  <r>
    <n v="289"/>
    <x v="22"/>
    <d v="2019-02-01T00:00:00"/>
    <x v="1"/>
    <x v="3"/>
    <n v="0"/>
  </r>
  <r>
    <n v="290"/>
    <x v="22"/>
    <d v="2019-03-01T00:00:00"/>
    <x v="2"/>
    <x v="3"/>
    <n v="0"/>
  </r>
  <r>
    <n v="291"/>
    <x v="22"/>
    <d v="2019-04-01T00:00:00"/>
    <x v="3"/>
    <x v="3"/>
    <n v="0"/>
  </r>
  <r>
    <n v="292"/>
    <x v="22"/>
    <d v="2019-05-01T00:00:00"/>
    <x v="4"/>
    <x v="3"/>
    <n v="0"/>
  </r>
  <r>
    <n v="293"/>
    <x v="22"/>
    <d v="2019-06-01T00:00:00"/>
    <x v="5"/>
    <x v="3"/>
    <n v="0"/>
  </r>
  <r>
    <n v="294"/>
    <x v="22"/>
    <d v="2019-07-01T00:00:00"/>
    <x v="6"/>
    <x v="3"/>
    <n v="0"/>
  </r>
  <r>
    <n v="295"/>
    <x v="22"/>
    <d v="2019-08-01T00:00:00"/>
    <x v="7"/>
    <x v="3"/>
    <n v="0"/>
  </r>
  <r>
    <n v="296"/>
    <x v="22"/>
    <d v="2019-09-01T00:00:00"/>
    <x v="8"/>
    <x v="3"/>
    <n v="0"/>
  </r>
  <r>
    <n v="297"/>
    <x v="22"/>
    <d v="2019-10-01T00:00:00"/>
    <x v="9"/>
    <x v="3"/>
    <n v="0"/>
  </r>
  <r>
    <n v="298"/>
    <x v="22"/>
    <d v="2019-11-01T00:00:00"/>
    <x v="10"/>
    <x v="3"/>
    <n v="0"/>
  </r>
  <r>
    <n v="299"/>
    <x v="22"/>
    <d v="2019-12-01T00:00:00"/>
    <x v="11"/>
    <x v="3"/>
    <n v="0"/>
  </r>
  <r>
    <n v="300"/>
    <x v="23"/>
    <d v="2019-01-01T00:00:00"/>
    <x v="0"/>
    <x v="3"/>
    <n v="0"/>
  </r>
  <r>
    <n v="301"/>
    <x v="23"/>
    <d v="2019-02-01T00:00:00"/>
    <x v="1"/>
    <x v="3"/>
    <n v="0"/>
  </r>
  <r>
    <n v="302"/>
    <x v="23"/>
    <d v="2019-03-01T00:00:00"/>
    <x v="2"/>
    <x v="3"/>
    <n v="0"/>
  </r>
  <r>
    <n v="303"/>
    <x v="23"/>
    <d v="2019-04-01T00:00:00"/>
    <x v="3"/>
    <x v="3"/>
    <n v="0"/>
  </r>
  <r>
    <n v="304"/>
    <x v="23"/>
    <d v="2019-05-01T00:00:00"/>
    <x v="4"/>
    <x v="3"/>
    <n v="0"/>
  </r>
  <r>
    <n v="305"/>
    <x v="23"/>
    <d v="2019-06-01T00:00:00"/>
    <x v="5"/>
    <x v="3"/>
    <n v="0"/>
  </r>
  <r>
    <n v="306"/>
    <x v="23"/>
    <d v="2019-07-01T00:00:00"/>
    <x v="6"/>
    <x v="3"/>
    <n v="0"/>
  </r>
  <r>
    <n v="307"/>
    <x v="23"/>
    <d v="2019-08-01T00:00:00"/>
    <x v="7"/>
    <x v="3"/>
    <n v="0"/>
  </r>
  <r>
    <n v="308"/>
    <x v="23"/>
    <d v="2019-09-01T00:00:00"/>
    <x v="8"/>
    <x v="3"/>
    <n v="0"/>
  </r>
  <r>
    <n v="309"/>
    <x v="23"/>
    <d v="2019-10-01T00:00:00"/>
    <x v="9"/>
    <x v="3"/>
    <n v="0"/>
  </r>
  <r>
    <n v="310"/>
    <x v="23"/>
    <d v="2019-11-01T00:00:00"/>
    <x v="10"/>
    <x v="3"/>
    <n v="0"/>
  </r>
  <r>
    <n v="311"/>
    <x v="23"/>
    <d v="2019-12-01T00:00:00"/>
    <x v="11"/>
    <x v="3"/>
    <n v="0"/>
  </r>
  <r>
    <n v="312"/>
    <x v="24"/>
    <d v="2019-01-01T00:00:00"/>
    <x v="0"/>
    <x v="3"/>
    <n v="0"/>
  </r>
  <r>
    <n v="313"/>
    <x v="24"/>
    <d v="2019-02-01T00:00:00"/>
    <x v="1"/>
    <x v="3"/>
    <n v="0"/>
  </r>
  <r>
    <n v="314"/>
    <x v="24"/>
    <d v="2019-03-01T00:00:00"/>
    <x v="2"/>
    <x v="3"/>
    <n v="0"/>
  </r>
  <r>
    <n v="315"/>
    <x v="24"/>
    <d v="2019-04-01T00:00:00"/>
    <x v="3"/>
    <x v="3"/>
    <n v="0"/>
  </r>
  <r>
    <n v="316"/>
    <x v="24"/>
    <d v="2019-05-01T00:00:00"/>
    <x v="4"/>
    <x v="3"/>
    <n v="0"/>
  </r>
  <r>
    <n v="317"/>
    <x v="24"/>
    <d v="2019-06-01T00:00:00"/>
    <x v="5"/>
    <x v="3"/>
    <n v="0"/>
  </r>
  <r>
    <n v="318"/>
    <x v="24"/>
    <d v="2019-07-01T00:00:00"/>
    <x v="6"/>
    <x v="3"/>
    <n v="0"/>
  </r>
  <r>
    <n v="319"/>
    <x v="24"/>
    <d v="2019-08-01T00:00:00"/>
    <x v="7"/>
    <x v="3"/>
    <n v="0"/>
  </r>
  <r>
    <n v="320"/>
    <x v="24"/>
    <d v="2019-09-01T00:00:00"/>
    <x v="8"/>
    <x v="3"/>
    <n v="0"/>
  </r>
  <r>
    <n v="321"/>
    <x v="24"/>
    <d v="2019-10-01T00:00:00"/>
    <x v="9"/>
    <x v="3"/>
    <n v="0"/>
  </r>
  <r>
    <n v="322"/>
    <x v="24"/>
    <d v="2019-11-01T00:00:00"/>
    <x v="10"/>
    <x v="3"/>
    <n v="0"/>
  </r>
  <r>
    <n v="323"/>
    <x v="24"/>
    <d v="2019-12-01T00:00:00"/>
    <x v="11"/>
    <x v="3"/>
    <n v="0"/>
  </r>
  <r>
    <n v="324"/>
    <x v="25"/>
    <d v="2019-01-01T00:00:00"/>
    <x v="0"/>
    <x v="3"/>
    <n v="0"/>
  </r>
  <r>
    <n v="325"/>
    <x v="25"/>
    <d v="2019-02-01T00:00:00"/>
    <x v="1"/>
    <x v="3"/>
    <n v="0"/>
  </r>
  <r>
    <n v="326"/>
    <x v="25"/>
    <d v="2019-03-01T00:00:00"/>
    <x v="2"/>
    <x v="3"/>
    <n v="0"/>
  </r>
  <r>
    <n v="327"/>
    <x v="25"/>
    <d v="2019-04-01T00:00:00"/>
    <x v="3"/>
    <x v="3"/>
    <n v="0"/>
  </r>
  <r>
    <n v="328"/>
    <x v="25"/>
    <d v="2019-05-01T00:00:00"/>
    <x v="4"/>
    <x v="3"/>
    <n v="0"/>
  </r>
  <r>
    <n v="329"/>
    <x v="25"/>
    <d v="2019-06-01T00:00:00"/>
    <x v="5"/>
    <x v="3"/>
    <n v="0"/>
  </r>
  <r>
    <n v="330"/>
    <x v="25"/>
    <d v="2019-07-01T00:00:00"/>
    <x v="6"/>
    <x v="3"/>
    <n v="0"/>
  </r>
  <r>
    <n v="331"/>
    <x v="25"/>
    <d v="2019-08-01T00:00:00"/>
    <x v="7"/>
    <x v="3"/>
    <n v="0"/>
  </r>
  <r>
    <n v="332"/>
    <x v="25"/>
    <d v="2019-09-01T00:00:00"/>
    <x v="8"/>
    <x v="3"/>
    <n v="0"/>
  </r>
  <r>
    <n v="333"/>
    <x v="25"/>
    <d v="2019-10-01T00:00:00"/>
    <x v="9"/>
    <x v="3"/>
    <n v="0"/>
  </r>
  <r>
    <n v="334"/>
    <x v="25"/>
    <d v="2019-11-01T00:00:00"/>
    <x v="10"/>
    <x v="3"/>
    <n v="0"/>
  </r>
  <r>
    <n v="335"/>
    <x v="25"/>
    <d v="2019-12-01T00:00:00"/>
    <x v="11"/>
    <x v="3"/>
    <n v="0"/>
  </r>
  <r>
    <n v="336"/>
    <x v="26"/>
    <d v="2019-01-01T00:00:00"/>
    <x v="0"/>
    <x v="3"/>
    <n v="0"/>
  </r>
  <r>
    <n v="337"/>
    <x v="26"/>
    <d v="2019-02-01T00:00:00"/>
    <x v="1"/>
    <x v="3"/>
    <n v="0"/>
  </r>
  <r>
    <n v="338"/>
    <x v="26"/>
    <d v="2019-03-01T00:00:00"/>
    <x v="2"/>
    <x v="3"/>
    <n v="0"/>
  </r>
  <r>
    <n v="339"/>
    <x v="26"/>
    <d v="2019-04-01T00:00:00"/>
    <x v="3"/>
    <x v="3"/>
    <n v="0"/>
  </r>
  <r>
    <n v="340"/>
    <x v="26"/>
    <d v="2019-05-01T00:00:00"/>
    <x v="4"/>
    <x v="3"/>
    <n v="0"/>
  </r>
  <r>
    <n v="341"/>
    <x v="26"/>
    <d v="2019-06-01T00:00:00"/>
    <x v="5"/>
    <x v="3"/>
    <n v="0"/>
  </r>
  <r>
    <n v="342"/>
    <x v="26"/>
    <d v="2019-07-01T00:00:00"/>
    <x v="6"/>
    <x v="3"/>
    <n v="0"/>
  </r>
  <r>
    <n v="343"/>
    <x v="26"/>
    <d v="2019-08-01T00:00:00"/>
    <x v="7"/>
    <x v="3"/>
    <n v="0"/>
  </r>
  <r>
    <n v="344"/>
    <x v="26"/>
    <d v="2019-09-01T00:00:00"/>
    <x v="8"/>
    <x v="3"/>
    <n v="0"/>
  </r>
  <r>
    <n v="345"/>
    <x v="26"/>
    <d v="2019-10-01T00:00:00"/>
    <x v="9"/>
    <x v="3"/>
    <n v="0"/>
  </r>
  <r>
    <n v="346"/>
    <x v="26"/>
    <d v="2019-11-01T00:00:00"/>
    <x v="10"/>
    <x v="3"/>
    <n v="0"/>
  </r>
  <r>
    <n v="347"/>
    <x v="26"/>
    <d v="2019-12-01T00:00:00"/>
    <x v="11"/>
    <x v="3"/>
    <n v="0"/>
  </r>
  <r>
    <n v="348"/>
    <x v="27"/>
    <d v="2019-01-01T00:00:00"/>
    <x v="0"/>
    <x v="3"/>
    <n v="0"/>
  </r>
  <r>
    <n v="349"/>
    <x v="27"/>
    <d v="2019-02-01T00:00:00"/>
    <x v="1"/>
    <x v="3"/>
    <n v="0"/>
  </r>
  <r>
    <n v="350"/>
    <x v="27"/>
    <d v="2019-03-01T00:00:00"/>
    <x v="2"/>
    <x v="3"/>
    <n v="0"/>
  </r>
  <r>
    <n v="351"/>
    <x v="27"/>
    <d v="2019-04-01T00:00:00"/>
    <x v="3"/>
    <x v="3"/>
    <n v="0"/>
  </r>
  <r>
    <n v="352"/>
    <x v="27"/>
    <d v="2019-05-01T00:00:00"/>
    <x v="4"/>
    <x v="3"/>
    <n v="0"/>
  </r>
  <r>
    <n v="353"/>
    <x v="27"/>
    <d v="2019-06-01T00:00:00"/>
    <x v="5"/>
    <x v="3"/>
    <n v="0"/>
  </r>
  <r>
    <n v="354"/>
    <x v="27"/>
    <d v="2019-07-01T00:00:00"/>
    <x v="6"/>
    <x v="3"/>
    <n v="0"/>
  </r>
  <r>
    <n v="355"/>
    <x v="27"/>
    <d v="2019-08-01T00:00:00"/>
    <x v="7"/>
    <x v="3"/>
    <n v="0"/>
  </r>
  <r>
    <n v="356"/>
    <x v="27"/>
    <d v="2019-09-01T00:00:00"/>
    <x v="8"/>
    <x v="3"/>
    <n v="0"/>
  </r>
  <r>
    <n v="357"/>
    <x v="27"/>
    <d v="2019-10-01T00:00:00"/>
    <x v="9"/>
    <x v="3"/>
    <n v="0"/>
  </r>
  <r>
    <n v="358"/>
    <x v="27"/>
    <d v="2019-11-01T00:00:00"/>
    <x v="10"/>
    <x v="3"/>
    <n v="0"/>
  </r>
  <r>
    <n v="359"/>
    <x v="27"/>
    <d v="2019-12-01T00:00:00"/>
    <x v="11"/>
    <x v="3"/>
    <n v="0"/>
  </r>
  <r>
    <n v="360"/>
    <x v="28"/>
    <d v="2019-01-01T00:00:00"/>
    <x v="0"/>
    <x v="3"/>
    <n v="0"/>
  </r>
  <r>
    <n v="361"/>
    <x v="28"/>
    <d v="2019-02-01T00:00:00"/>
    <x v="1"/>
    <x v="3"/>
    <n v="0"/>
  </r>
  <r>
    <n v="362"/>
    <x v="28"/>
    <d v="2019-03-01T00:00:00"/>
    <x v="2"/>
    <x v="3"/>
    <n v="0"/>
  </r>
  <r>
    <n v="363"/>
    <x v="28"/>
    <d v="2019-04-01T00:00:00"/>
    <x v="3"/>
    <x v="3"/>
    <n v="0"/>
  </r>
  <r>
    <n v="364"/>
    <x v="28"/>
    <d v="2019-05-01T00:00:00"/>
    <x v="4"/>
    <x v="3"/>
    <n v="0"/>
  </r>
  <r>
    <n v="365"/>
    <x v="28"/>
    <d v="2019-06-01T00:00:00"/>
    <x v="5"/>
    <x v="3"/>
    <n v="0"/>
  </r>
  <r>
    <n v="366"/>
    <x v="28"/>
    <d v="2019-07-01T00:00:00"/>
    <x v="6"/>
    <x v="3"/>
    <n v="0"/>
  </r>
  <r>
    <n v="367"/>
    <x v="28"/>
    <d v="2019-08-01T00:00:00"/>
    <x v="7"/>
    <x v="3"/>
    <n v="0"/>
  </r>
  <r>
    <n v="368"/>
    <x v="28"/>
    <d v="2019-09-01T00:00:00"/>
    <x v="8"/>
    <x v="3"/>
    <n v="0"/>
  </r>
  <r>
    <n v="369"/>
    <x v="28"/>
    <d v="2019-10-01T00:00:00"/>
    <x v="9"/>
    <x v="3"/>
    <n v="0"/>
  </r>
  <r>
    <n v="370"/>
    <x v="28"/>
    <d v="2019-11-01T00:00:00"/>
    <x v="10"/>
    <x v="3"/>
    <n v="0"/>
  </r>
  <r>
    <n v="371"/>
    <x v="28"/>
    <d v="2019-12-01T00:00:00"/>
    <x v="11"/>
    <x v="3"/>
    <n v="0"/>
  </r>
  <r>
    <n v="372"/>
    <x v="29"/>
    <d v="2019-01-01T00:00:00"/>
    <x v="0"/>
    <x v="3"/>
    <n v="175"/>
  </r>
  <r>
    <n v="373"/>
    <x v="29"/>
    <d v="2019-02-01T00:00:00"/>
    <x v="1"/>
    <x v="3"/>
    <n v="200"/>
  </r>
  <r>
    <n v="374"/>
    <x v="29"/>
    <d v="2019-03-01T00:00:00"/>
    <x v="2"/>
    <x v="3"/>
    <n v="200"/>
  </r>
  <r>
    <n v="375"/>
    <x v="29"/>
    <d v="2019-04-01T00:00:00"/>
    <x v="3"/>
    <x v="3"/>
    <n v="190"/>
  </r>
  <r>
    <n v="376"/>
    <x v="29"/>
    <d v="2019-05-01T00:00:00"/>
    <x v="4"/>
    <x v="3"/>
    <n v="175"/>
  </r>
  <r>
    <n v="377"/>
    <x v="29"/>
    <d v="2019-06-01T00:00:00"/>
    <x v="5"/>
    <x v="3"/>
    <n v="195"/>
  </r>
  <r>
    <n v="378"/>
    <x v="29"/>
    <d v="2019-07-01T00:00:00"/>
    <x v="6"/>
    <x v="3"/>
    <n v="185"/>
  </r>
  <r>
    <n v="379"/>
    <x v="29"/>
    <d v="2019-08-01T00:00:00"/>
    <x v="7"/>
    <x v="3"/>
    <n v="230"/>
  </r>
  <r>
    <n v="380"/>
    <x v="29"/>
    <d v="2019-09-01T00:00:00"/>
    <x v="8"/>
    <x v="3"/>
    <n v="240"/>
  </r>
  <r>
    <n v="381"/>
    <x v="29"/>
    <d v="2019-10-01T00:00:00"/>
    <x v="9"/>
    <x v="3"/>
    <n v="220"/>
  </r>
  <r>
    <n v="382"/>
    <x v="29"/>
    <d v="2019-11-01T00:00:00"/>
    <x v="10"/>
    <x v="3"/>
    <n v="230"/>
  </r>
  <r>
    <n v="383"/>
    <x v="29"/>
    <d v="2019-12-01T00:00:00"/>
    <x v="11"/>
    <x v="3"/>
    <n v="210"/>
  </r>
  <r>
    <n v="384"/>
    <x v="30"/>
    <d v="2019-01-01T00:00:00"/>
    <x v="0"/>
    <x v="3"/>
    <n v="0"/>
  </r>
  <r>
    <n v="385"/>
    <x v="30"/>
    <d v="2019-02-01T00:00:00"/>
    <x v="1"/>
    <x v="3"/>
    <n v="0"/>
  </r>
  <r>
    <n v="386"/>
    <x v="30"/>
    <d v="2019-03-01T00:00:00"/>
    <x v="2"/>
    <x v="3"/>
    <n v="0"/>
  </r>
  <r>
    <n v="387"/>
    <x v="30"/>
    <d v="2019-04-01T00:00:00"/>
    <x v="3"/>
    <x v="3"/>
    <n v="0"/>
  </r>
  <r>
    <n v="388"/>
    <x v="30"/>
    <d v="2019-05-01T00:00:00"/>
    <x v="4"/>
    <x v="3"/>
    <n v="0"/>
  </r>
  <r>
    <n v="389"/>
    <x v="30"/>
    <d v="2019-06-01T00:00:00"/>
    <x v="5"/>
    <x v="3"/>
    <n v="0"/>
  </r>
  <r>
    <n v="390"/>
    <x v="30"/>
    <d v="2019-07-01T00:00:00"/>
    <x v="6"/>
    <x v="3"/>
    <n v="0"/>
  </r>
  <r>
    <n v="391"/>
    <x v="30"/>
    <d v="2019-08-01T00:00:00"/>
    <x v="7"/>
    <x v="3"/>
    <n v="0"/>
  </r>
  <r>
    <n v="392"/>
    <x v="30"/>
    <d v="2019-09-01T00:00:00"/>
    <x v="8"/>
    <x v="3"/>
    <n v="0"/>
  </r>
  <r>
    <n v="393"/>
    <x v="30"/>
    <d v="2019-10-01T00:00:00"/>
    <x v="9"/>
    <x v="3"/>
    <n v="0"/>
  </r>
  <r>
    <n v="394"/>
    <x v="30"/>
    <d v="2019-11-01T00:00:00"/>
    <x v="10"/>
    <x v="3"/>
    <n v="0"/>
  </r>
  <r>
    <n v="395"/>
    <x v="30"/>
    <d v="2019-12-01T00:00:00"/>
    <x v="11"/>
    <x v="3"/>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24">
  <r>
    <n v="0"/>
    <x v="0"/>
    <d v="2016-01-01T00:00:00"/>
    <s v="January"/>
    <x v="0"/>
    <n v="792136"/>
  </r>
  <r>
    <n v="1"/>
    <x v="0"/>
    <d v="2016-02-01T00:00:00"/>
    <s v="February"/>
    <x v="0"/>
    <n v="937820"/>
  </r>
  <r>
    <n v="2"/>
    <x v="0"/>
    <d v="2016-03-01T00:00:00"/>
    <s v="March"/>
    <x v="0"/>
    <n v="582946"/>
  </r>
  <r>
    <n v="3"/>
    <x v="0"/>
    <d v="2016-04-01T00:00:00"/>
    <s v="April"/>
    <x v="0"/>
    <n v="341948"/>
  </r>
  <r>
    <n v="4"/>
    <x v="0"/>
    <d v="2016-05-01T00:00:00"/>
    <s v="May"/>
    <x v="0"/>
    <n v="252887"/>
  </r>
  <r>
    <n v="5"/>
    <x v="0"/>
    <d v="2016-06-01T00:00:00"/>
    <s v="June"/>
    <x v="0"/>
    <n v="368237"/>
  </r>
  <r>
    <n v="6"/>
    <x v="0"/>
    <d v="2016-07-01T00:00:00"/>
    <s v="July"/>
    <x v="0"/>
    <n v="447562"/>
  </r>
  <r>
    <n v="7"/>
    <x v="0"/>
    <d v="2016-08-01T00:00:00"/>
    <s v="August"/>
    <x v="0"/>
    <n v="614285"/>
  </r>
  <r>
    <n v="8"/>
    <x v="0"/>
    <d v="2016-09-01T00:00:00"/>
    <s v="September"/>
    <x v="0"/>
    <n v="491279"/>
  </r>
  <r>
    <n v="9"/>
    <x v="0"/>
    <d v="2016-10-01T00:00:00"/>
    <s v="October"/>
    <x v="0"/>
    <n v="94184"/>
  </r>
  <r>
    <n v="10"/>
    <x v="0"/>
    <d v="2016-11-01T00:00:00"/>
    <s v="November"/>
    <x v="0"/>
    <n v="99148"/>
  </r>
  <r>
    <n v="11"/>
    <x v="0"/>
    <d v="2016-12-01T00:00:00"/>
    <s v="December"/>
    <x v="0"/>
    <n v="53125"/>
  </r>
  <r>
    <n v="12"/>
    <x v="1"/>
    <d v="2016-01-01T00:00:00"/>
    <s v="January"/>
    <x v="0"/>
    <n v="0"/>
  </r>
  <r>
    <n v="13"/>
    <x v="1"/>
    <d v="2016-02-01T00:00:00"/>
    <s v="February"/>
    <x v="0"/>
    <n v="0"/>
  </r>
  <r>
    <n v="14"/>
    <x v="1"/>
    <d v="2016-03-01T00:00:00"/>
    <s v="March"/>
    <x v="0"/>
    <n v="0"/>
  </r>
  <r>
    <n v="15"/>
    <x v="1"/>
    <d v="2016-04-01T00:00:00"/>
    <s v="April"/>
    <x v="0"/>
    <n v="0"/>
  </r>
  <r>
    <n v="16"/>
    <x v="1"/>
    <d v="2016-05-01T00:00:00"/>
    <s v="May"/>
    <x v="0"/>
    <n v="0"/>
  </r>
  <r>
    <n v="17"/>
    <x v="1"/>
    <d v="2016-06-01T00:00:00"/>
    <s v="June"/>
    <x v="0"/>
    <n v="0"/>
  </r>
  <r>
    <n v="18"/>
    <x v="1"/>
    <d v="2016-07-01T00:00:00"/>
    <s v="July"/>
    <x v="0"/>
    <n v="0"/>
  </r>
  <r>
    <n v="19"/>
    <x v="1"/>
    <d v="2016-08-01T00:00:00"/>
    <s v="August"/>
    <x v="0"/>
    <n v="0"/>
  </r>
  <r>
    <n v="20"/>
    <x v="1"/>
    <d v="2016-09-01T00:00:00"/>
    <s v="September"/>
    <x v="0"/>
    <n v="0"/>
  </r>
  <r>
    <n v="21"/>
    <x v="1"/>
    <d v="2016-10-01T00:00:00"/>
    <s v="October"/>
    <x v="0"/>
    <n v="310133"/>
  </r>
  <r>
    <n v="22"/>
    <x v="1"/>
    <d v="2016-11-01T00:00:00"/>
    <s v="November"/>
    <x v="0"/>
    <n v="252127"/>
  </r>
  <r>
    <n v="23"/>
    <x v="1"/>
    <d v="2016-12-01T00:00:00"/>
    <s v="December"/>
    <x v="0"/>
    <n v="326770"/>
  </r>
  <r>
    <n v="24"/>
    <x v="2"/>
    <d v="2016-01-01T00:00:00"/>
    <s v="January"/>
    <x v="0"/>
    <n v="1122510"/>
  </r>
  <r>
    <n v="25"/>
    <x v="2"/>
    <d v="2016-02-01T00:00:00"/>
    <s v="February"/>
    <x v="0"/>
    <n v="778748"/>
  </r>
  <r>
    <n v="26"/>
    <x v="2"/>
    <d v="2016-03-01T00:00:00"/>
    <s v="March"/>
    <x v="0"/>
    <n v="1017794"/>
  </r>
  <r>
    <n v="27"/>
    <x v="2"/>
    <d v="2016-04-01T00:00:00"/>
    <s v="April"/>
    <x v="0"/>
    <n v="1127738"/>
  </r>
  <r>
    <n v="28"/>
    <x v="2"/>
    <d v="2016-05-01T00:00:00"/>
    <s v="May"/>
    <x v="0"/>
    <n v="1287181"/>
  </r>
  <r>
    <n v="29"/>
    <x v="2"/>
    <d v="2016-06-01T00:00:00"/>
    <s v="June"/>
    <x v="0"/>
    <n v="12032661"/>
  </r>
  <r>
    <n v="30"/>
    <x v="2"/>
    <d v="2016-07-01T00:00:00"/>
    <s v="July"/>
    <x v="0"/>
    <n v="1096754"/>
  </r>
  <r>
    <n v="31"/>
    <x v="2"/>
    <d v="2016-08-01T00:00:00"/>
    <s v="August"/>
    <x v="0"/>
    <n v="1061137"/>
  </r>
  <r>
    <n v="32"/>
    <x v="2"/>
    <d v="2016-09-01T00:00:00"/>
    <s v="September"/>
    <x v="0"/>
    <n v="832987"/>
  </r>
  <r>
    <n v="33"/>
    <x v="2"/>
    <d v="2016-10-01T00:00:00"/>
    <s v="October"/>
    <x v="0"/>
    <n v="901960"/>
  </r>
  <r>
    <n v="34"/>
    <x v="2"/>
    <d v="2016-11-01T00:00:00"/>
    <s v="November"/>
    <x v="0"/>
    <n v="909733"/>
  </r>
  <r>
    <n v="35"/>
    <x v="2"/>
    <d v="2016-12-01T00:00:00"/>
    <s v="December"/>
    <x v="0"/>
    <n v="1225502"/>
  </r>
  <r>
    <n v="36"/>
    <x v="3"/>
    <d v="2016-01-01T00:00:00"/>
    <s v="January"/>
    <x v="0"/>
    <n v="0"/>
  </r>
  <r>
    <n v="37"/>
    <x v="3"/>
    <d v="2016-02-01T00:00:00"/>
    <s v="February"/>
    <x v="0"/>
    <n v="0"/>
  </r>
  <r>
    <n v="38"/>
    <x v="3"/>
    <d v="2016-03-01T00:00:00"/>
    <s v="March"/>
    <x v="0"/>
    <n v="0"/>
  </r>
  <r>
    <n v="39"/>
    <x v="3"/>
    <d v="2016-04-01T00:00:00"/>
    <s v="April"/>
    <x v="0"/>
    <n v="0"/>
  </r>
  <r>
    <n v="40"/>
    <x v="3"/>
    <d v="2016-05-01T00:00:00"/>
    <s v="May"/>
    <x v="0"/>
    <n v="0"/>
  </r>
  <r>
    <n v="41"/>
    <x v="3"/>
    <d v="2016-06-01T00:00:00"/>
    <s v="June"/>
    <x v="0"/>
    <n v="0"/>
  </r>
  <r>
    <n v="42"/>
    <x v="3"/>
    <d v="2016-07-01T00:00:00"/>
    <s v="July"/>
    <x v="0"/>
    <n v="0"/>
  </r>
  <r>
    <n v="43"/>
    <x v="3"/>
    <d v="2016-08-01T00:00:00"/>
    <s v="August"/>
    <x v="0"/>
    <n v="0"/>
  </r>
  <r>
    <n v="44"/>
    <x v="3"/>
    <d v="2016-09-01T00:00:00"/>
    <s v="September"/>
    <x v="0"/>
    <n v="0"/>
  </r>
  <r>
    <n v="45"/>
    <x v="3"/>
    <d v="2016-10-01T00:00:00"/>
    <s v="October"/>
    <x v="0"/>
    <n v="201249"/>
  </r>
  <r>
    <n v="46"/>
    <x v="3"/>
    <d v="2016-11-01T00:00:00"/>
    <s v="November"/>
    <x v="0"/>
    <n v="214534"/>
  </r>
  <r>
    <n v="47"/>
    <x v="3"/>
    <d v="2016-12-01T00:00:00"/>
    <s v="December"/>
    <x v="0"/>
    <n v="207294"/>
  </r>
  <r>
    <n v="48"/>
    <x v="4"/>
    <d v="2016-01-01T00:00:00"/>
    <s v="January"/>
    <x v="0"/>
    <n v="0"/>
  </r>
  <r>
    <n v="49"/>
    <x v="4"/>
    <d v="2016-02-01T00:00:00"/>
    <s v="February"/>
    <x v="0"/>
    <n v="0"/>
  </r>
  <r>
    <n v="50"/>
    <x v="4"/>
    <d v="2016-03-01T00:00:00"/>
    <s v="March"/>
    <x v="0"/>
    <n v="0"/>
  </r>
  <r>
    <n v="51"/>
    <x v="4"/>
    <d v="2016-04-01T00:00:00"/>
    <s v="April"/>
    <x v="0"/>
    <n v="0"/>
  </r>
  <r>
    <n v="52"/>
    <x v="4"/>
    <d v="2016-05-01T00:00:00"/>
    <s v="May"/>
    <x v="0"/>
    <n v="0"/>
  </r>
  <r>
    <n v="53"/>
    <x v="4"/>
    <d v="2016-06-01T00:00:00"/>
    <s v="June"/>
    <x v="0"/>
    <n v="0"/>
  </r>
  <r>
    <n v="54"/>
    <x v="4"/>
    <d v="2016-07-01T00:00:00"/>
    <s v="July"/>
    <x v="0"/>
    <n v="0"/>
  </r>
  <r>
    <n v="55"/>
    <x v="4"/>
    <d v="2016-08-01T00:00:00"/>
    <s v="August"/>
    <x v="0"/>
    <n v="0"/>
  </r>
  <r>
    <n v="56"/>
    <x v="4"/>
    <d v="2016-09-01T00:00:00"/>
    <s v="September"/>
    <x v="0"/>
    <n v="0"/>
  </r>
  <r>
    <n v="57"/>
    <x v="4"/>
    <d v="2016-10-01T00:00:00"/>
    <s v="October"/>
    <x v="0"/>
    <n v="14770"/>
  </r>
  <r>
    <n v="58"/>
    <x v="4"/>
    <d v="2016-11-01T00:00:00"/>
    <s v="November"/>
    <x v="0"/>
    <n v="13210"/>
  </r>
  <r>
    <n v="59"/>
    <x v="4"/>
    <d v="2016-12-01T00:00:00"/>
    <s v="December"/>
    <x v="0"/>
    <n v="12680"/>
  </r>
  <r>
    <n v="60"/>
    <x v="5"/>
    <d v="2016-01-01T00:00:00"/>
    <s v="January"/>
    <x v="0"/>
    <n v="0"/>
  </r>
  <r>
    <n v="61"/>
    <x v="5"/>
    <d v="2016-02-01T00:00:00"/>
    <s v="February"/>
    <x v="0"/>
    <n v="0"/>
  </r>
  <r>
    <n v="62"/>
    <x v="5"/>
    <d v="2016-03-01T00:00:00"/>
    <s v="March"/>
    <x v="0"/>
    <n v="0"/>
  </r>
  <r>
    <n v="63"/>
    <x v="5"/>
    <d v="2016-04-01T00:00:00"/>
    <s v="April"/>
    <x v="0"/>
    <n v="0"/>
  </r>
  <r>
    <n v="64"/>
    <x v="5"/>
    <d v="2016-05-01T00:00:00"/>
    <s v="May"/>
    <x v="0"/>
    <n v="0"/>
  </r>
  <r>
    <n v="65"/>
    <x v="5"/>
    <d v="2016-06-01T00:00:00"/>
    <s v="June"/>
    <x v="0"/>
    <n v="0"/>
  </r>
  <r>
    <n v="66"/>
    <x v="5"/>
    <d v="2016-07-01T00:00:00"/>
    <s v="July"/>
    <x v="0"/>
    <n v="0"/>
  </r>
  <r>
    <n v="67"/>
    <x v="5"/>
    <d v="2016-08-01T00:00:00"/>
    <s v="August"/>
    <x v="0"/>
    <n v="0"/>
  </r>
  <r>
    <n v="68"/>
    <x v="5"/>
    <d v="2016-09-01T00:00:00"/>
    <s v="September"/>
    <x v="0"/>
    <n v="0"/>
  </r>
  <r>
    <n v="69"/>
    <x v="5"/>
    <d v="2016-10-01T00:00:00"/>
    <s v="October"/>
    <x v="0"/>
    <n v="76360"/>
  </r>
  <r>
    <n v="70"/>
    <x v="5"/>
    <d v="2016-11-01T00:00:00"/>
    <s v="November"/>
    <x v="0"/>
    <n v="81580"/>
  </r>
  <r>
    <n v="71"/>
    <x v="5"/>
    <d v="2016-12-01T00:00:00"/>
    <s v="December"/>
    <x v="0"/>
    <n v="85460"/>
  </r>
  <r>
    <n v="72"/>
    <x v="6"/>
    <d v="2016-01-01T00:00:00"/>
    <s v="January"/>
    <x v="0"/>
    <n v="0"/>
  </r>
  <r>
    <n v="73"/>
    <x v="6"/>
    <d v="2016-02-01T00:00:00"/>
    <s v="February"/>
    <x v="0"/>
    <n v="0"/>
  </r>
  <r>
    <n v="74"/>
    <x v="6"/>
    <d v="2016-03-01T00:00:00"/>
    <s v="March"/>
    <x v="0"/>
    <n v="0"/>
  </r>
  <r>
    <n v="75"/>
    <x v="6"/>
    <d v="2016-04-01T00:00:00"/>
    <s v="April"/>
    <x v="0"/>
    <n v="0"/>
  </r>
  <r>
    <n v="76"/>
    <x v="6"/>
    <d v="2016-05-01T00:00:00"/>
    <s v="May"/>
    <x v="0"/>
    <n v="0"/>
  </r>
  <r>
    <n v="77"/>
    <x v="6"/>
    <d v="2016-06-01T00:00:00"/>
    <s v="June"/>
    <x v="0"/>
    <n v="0"/>
  </r>
  <r>
    <n v="78"/>
    <x v="6"/>
    <d v="2016-07-01T00:00:00"/>
    <s v="July"/>
    <x v="0"/>
    <n v="0"/>
  </r>
  <r>
    <n v="79"/>
    <x v="6"/>
    <d v="2016-08-01T00:00:00"/>
    <s v="August"/>
    <x v="0"/>
    <n v="0"/>
  </r>
  <r>
    <n v="80"/>
    <x v="6"/>
    <d v="2016-09-01T00:00:00"/>
    <s v="September"/>
    <x v="0"/>
    <n v="0"/>
  </r>
  <r>
    <n v="81"/>
    <x v="6"/>
    <d v="2016-10-01T00:00:00"/>
    <s v="October"/>
    <x v="0"/>
    <n v="152898"/>
  </r>
  <r>
    <n v="82"/>
    <x v="6"/>
    <d v="2016-11-01T00:00:00"/>
    <s v="November"/>
    <x v="0"/>
    <n v="188170"/>
  </r>
  <r>
    <n v="83"/>
    <x v="6"/>
    <d v="2016-12-01T00:00:00"/>
    <s v="December"/>
    <x v="0"/>
    <n v="182333"/>
  </r>
  <r>
    <n v="84"/>
    <x v="7"/>
    <d v="2016-01-01T00:00:00"/>
    <s v="January"/>
    <x v="0"/>
    <n v="0"/>
  </r>
  <r>
    <n v="85"/>
    <x v="7"/>
    <d v="2016-02-01T00:00:00"/>
    <s v="February"/>
    <x v="0"/>
    <n v="0"/>
  </r>
  <r>
    <n v="86"/>
    <x v="7"/>
    <d v="2016-03-01T00:00:00"/>
    <s v="March"/>
    <x v="0"/>
    <n v="0"/>
  </r>
  <r>
    <n v="87"/>
    <x v="7"/>
    <d v="2016-04-01T00:00:00"/>
    <s v="April"/>
    <x v="0"/>
    <n v="0"/>
  </r>
  <r>
    <n v="88"/>
    <x v="7"/>
    <d v="2016-05-01T00:00:00"/>
    <s v="May"/>
    <x v="0"/>
    <n v="0"/>
  </r>
  <r>
    <n v="89"/>
    <x v="7"/>
    <d v="2016-06-01T00:00:00"/>
    <s v="June"/>
    <x v="0"/>
    <n v="0"/>
  </r>
  <r>
    <n v="90"/>
    <x v="7"/>
    <d v="2016-07-01T00:00:00"/>
    <s v="July"/>
    <x v="0"/>
    <n v="0"/>
  </r>
  <r>
    <n v="91"/>
    <x v="7"/>
    <d v="2016-08-01T00:00:00"/>
    <s v="August"/>
    <x v="0"/>
    <n v="0"/>
  </r>
  <r>
    <n v="92"/>
    <x v="7"/>
    <d v="2016-09-01T00:00:00"/>
    <s v="September"/>
    <x v="0"/>
    <n v="0"/>
  </r>
  <r>
    <n v="93"/>
    <x v="7"/>
    <d v="2016-10-01T00:00:00"/>
    <s v="October"/>
    <x v="0"/>
    <n v="47"/>
  </r>
  <r>
    <n v="94"/>
    <x v="7"/>
    <d v="2016-11-01T00:00:00"/>
    <s v="November"/>
    <x v="0"/>
    <n v="38"/>
  </r>
  <r>
    <n v="95"/>
    <x v="7"/>
    <d v="2016-12-01T00:00:00"/>
    <s v="December"/>
    <x v="0"/>
    <n v="42"/>
  </r>
  <r>
    <n v="96"/>
    <x v="8"/>
    <d v="2016-01-01T00:00:00"/>
    <s v="January"/>
    <x v="0"/>
    <n v="1984442"/>
  </r>
  <r>
    <n v="97"/>
    <x v="8"/>
    <d v="2016-02-01T00:00:00"/>
    <s v="February"/>
    <x v="0"/>
    <n v="779960"/>
  </r>
  <r>
    <n v="98"/>
    <x v="8"/>
    <d v="2016-03-01T00:00:00"/>
    <s v="March"/>
    <x v="0"/>
    <n v="1018399"/>
  </r>
  <r>
    <n v="99"/>
    <x v="8"/>
    <d v="2016-04-01T00:00:00"/>
    <s v="April"/>
    <x v="0"/>
    <n v="956959"/>
  </r>
  <r>
    <n v="100"/>
    <x v="8"/>
    <d v="2016-05-01T00:00:00"/>
    <s v="May"/>
    <x v="0"/>
    <n v="1095642"/>
  </r>
  <r>
    <n v="101"/>
    <x v="8"/>
    <d v="2016-06-01T00:00:00"/>
    <s v="June"/>
    <x v="0"/>
    <n v="914746"/>
  </r>
  <r>
    <n v="102"/>
    <x v="8"/>
    <d v="2016-07-01T00:00:00"/>
    <s v="July"/>
    <x v="0"/>
    <n v="401047"/>
  </r>
  <r>
    <n v="103"/>
    <x v="8"/>
    <d v="2016-08-01T00:00:00"/>
    <s v="August"/>
    <x v="0"/>
    <n v="1018399"/>
  </r>
  <r>
    <n v="104"/>
    <x v="8"/>
    <d v="2016-09-01T00:00:00"/>
    <s v="September"/>
    <x v="0"/>
    <n v="956959"/>
  </r>
  <r>
    <n v="105"/>
    <x v="8"/>
    <d v="2016-10-01T00:00:00"/>
    <s v="October"/>
    <x v="0"/>
    <n v="13675"/>
  </r>
  <r>
    <n v="106"/>
    <x v="8"/>
    <d v="2016-11-01T00:00:00"/>
    <s v="November"/>
    <x v="0"/>
    <n v="13350"/>
  </r>
  <r>
    <n v="107"/>
    <x v="8"/>
    <d v="2016-12-01T00:00:00"/>
    <s v="December"/>
    <x v="0"/>
    <n v="13890"/>
  </r>
  <r>
    <n v="108"/>
    <x v="9"/>
    <d v="2016-01-01T00:00:00"/>
    <s v="January"/>
    <x v="0"/>
    <n v="651827"/>
  </r>
  <r>
    <n v="109"/>
    <x v="9"/>
    <d v="2016-02-01T00:00:00"/>
    <s v="February"/>
    <x v="0"/>
    <n v="407533"/>
  </r>
  <r>
    <n v="110"/>
    <x v="9"/>
    <d v="2016-03-01T00:00:00"/>
    <s v="March"/>
    <x v="0"/>
    <n v="458527"/>
  </r>
  <r>
    <n v="111"/>
    <x v="9"/>
    <d v="2016-04-01T00:00:00"/>
    <s v="April"/>
    <x v="0"/>
    <n v="971622"/>
  </r>
  <r>
    <n v="112"/>
    <x v="9"/>
    <d v="2016-05-01T00:00:00"/>
    <s v="May"/>
    <x v="0"/>
    <n v="433994"/>
  </r>
  <r>
    <n v="113"/>
    <x v="9"/>
    <d v="2016-06-01T00:00:00"/>
    <s v="June"/>
    <x v="0"/>
    <n v="445862"/>
  </r>
  <r>
    <n v="114"/>
    <x v="9"/>
    <d v="2016-07-01T00:00:00"/>
    <s v="July"/>
    <x v="0"/>
    <n v="414963"/>
  </r>
  <r>
    <n v="115"/>
    <x v="9"/>
    <d v="2016-08-01T00:00:00"/>
    <s v="August"/>
    <x v="0"/>
    <n v="503654"/>
  </r>
  <r>
    <n v="116"/>
    <x v="9"/>
    <d v="2016-09-01T00:00:00"/>
    <s v="September"/>
    <x v="0"/>
    <n v="368437"/>
  </r>
  <r>
    <n v="117"/>
    <x v="9"/>
    <d v="2016-10-01T00:00:00"/>
    <s v="October"/>
    <x v="0"/>
    <n v="121575"/>
  </r>
  <r>
    <n v="118"/>
    <x v="9"/>
    <d v="2016-11-01T00:00:00"/>
    <s v="November"/>
    <x v="0"/>
    <n v="110634"/>
  </r>
  <r>
    <n v="119"/>
    <x v="9"/>
    <d v="2016-12-01T00:00:00"/>
    <s v="December"/>
    <x v="0"/>
    <n v="116403"/>
  </r>
  <r>
    <n v="120"/>
    <x v="10"/>
    <d v="2016-01-01T00:00:00"/>
    <s v="January"/>
    <x v="0"/>
    <n v="0"/>
  </r>
  <r>
    <n v="121"/>
    <x v="10"/>
    <d v="2016-02-01T00:00:00"/>
    <s v="February"/>
    <x v="0"/>
    <n v="0"/>
  </r>
  <r>
    <n v="122"/>
    <x v="10"/>
    <d v="2016-03-01T00:00:00"/>
    <s v="March"/>
    <x v="0"/>
    <n v="0"/>
  </r>
  <r>
    <n v="123"/>
    <x v="10"/>
    <d v="2016-04-01T00:00:00"/>
    <s v="April"/>
    <x v="0"/>
    <n v="0"/>
  </r>
  <r>
    <n v="124"/>
    <x v="10"/>
    <d v="2016-05-01T00:00:00"/>
    <s v="May"/>
    <x v="0"/>
    <n v="0"/>
  </r>
  <r>
    <n v="125"/>
    <x v="10"/>
    <d v="2016-06-01T00:00:00"/>
    <s v="June"/>
    <x v="0"/>
    <n v="0"/>
  </r>
  <r>
    <n v="126"/>
    <x v="10"/>
    <d v="2016-07-01T00:00:00"/>
    <s v="July"/>
    <x v="0"/>
    <n v="0"/>
  </r>
  <r>
    <n v="127"/>
    <x v="10"/>
    <d v="2016-08-01T00:00:00"/>
    <s v="August"/>
    <x v="0"/>
    <n v="0"/>
  </r>
  <r>
    <n v="128"/>
    <x v="10"/>
    <d v="2016-09-01T00:00:00"/>
    <s v="September"/>
    <x v="0"/>
    <n v="0"/>
  </r>
  <r>
    <n v="129"/>
    <x v="10"/>
    <d v="2016-10-01T00:00:00"/>
    <s v="October"/>
    <x v="0"/>
    <n v="0"/>
  </r>
  <r>
    <n v="130"/>
    <x v="10"/>
    <d v="2016-11-01T00:00:00"/>
    <s v="November"/>
    <x v="0"/>
    <n v="0"/>
  </r>
  <r>
    <n v="131"/>
    <x v="10"/>
    <d v="2016-12-01T00:00:00"/>
    <s v="December"/>
    <x v="0"/>
    <n v="0"/>
  </r>
  <r>
    <n v="132"/>
    <x v="11"/>
    <d v="2016-01-01T00:00:00"/>
    <s v="January"/>
    <x v="0"/>
    <n v="0"/>
  </r>
  <r>
    <n v="133"/>
    <x v="11"/>
    <d v="2016-02-01T00:00:00"/>
    <s v="February"/>
    <x v="0"/>
    <n v="0"/>
  </r>
  <r>
    <n v="134"/>
    <x v="11"/>
    <d v="2016-03-01T00:00:00"/>
    <s v="March"/>
    <x v="0"/>
    <n v="0"/>
  </r>
  <r>
    <n v="135"/>
    <x v="11"/>
    <d v="2016-04-01T00:00:00"/>
    <s v="April"/>
    <x v="0"/>
    <n v="0"/>
  </r>
  <r>
    <n v="136"/>
    <x v="11"/>
    <d v="2016-05-01T00:00:00"/>
    <s v="May"/>
    <x v="0"/>
    <n v="0"/>
  </r>
  <r>
    <n v="137"/>
    <x v="11"/>
    <d v="2016-06-01T00:00:00"/>
    <s v="June"/>
    <x v="0"/>
    <n v="0"/>
  </r>
  <r>
    <n v="138"/>
    <x v="11"/>
    <d v="2016-07-01T00:00:00"/>
    <s v="July"/>
    <x v="0"/>
    <n v="0"/>
  </r>
  <r>
    <n v="139"/>
    <x v="11"/>
    <d v="2016-08-01T00:00:00"/>
    <s v="August"/>
    <x v="0"/>
    <n v="0"/>
  </r>
  <r>
    <n v="140"/>
    <x v="11"/>
    <d v="2016-09-01T00:00:00"/>
    <s v="September"/>
    <x v="0"/>
    <n v="0"/>
  </r>
  <r>
    <n v="141"/>
    <x v="11"/>
    <d v="2016-10-01T00:00:00"/>
    <s v="October"/>
    <x v="0"/>
    <n v="13032"/>
  </r>
  <r>
    <n v="142"/>
    <x v="11"/>
    <d v="2016-11-01T00:00:00"/>
    <s v="November"/>
    <x v="0"/>
    <n v="114015"/>
  </r>
  <r>
    <n v="143"/>
    <x v="11"/>
    <d v="2016-12-01T00:00:00"/>
    <s v="December"/>
    <x v="0"/>
    <n v="12955"/>
  </r>
  <r>
    <n v="144"/>
    <x v="12"/>
    <d v="2016-01-01T00:00:00"/>
    <s v="January"/>
    <x v="0"/>
    <n v="577071"/>
  </r>
  <r>
    <n v="145"/>
    <x v="12"/>
    <d v="2016-02-01T00:00:00"/>
    <s v="February"/>
    <x v="0"/>
    <n v="1312068"/>
  </r>
  <r>
    <n v="146"/>
    <x v="12"/>
    <d v="2016-03-01T00:00:00"/>
    <s v="March"/>
    <x v="0"/>
    <n v="1731983"/>
  </r>
  <r>
    <n v="147"/>
    <x v="12"/>
    <d v="2016-04-01T00:00:00"/>
    <s v="April"/>
    <x v="0"/>
    <n v="622432"/>
  </r>
  <r>
    <n v="148"/>
    <x v="12"/>
    <d v="2016-05-01T00:00:00"/>
    <s v="May"/>
    <x v="0"/>
    <n v="571898"/>
  </r>
  <r>
    <n v="149"/>
    <x v="12"/>
    <d v="2016-06-01T00:00:00"/>
    <s v="June"/>
    <x v="0"/>
    <n v="561006"/>
  </r>
  <r>
    <n v="150"/>
    <x v="12"/>
    <d v="2016-07-01T00:00:00"/>
    <s v="July"/>
    <x v="0"/>
    <n v="562322"/>
  </r>
  <r>
    <n v="151"/>
    <x v="12"/>
    <d v="2016-08-01T00:00:00"/>
    <s v="August"/>
    <x v="0"/>
    <n v="1133105"/>
  </r>
  <r>
    <n v="152"/>
    <x v="12"/>
    <d v="2016-09-01T00:00:00"/>
    <s v="September"/>
    <x v="0"/>
    <n v="567712"/>
  </r>
  <r>
    <n v="153"/>
    <x v="12"/>
    <d v="2016-10-01T00:00:00"/>
    <s v="October"/>
    <x v="0"/>
    <n v="198592"/>
  </r>
  <r>
    <n v="154"/>
    <x v="12"/>
    <d v="2016-11-01T00:00:00"/>
    <s v="November"/>
    <x v="0"/>
    <n v="256375"/>
  </r>
  <r>
    <n v="155"/>
    <x v="12"/>
    <d v="2016-12-01T00:00:00"/>
    <s v="December"/>
    <x v="0"/>
    <n v="210202"/>
  </r>
  <r>
    <n v="156"/>
    <x v="13"/>
    <d v="2016-01-01T00:00:00"/>
    <s v="January"/>
    <x v="0"/>
    <n v="0"/>
  </r>
  <r>
    <n v="157"/>
    <x v="13"/>
    <d v="2016-02-01T00:00:00"/>
    <s v="February"/>
    <x v="0"/>
    <n v="0"/>
  </r>
  <r>
    <n v="158"/>
    <x v="13"/>
    <d v="2016-03-01T00:00:00"/>
    <s v="March"/>
    <x v="0"/>
    <n v="0"/>
  </r>
  <r>
    <n v="159"/>
    <x v="13"/>
    <d v="2016-04-01T00:00:00"/>
    <s v="April"/>
    <x v="0"/>
    <n v="0"/>
  </r>
  <r>
    <n v="160"/>
    <x v="13"/>
    <d v="2016-05-01T00:00:00"/>
    <s v="May"/>
    <x v="0"/>
    <n v="0"/>
  </r>
  <r>
    <n v="161"/>
    <x v="13"/>
    <d v="2016-06-01T00:00:00"/>
    <s v="June"/>
    <x v="0"/>
    <n v="0"/>
  </r>
  <r>
    <n v="162"/>
    <x v="13"/>
    <d v="2016-07-01T00:00:00"/>
    <s v="July"/>
    <x v="0"/>
    <n v="0"/>
  </r>
  <r>
    <n v="163"/>
    <x v="13"/>
    <d v="2016-08-01T00:00:00"/>
    <s v="August"/>
    <x v="0"/>
    <n v="0"/>
  </r>
  <r>
    <n v="164"/>
    <x v="13"/>
    <d v="2016-09-01T00:00:00"/>
    <s v="September"/>
    <x v="0"/>
    <n v="0"/>
  </r>
  <r>
    <n v="165"/>
    <x v="13"/>
    <d v="2016-10-01T00:00:00"/>
    <s v="October"/>
    <x v="0"/>
    <n v="3124"/>
  </r>
  <r>
    <n v="166"/>
    <x v="13"/>
    <d v="2016-11-01T00:00:00"/>
    <s v="November"/>
    <x v="0"/>
    <n v="2255"/>
  </r>
  <r>
    <n v="167"/>
    <x v="13"/>
    <d v="2016-12-01T00:00:00"/>
    <s v="December"/>
    <x v="0"/>
    <n v="2423"/>
  </r>
  <r>
    <n v="168"/>
    <x v="14"/>
    <d v="2016-01-01T00:00:00"/>
    <s v="January"/>
    <x v="0"/>
    <n v="92600"/>
  </r>
  <r>
    <n v="169"/>
    <x v="14"/>
    <d v="2016-02-01T00:00:00"/>
    <s v="February"/>
    <x v="0"/>
    <n v="215000"/>
  </r>
  <r>
    <n v="170"/>
    <x v="14"/>
    <d v="2016-03-01T00:00:00"/>
    <s v="March"/>
    <x v="0"/>
    <n v="1318000"/>
  </r>
  <r>
    <n v="171"/>
    <x v="14"/>
    <d v="2016-04-01T00:00:00"/>
    <s v="April"/>
    <x v="0"/>
    <n v="300000"/>
  </r>
  <r>
    <n v="172"/>
    <x v="14"/>
    <d v="2016-05-01T00:00:00"/>
    <s v="May"/>
    <x v="0"/>
    <n v="198000"/>
  </r>
  <r>
    <n v="173"/>
    <x v="14"/>
    <d v="2016-06-01T00:00:00"/>
    <s v="June"/>
    <x v="0"/>
    <n v="166700"/>
  </r>
  <r>
    <n v="174"/>
    <x v="14"/>
    <d v="2016-07-01T00:00:00"/>
    <s v="July"/>
    <x v="0"/>
    <n v="153300"/>
  </r>
  <r>
    <n v="175"/>
    <x v="14"/>
    <d v="2016-08-01T00:00:00"/>
    <s v="August"/>
    <x v="0"/>
    <n v="216100"/>
  </r>
  <r>
    <n v="176"/>
    <x v="14"/>
    <d v="2016-09-01T00:00:00"/>
    <s v="September"/>
    <x v="0"/>
    <n v="132600"/>
  </r>
  <r>
    <n v="177"/>
    <x v="14"/>
    <d v="2016-10-01T00:00:00"/>
    <s v="October"/>
    <x v="0"/>
    <n v="15600"/>
  </r>
  <r>
    <n v="178"/>
    <x v="14"/>
    <d v="2016-11-01T00:00:00"/>
    <s v="November"/>
    <x v="0"/>
    <n v="132300"/>
  </r>
  <r>
    <n v="179"/>
    <x v="14"/>
    <d v="2016-12-01T00:00:00"/>
    <s v="December"/>
    <x v="0"/>
    <n v="523000"/>
  </r>
  <r>
    <n v="180"/>
    <x v="15"/>
    <d v="2016-01-01T00:00:00"/>
    <s v="January"/>
    <x v="0"/>
    <n v="0"/>
  </r>
  <r>
    <n v="181"/>
    <x v="15"/>
    <d v="2016-02-01T00:00:00"/>
    <s v="February"/>
    <x v="0"/>
    <n v="0"/>
  </r>
  <r>
    <n v="182"/>
    <x v="15"/>
    <d v="2016-03-01T00:00:00"/>
    <s v="March"/>
    <x v="0"/>
    <n v="0"/>
  </r>
  <r>
    <n v="183"/>
    <x v="15"/>
    <d v="2016-04-01T00:00:00"/>
    <s v="April"/>
    <x v="0"/>
    <n v="0"/>
  </r>
  <r>
    <n v="184"/>
    <x v="15"/>
    <d v="2016-05-01T00:00:00"/>
    <s v="May"/>
    <x v="0"/>
    <n v="0"/>
  </r>
  <r>
    <n v="185"/>
    <x v="15"/>
    <d v="2016-06-01T00:00:00"/>
    <s v="June"/>
    <x v="0"/>
    <n v="0"/>
  </r>
  <r>
    <n v="186"/>
    <x v="15"/>
    <d v="2016-07-01T00:00:00"/>
    <s v="July"/>
    <x v="0"/>
    <n v="0"/>
  </r>
  <r>
    <n v="187"/>
    <x v="15"/>
    <d v="2016-08-01T00:00:00"/>
    <s v="August"/>
    <x v="0"/>
    <n v="0"/>
  </r>
  <r>
    <n v="188"/>
    <x v="15"/>
    <d v="2016-09-01T00:00:00"/>
    <s v="September"/>
    <x v="0"/>
    <n v="0"/>
  </r>
  <r>
    <n v="189"/>
    <x v="15"/>
    <d v="2016-10-01T00:00:00"/>
    <s v="October"/>
    <x v="0"/>
    <n v="0"/>
  </r>
  <r>
    <n v="190"/>
    <x v="15"/>
    <d v="2016-11-01T00:00:00"/>
    <s v="November"/>
    <x v="0"/>
    <n v="0"/>
  </r>
  <r>
    <n v="191"/>
    <x v="15"/>
    <d v="2016-12-01T00:00:00"/>
    <s v="December"/>
    <x v="0"/>
    <n v="0"/>
  </r>
  <r>
    <n v="192"/>
    <x v="16"/>
    <d v="2016-01-01T00:00:00"/>
    <s v="January"/>
    <x v="0"/>
    <n v="0"/>
  </r>
  <r>
    <n v="193"/>
    <x v="16"/>
    <d v="2016-02-01T00:00:00"/>
    <s v="February"/>
    <x v="0"/>
    <n v="0"/>
  </r>
  <r>
    <n v="194"/>
    <x v="16"/>
    <d v="2016-03-01T00:00:00"/>
    <s v="March"/>
    <x v="0"/>
    <n v="0"/>
  </r>
  <r>
    <n v="195"/>
    <x v="16"/>
    <d v="2016-04-01T00:00:00"/>
    <s v="April"/>
    <x v="0"/>
    <n v="0"/>
  </r>
  <r>
    <n v="196"/>
    <x v="16"/>
    <d v="2016-05-01T00:00:00"/>
    <s v="May"/>
    <x v="0"/>
    <n v="0"/>
  </r>
  <r>
    <n v="197"/>
    <x v="16"/>
    <d v="2016-06-01T00:00:00"/>
    <s v="June"/>
    <x v="0"/>
    <n v="0"/>
  </r>
  <r>
    <n v="198"/>
    <x v="16"/>
    <d v="2016-07-01T00:00:00"/>
    <s v="July"/>
    <x v="0"/>
    <n v="0"/>
  </r>
  <r>
    <n v="199"/>
    <x v="16"/>
    <d v="2016-08-01T00:00:00"/>
    <s v="August"/>
    <x v="0"/>
    <n v="0"/>
  </r>
  <r>
    <n v="200"/>
    <x v="16"/>
    <d v="2016-09-01T00:00:00"/>
    <s v="September"/>
    <x v="0"/>
    <n v="0"/>
  </r>
  <r>
    <n v="201"/>
    <x v="16"/>
    <d v="2016-10-01T00:00:00"/>
    <s v="October"/>
    <x v="0"/>
    <n v="201050"/>
  </r>
  <r>
    <n v="202"/>
    <x v="16"/>
    <d v="2016-11-01T00:00:00"/>
    <s v="November"/>
    <x v="0"/>
    <n v="188786"/>
  </r>
  <r>
    <n v="203"/>
    <x v="16"/>
    <d v="2016-12-01T00:00:00"/>
    <s v="December"/>
    <x v="0"/>
    <n v="198637"/>
  </r>
  <r>
    <n v="204"/>
    <x v="17"/>
    <d v="2016-01-01T00:00:00"/>
    <s v="January"/>
    <x v="0"/>
    <n v="566515"/>
  </r>
  <r>
    <n v="205"/>
    <x v="17"/>
    <d v="2016-02-01T00:00:00"/>
    <s v="February"/>
    <x v="0"/>
    <n v="539467"/>
  </r>
  <r>
    <n v="206"/>
    <x v="17"/>
    <d v="2016-03-01T00:00:00"/>
    <s v="March"/>
    <x v="0"/>
    <n v="619462"/>
  </r>
  <r>
    <n v="207"/>
    <x v="17"/>
    <d v="2016-04-01T00:00:00"/>
    <s v="April"/>
    <x v="0"/>
    <n v="601253"/>
  </r>
  <r>
    <n v="208"/>
    <x v="17"/>
    <d v="2016-05-01T00:00:00"/>
    <s v="May"/>
    <x v="0"/>
    <n v="628872"/>
  </r>
  <r>
    <n v="209"/>
    <x v="17"/>
    <d v="2016-06-01T00:00:00"/>
    <s v="June"/>
    <x v="0"/>
    <n v="551239"/>
  </r>
  <r>
    <n v="210"/>
    <x v="17"/>
    <d v="2016-07-01T00:00:00"/>
    <s v="July"/>
    <x v="0"/>
    <n v="582820"/>
  </r>
  <r>
    <n v="211"/>
    <x v="17"/>
    <d v="2016-08-01T00:00:00"/>
    <s v="August"/>
    <x v="0"/>
    <n v="988102"/>
  </r>
  <r>
    <n v="212"/>
    <x v="17"/>
    <d v="2016-09-01T00:00:00"/>
    <s v="September"/>
    <x v="0"/>
    <n v="742402"/>
  </r>
  <r>
    <n v="213"/>
    <x v="17"/>
    <d v="2016-10-01T00:00:00"/>
    <s v="October"/>
    <x v="0"/>
    <n v="3508"/>
  </r>
  <r>
    <n v="214"/>
    <x v="17"/>
    <d v="2016-11-01T00:00:00"/>
    <s v="November"/>
    <x v="0"/>
    <n v="21046"/>
  </r>
  <r>
    <n v="215"/>
    <x v="17"/>
    <d v="2016-12-01T00:00:00"/>
    <s v="December"/>
    <x v="0"/>
    <n v="13775"/>
  </r>
  <r>
    <n v="216"/>
    <x v="18"/>
    <d v="2016-01-01T00:00:00"/>
    <s v="January"/>
    <x v="0"/>
    <n v="0"/>
  </r>
  <r>
    <n v="217"/>
    <x v="18"/>
    <d v="2016-02-01T00:00:00"/>
    <s v="February"/>
    <x v="0"/>
    <n v="0"/>
  </r>
  <r>
    <n v="218"/>
    <x v="18"/>
    <d v="2016-03-01T00:00:00"/>
    <s v="March"/>
    <x v="0"/>
    <n v="0"/>
  </r>
  <r>
    <n v="219"/>
    <x v="18"/>
    <d v="2016-04-01T00:00:00"/>
    <s v="April"/>
    <x v="0"/>
    <n v="0"/>
  </r>
  <r>
    <n v="220"/>
    <x v="18"/>
    <d v="2016-05-01T00:00:00"/>
    <s v="May"/>
    <x v="0"/>
    <n v="0"/>
  </r>
  <r>
    <n v="221"/>
    <x v="18"/>
    <d v="2016-06-01T00:00:00"/>
    <s v="June"/>
    <x v="0"/>
    <n v="0"/>
  </r>
  <r>
    <n v="222"/>
    <x v="18"/>
    <d v="2016-07-01T00:00:00"/>
    <s v="July"/>
    <x v="0"/>
    <n v="0"/>
  </r>
  <r>
    <n v="223"/>
    <x v="18"/>
    <d v="2016-08-01T00:00:00"/>
    <s v="August"/>
    <x v="0"/>
    <n v="0"/>
  </r>
  <r>
    <n v="224"/>
    <x v="18"/>
    <d v="2016-09-01T00:00:00"/>
    <s v="September"/>
    <x v="0"/>
    <n v="0"/>
  </r>
  <r>
    <n v="225"/>
    <x v="18"/>
    <d v="2016-10-01T00:00:00"/>
    <s v="October"/>
    <x v="0"/>
    <n v="475955"/>
  </r>
  <r>
    <n v="226"/>
    <x v="18"/>
    <d v="2016-11-01T00:00:00"/>
    <s v="November"/>
    <x v="0"/>
    <n v="201388"/>
  </r>
  <r>
    <n v="227"/>
    <x v="18"/>
    <d v="2016-12-01T00:00:00"/>
    <s v="December"/>
    <x v="0"/>
    <n v="239267"/>
  </r>
  <r>
    <n v="228"/>
    <x v="19"/>
    <d v="2016-01-01T00:00:00"/>
    <s v="January"/>
    <x v="0"/>
    <n v="576"/>
  </r>
  <r>
    <n v="229"/>
    <x v="19"/>
    <d v="2016-02-01T00:00:00"/>
    <s v="February"/>
    <x v="0"/>
    <n v="869"/>
  </r>
  <r>
    <n v="230"/>
    <x v="19"/>
    <d v="2016-03-01T00:00:00"/>
    <s v="March"/>
    <x v="0"/>
    <n v="408"/>
  </r>
  <r>
    <n v="231"/>
    <x v="19"/>
    <d v="2016-04-01T00:00:00"/>
    <s v="April"/>
    <x v="0"/>
    <n v="476"/>
  </r>
  <r>
    <n v="232"/>
    <x v="19"/>
    <d v="2016-05-01T00:00:00"/>
    <s v="May"/>
    <x v="0"/>
    <n v="554"/>
  </r>
  <r>
    <n v="233"/>
    <x v="19"/>
    <d v="2016-06-01T00:00:00"/>
    <s v="June"/>
    <x v="0"/>
    <n v="367"/>
  </r>
  <r>
    <n v="234"/>
    <x v="19"/>
    <d v="2016-07-01T00:00:00"/>
    <s v="July"/>
    <x v="0"/>
    <n v="644"/>
  </r>
  <r>
    <n v="235"/>
    <x v="19"/>
    <d v="2016-08-01T00:00:00"/>
    <s v="August"/>
    <x v="0"/>
    <n v="589"/>
  </r>
  <r>
    <n v="236"/>
    <x v="19"/>
    <d v="2016-09-01T00:00:00"/>
    <s v="September"/>
    <x v="0"/>
    <n v="553"/>
  </r>
  <r>
    <n v="237"/>
    <x v="19"/>
    <d v="2016-10-01T00:00:00"/>
    <s v="October"/>
    <x v="0"/>
    <n v="434"/>
  </r>
  <r>
    <n v="238"/>
    <x v="19"/>
    <d v="2016-11-01T00:00:00"/>
    <s v="November"/>
    <x v="0"/>
    <n v="617"/>
  </r>
  <r>
    <n v="239"/>
    <x v="19"/>
    <d v="2016-12-01T00:00:00"/>
    <s v="December"/>
    <x v="0"/>
    <n v="355"/>
  </r>
  <r>
    <n v="240"/>
    <x v="20"/>
    <d v="2016-01-01T00:00:00"/>
    <s v="January"/>
    <x v="0"/>
    <n v="0"/>
  </r>
  <r>
    <n v="241"/>
    <x v="20"/>
    <d v="2016-02-01T00:00:00"/>
    <s v="February"/>
    <x v="0"/>
    <n v="0"/>
  </r>
  <r>
    <n v="242"/>
    <x v="20"/>
    <d v="2016-03-01T00:00:00"/>
    <s v="March"/>
    <x v="0"/>
    <n v="0"/>
  </r>
  <r>
    <n v="243"/>
    <x v="20"/>
    <d v="2016-04-01T00:00:00"/>
    <s v="April"/>
    <x v="0"/>
    <n v="0"/>
  </r>
  <r>
    <n v="244"/>
    <x v="20"/>
    <d v="2016-05-01T00:00:00"/>
    <s v="May"/>
    <x v="0"/>
    <n v="0"/>
  </r>
  <r>
    <n v="245"/>
    <x v="20"/>
    <d v="2016-06-01T00:00:00"/>
    <s v="June"/>
    <x v="0"/>
    <n v="0"/>
  </r>
  <r>
    <n v="246"/>
    <x v="20"/>
    <d v="2016-07-01T00:00:00"/>
    <s v="July"/>
    <x v="0"/>
    <n v="0"/>
  </r>
  <r>
    <n v="247"/>
    <x v="20"/>
    <d v="2016-08-01T00:00:00"/>
    <s v="August"/>
    <x v="0"/>
    <n v="0"/>
  </r>
  <r>
    <n v="248"/>
    <x v="20"/>
    <d v="2016-09-01T00:00:00"/>
    <s v="September"/>
    <x v="0"/>
    <n v="0"/>
  </r>
  <r>
    <n v="249"/>
    <x v="20"/>
    <d v="2016-10-01T00:00:00"/>
    <s v="October"/>
    <x v="0"/>
    <n v="950"/>
  </r>
  <r>
    <n v="250"/>
    <x v="20"/>
    <d v="2016-11-01T00:00:00"/>
    <s v="November"/>
    <x v="0"/>
    <n v="1145"/>
  </r>
  <r>
    <n v="251"/>
    <x v="20"/>
    <d v="2016-12-01T00:00:00"/>
    <s v="December"/>
    <x v="0"/>
    <n v="1149"/>
  </r>
  <r>
    <n v="252"/>
    <x v="21"/>
    <d v="2016-01-01T00:00:00"/>
    <s v="January"/>
    <x v="0"/>
    <n v="0"/>
  </r>
  <r>
    <n v="253"/>
    <x v="21"/>
    <d v="2016-02-01T00:00:00"/>
    <s v="February"/>
    <x v="0"/>
    <n v="0"/>
  </r>
  <r>
    <n v="254"/>
    <x v="21"/>
    <d v="2016-03-01T00:00:00"/>
    <s v="March"/>
    <x v="0"/>
    <n v="0"/>
  </r>
  <r>
    <n v="255"/>
    <x v="21"/>
    <d v="2016-04-01T00:00:00"/>
    <s v="April"/>
    <x v="0"/>
    <n v="0"/>
  </r>
  <r>
    <n v="256"/>
    <x v="21"/>
    <d v="2016-05-01T00:00:00"/>
    <s v="May"/>
    <x v="0"/>
    <n v="0"/>
  </r>
  <r>
    <n v="257"/>
    <x v="21"/>
    <d v="2016-06-01T00:00:00"/>
    <s v="June"/>
    <x v="0"/>
    <n v="0"/>
  </r>
  <r>
    <n v="258"/>
    <x v="21"/>
    <d v="2016-07-01T00:00:00"/>
    <s v="July"/>
    <x v="0"/>
    <n v="0"/>
  </r>
  <r>
    <n v="259"/>
    <x v="21"/>
    <d v="2016-08-01T00:00:00"/>
    <s v="August"/>
    <x v="0"/>
    <n v="0"/>
  </r>
  <r>
    <n v="260"/>
    <x v="21"/>
    <d v="2016-09-01T00:00:00"/>
    <s v="September"/>
    <x v="0"/>
    <n v="0"/>
  </r>
  <r>
    <n v="261"/>
    <x v="21"/>
    <d v="2016-10-01T00:00:00"/>
    <s v="October"/>
    <x v="0"/>
    <n v="534484"/>
  </r>
  <r>
    <n v="262"/>
    <x v="21"/>
    <d v="2016-11-01T00:00:00"/>
    <s v="November"/>
    <x v="0"/>
    <n v="864077"/>
  </r>
  <r>
    <n v="263"/>
    <x v="21"/>
    <d v="2016-12-01T00:00:00"/>
    <s v="December"/>
    <x v="0"/>
    <n v="778240"/>
  </r>
  <r>
    <n v="264"/>
    <x v="22"/>
    <d v="2016-01-01T00:00:00"/>
    <s v="January"/>
    <x v="0"/>
    <n v="0"/>
  </r>
  <r>
    <n v="265"/>
    <x v="22"/>
    <d v="2016-02-01T00:00:00"/>
    <s v="February"/>
    <x v="0"/>
    <n v="0"/>
  </r>
  <r>
    <n v="266"/>
    <x v="22"/>
    <d v="2016-03-01T00:00:00"/>
    <s v="March"/>
    <x v="0"/>
    <n v="0"/>
  </r>
  <r>
    <n v="267"/>
    <x v="22"/>
    <d v="2016-04-01T00:00:00"/>
    <s v="April"/>
    <x v="0"/>
    <n v="0"/>
  </r>
  <r>
    <n v="268"/>
    <x v="22"/>
    <d v="2016-05-01T00:00:00"/>
    <s v="May"/>
    <x v="0"/>
    <n v="0"/>
  </r>
  <r>
    <n v="269"/>
    <x v="22"/>
    <d v="2016-06-01T00:00:00"/>
    <s v="June"/>
    <x v="0"/>
    <n v="0"/>
  </r>
  <r>
    <n v="270"/>
    <x v="22"/>
    <d v="2016-07-01T00:00:00"/>
    <s v="July"/>
    <x v="0"/>
    <n v="0"/>
  </r>
  <r>
    <n v="271"/>
    <x v="22"/>
    <d v="2016-08-01T00:00:00"/>
    <s v="August"/>
    <x v="0"/>
    <n v="0"/>
  </r>
  <r>
    <n v="272"/>
    <x v="22"/>
    <d v="2016-09-01T00:00:00"/>
    <s v="September"/>
    <x v="0"/>
    <n v="0"/>
  </r>
  <r>
    <n v="273"/>
    <x v="22"/>
    <d v="2016-10-01T00:00:00"/>
    <s v="October"/>
    <x v="0"/>
    <n v="0"/>
  </r>
  <r>
    <n v="274"/>
    <x v="22"/>
    <d v="2016-11-01T00:00:00"/>
    <s v="November"/>
    <x v="0"/>
    <n v="0"/>
  </r>
  <r>
    <n v="275"/>
    <x v="22"/>
    <d v="2016-12-01T00:00:00"/>
    <s v="December"/>
    <x v="0"/>
    <n v="0"/>
  </r>
  <r>
    <n v="276"/>
    <x v="23"/>
    <d v="2016-01-01T00:00:00"/>
    <s v="January"/>
    <x v="0"/>
    <n v="0"/>
  </r>
  <r>
    <n v="277"/>
    <x v="23"/>
    <d v="2016-02-01T00:00:00"/>
    <s v="February"/>
    <x v="0"/>
    <n v="0"/>
  </r>
  <r>
    <n v="278"/>
    <x v="23"/>
    <d v="2016-03-01T00:00:00"/>
    <s v="March"/>
    <x v="0"/>
    <n v="0"/>
  </r>
  <r>
    <n v="279"/>
    <x v="23"/>
    <d v="2016-04-01T00:00:00"/>
    <s v="April"/>
    <x v="0"/>
    <n v="0"/>
  </r>
  <r>
    <n v="280"/>
    <x v="23"/>
    <d v="2016-05-01T00:00:00"/>
    <s v="May"/>
    <x v="0"/>
    <n v="0"/>
  </r>
  <r>
    <n v="281"/>
    <x v="23"/>
    <d v="2016-06-01T00:00:00"/>
    <s v="June"/>
    <x v="0"/>
    <n v="0"/>
  </r>
  <r>
    <n v="282"/>
    <x v="23"/>
    <d v="2016-07-01T00:00:00"/>
    <s v="July"/>
    <x v="0"/>
    <n v="0"/>
  </r>
  <r>
    <n v="283"/>
    <x v="23"/>
    <d v="2016-08-01T00:00:00"/>
    <s v="August"/>
    <x v="0"/>
    <n v="0"/>
  </r>
  <r>
    <n v="284"/>
    <x v="23"/>
    <d v="2016-09-01T00:00:00"/>
    <s v="September"/>
    <x v="0"/>
    <n v="0"/>
  </r>
  <r>
    <n v="285"/>
    <x v="23"/>
    <d v="2016-10-01T00:00:00"/>
    <s v="October"/>
    <x v="0"/>
    <n v="274000"/>
  </r>
  <r>
    <n v="286"/>
    <x v="23"/>
    <d v="2016-11-01T00:00:00"/>
    <s v="November"/>
    <x v="0"/>
    <n v="349000"/>
  </r>
  <r>
    <n v="287"/>
    <x v="23"/>
    <d v="2016-12-01T00:00:00"/>
    <s v="December"/>
    <x v="0"/>
    <n v="155000"/>
  </r>
  <r>
    <n v="288"/>
    <x v="24"/>
    <d v="2016-01-01T00:00:00"/>
    <s v="January"/>
    <x v="0"/>
    <n v="0"/>
  </r>
  <r>
    <n v="289"/>
    <x v="24"/>
    <d v="2016-02-01T00:00:00"/>
    <s v="February"/>
    <x v="0"/>
    <n v="0"/>
  </r>
  <r>
    <n v="290"/>
    <x v="24"/>
    <d v="2016-03-01T00:00:00"/>
    <s v="March"/>
    <x v="0"/>
    <n v="0"/>
  </r>
  <r>
    <n v="291"/>
    <x v="24"/>
    <d v="2016-04-01T00:00:00"/>
    <s v="April"/>
    <x v="0"/>
    <n v="0"/>
  </r>
  <r>
    <n v="292"/>
    <x v="24"/>
    <d v="2016-05-01T00:00:00"/>
    <s v="May"/>
    <x v="0"/>
    <n v="0"/>
  </r>
  <r>
    <n v="293"/>
    <x v="24"/>
    <d v="2016-06-01T00:00:00"/>
    <s v="June"/>
    <x v="0"/>
    <n v="0"/>
  </r>
  <r>
    <n v="294"/>
    <x v="24"/>
    <d v="2016-07-01T00:00:00"/>
    <s v="July"/>
    <x v="0"/>
    <n v="0"/>
  </r>
  <r>
    <n v="295"/>
    <x v="24"/>
    <d v="2016-08-01T00:00:00"/>
    <s v="August"/>
    <x v="0"/>
    <n v="0"/>
  </r>
  <r>
    <n v="296"/>
    <x v="24"/>
    <d v="2016-09-01T00:00:00"/>
    <s v="September"/>
    <x v="0"/>
    <n v="0"/>
  </r>
  <r>
    <n v="297"/>
    <x v="24"/>
    <d v="2016-10-01T00:00:00"/>
    <s v="October"/>
    <x v="0"/>
    <n v="123500"/>
  </r>
  <r>
    <n v="298"/>
    <x v="24"/>
    <d v="2016-11-01T00:00:00"/>
    <s v="November"/>
    <x v="0"/>
    <n v="154400"/>
  </r>
  <r>
    <n v="299"/>
    <x v="24"/>
    <d v="2016-12-01T00:00:00"/>
    <s v="December"/>
    <x v="0"/>
    <n v="80500"/>
  </r>
  <r>
    <n v="300"/>
    <x v="25"/>
    <d v="2016-01-01T00:00:00"/>
    <s v="January"/>
    <x v="0"/>
    <n v="0"/>
  </r>
  <r>
    <n v="301"/>
    <x v="25"/>
    <d v="2016-02-01T00:00:00"/>
    <s v="February"/>
    <x v="0"/>
    <n v="0"/>
  </r>
  <r>
    <n v="302"/>
    <x v="25"/>
    <d v="2016-03-01T00:00:00"/>
    <s v="March"/>
    <x v="0"/>
    <n v="0"/>
  </r>
  <r>
    <n v="303"/>
    <x v="25"/>
    <d v="2016-04-01T00:00:00"/>
    <s v="April"/>
    <x v="0"/>
    <n v="0"/>
  </r>
  <r>
    <n v="304"/>
    <x v="25"/>
    <d v="2016-05-01T00:00:00"/>
    <s v="May"/>
    <x v="0"/>
    <n v="0"/>
  </r>
  <r>
    <n v="305"/>
    <x v="25"/>
    <d v="2016-06-01T00:00:00"/>
    <s v="June"/>
    <x v="0"/>
    <n v="0"/>
  </r>
  <r>
    <n v="306"/>
    <x v="25"/>
    <d v="2016-07-01T00:00:00"/>
    <s v="July"/>
    <x v="0"/>
    <n v="0"/>
  </r>
  <r>
    <n v="307"/>
    <x v="25"/>
    <d v="2016-08-01T00:00:00"/>
    <s v="August"/>
    <x v="0"/>
    <n v="0"/>
  </r>
  <r>
    <n v="308"/>
    <x v="25"/>
    <d v="2016-09-01T00:00:00"/>
    <s v="September"/>
    <x v="0"/>
    <n v="0"/>
  </r>
  <r>
    <n v="309"/>
    <x v="25"/>
    <d v="2016-10-01T00:00:00"/>
    <s v="October"/>
    <x v="0"/>
    <n v="0"/>
  </r>
  <r>
    <n v="310"/>
    <x v="25"/>
    <d v="2016-11-01T00:00:00"/>
    <s v="November"/>
    <x v="0"/>
    <n v="0"/>
  </r>
  <r>
    <n v="311"/>
    <x v="25"/>
    <d v="2016-12-01T00:00:00"/>
    <s v="December"/>
    <x v="0"/>
    <n v="0"/>
  </r>
  <r>
    <n v="312"/>
    <x v="26"/>
    <d v="2016-01-01T00:00:00"/>
    <s v="January"/>
    <x v="0"/>
    <n v="0"/>
  </r>
  <r>
    <n v="313"/>
    <x v="26"/>
    <d v="2016-02-01T00:00:00"/>
    <s v="February"/>
    <x v="0"/>
    <n v="0"/>
  </r>
  <r>
    <n v="314"/>
    <x v="26"/>
    <d v="2016-03-01T00:00:00"/>
    <s v="March"/>
    <x v="0"/>
    <n v="0"/>
  </r>
  <r>
    <n v="315"/>
    <x v="26"/>
    <d v="2016-04-01T00:00:00"/>
    <s v="April"/>
    <x v="0"/>
    <n v="0"/>
  </r>
  <r>
    <n v="316"/>
    <x v="26"/>
    <d v="2016-05-01T00:00:00"/>
    <s v="May"/>
    <x v="0"/>
    <n v="0"/>
  </r>
  <r>
    <n v="317"/>
    <x v="26"/>
    <d v="2016-06-01T00:00:00"/>
    <s v="June"/>
    <x v="0"/>
    <n v="0"/>
  </r>
  <r>
    <n v="318"/>
    <x v="26"/>
    <d v="2016-07-01T00:00:00"/>
    <s v="July"/>
    <x v="0"/>
    <n v="0"/>
  </r>
  <r>
    <n v="319"/>
    <x v="26"/>
    <d v="2016-08-01T00:00:00"/>
    <s v="August"/>
    <x v="0"/>
    <n v="0"/>
  </r>
  <r>
    <n v="320"/>
    <x v="26"/>
    <d v="2016-09-01T00:00:00"/>
    <s v="September"/>
    <x v="0"/>
    <n v="0"/>
  </r>
  <r>
    <n v="321"/>
    <x v="26"/>
    <d v="2016-10-01T00:00:00"/>
    <s v="October"/>
    <x v="0"/>
    <n v="0"/>
  </r>
  <r>
    <n v="322"/>
    <x v="26"/>
    <d v="2016-11-01T00:00:00"/>
    <s v="November"/>
    <x v="0"/>
    <n v="0"/>
  </r>
  <r>
    <n v="323"/>
    <x v="26"/>
    <d v="2016-12-01T00:00:00"/>
    <s v="December"/>
    <x v="0"/>
    <n v="0"/>
  </r>
  <r>
    <n v="324"/>
    <x v="27"/>
    <d v="2016-01-01T00:00:00"/>
    <s v="January"/>
    <x v="0"/>
    <n v="0"/>
  </r>
  <r>
    <n v="325"/>
    <x v="27"/>
    <d v="2016-02-01T00:00:00"/>
    <s v="February"/>
    <x v="0"/>
    <n v="0"/>
  </r>
  <r>
    <n v="326"/>
    <x v="27"/>
    <d v="2016-03-01T00:00:00"/>
    <s v="March"/>
    <x v="0"/>
    <n v="0"/>
  </r>
  <r>
    <n v="327"/>
    <x v="27"/>
    <d v="2016-04-01T00:00:00"/>
    <s v="April"/>
    <x v="0"/>
    <n v="0"/>
  </r>
  <r>
    <n v="328"/>
    <x v="27"/>
    <d v="2016-05-01T00:00:00"/>
    <s v="May"/>
    <x v="0"/>
    <n v="0"/>
  </r>
  <r>
    <n v="329"/>
    <x v="27"/>
    <d v="2016-06-01T00:00:00"/>
    <s v="June"/>
    <x v="0"/>
    <n v="0"/>
  </r>
  <r>
    <n v="330"/>
    <x v="27"/>
    <d v="2016-07-01T00:00:00"/>
    <s v="July"/>
    <x v="0"/>
    <n v="0"/>
  </r>
  <r>
    <n v="331"/>
    <x v="27"/>
    <d v="2016-08-01T00:00:00"/>
    <s v="August"/>
    <x v="0"/>
    <n v="0"/>
  </r>
  <r>
    <n v="332"/>
    <x v="27"/>
    <d v="2016-09-01T00:00:00"/>
    <s v="September"/>
    <x v="0"/>
    <n v="0"/>
  </r>
  <r>
    <n v="333"/>
    <x v="27"/>
    <d v="2016-10-01T00:00:00"/>
    <s v="October"/>
    <x v="0"/>
    <n v="21234"/>
  </r>
  <r>
    <n v="334"/>
    <x v="27"/>
    <d v="2016-11-01T00:00:00"/>
    <s v="November"/>
    <x v="0"/>
    <n v="18348"/>
  </r>
  <r>
    <n v="335"/>
    <x v="27"/>
    <d v="2016-12-01T00:00:00"/>
    <s v="December"/>
    <x v="0"/>
    <n v="20556"/>
  </r>
  <r>
    <n v="336"/>
    <x v="28"/>
    <d v="2016-01-01T00:00:00"/>
    <s v="January"/>
    <x v="0"/>
    <n v="0"/>
  </r>
  <r>
    <n v="337"/>
    <x v="28"/>
    <d v="2016-02-01T00:00:00"/>
    <s v="February"/>
    <x v="0"/>
    <n v="0"/>
  </r>
  <r>
    <n v="338"/>
    <x v="28"/>
    <d v="2016-03-01T00:00:00"/>
    <s v="March"/>
    <x v="0"/>
    <n v="0"/>
  </r>
  <r>
    <n v="339"/>
    <x v="28"/>
    <d v="2016-04-01T00:00:00"/>
    <s v="April"/>
    <x v="0"/>
    <n v="0"/>
  </r>
  <r>
    <n v="340"/>
    <x v="28"/>
    <d v="2016-05-01T00:00:00"/>
    <s v="May"/>
    <x v="0"/>
    <n v="0"/>
  </r>
  <r>
    <n v="341"/>
    <x v="28"/>
    <d v="2016-06-01T00:00:00"/>
    <s v="June"/>
    <x v="0"/>
    <n v="0"/>
  </r>
  <r>
    <n v="342"/>
    <x v="28"/>
    <d v="2016-07-01T00:00:00"/>
    <s v="July"/>
    <x v="0"/>
    <n v="0"/>
  </r>
  <r>
    <n v="343"/>
    <x v="28"/>
    <d v="2016-08-01T00:00:00"/>
    <s v="August"/>
    <x v="0"/>
    <n v="0"/>
  </r>
  <r>
    <n v="344"/>
    <x v="28"/>
    <d v="2016-09-01T00:00:00"/>
    <s v="September"/>
    <x v="0"/>
    <n v="0"/>
  </r>
  <r>
    <n v="345"/>
    <x v="28"/>
    <d v="2016-10-01T00:00:00"/>
    <s v="October"/>
    <x v="0"/>
    <n v="8200"/>
  </r>
  <r>
    <n v="346"/>
    <x v="28"/>
    <d v="2016-11-01T00:00:00"/>
    <s v="November"/>
    <x v="0"/>
    <n v="6050"/>
  </r>
  <r>
    <n v="347"/>
    <x v="28"/>
    <d v="2016-12-01T00:00:00"/>
    <s v="December"/>
    <x v="0"/>
    <n v="5150"/>
  </r>
  <r>
    <n v="348"/>
    <x v="29"/>
    <d v="2016-01-01T00:00:00"/>
    <s v="January"/>
    <x v="0"/>
    <n v="1985815"/>
  </r>
  <r>
    <n v="349"/>
    <x v="29"/>
    <d v="2016-02-01T00:00:00"/>
    <s v="February"/>
    <x v="0"/>
    <n v="20703778"/>
  </r>
  <r>
    <n v="350"/>
    <x v="29"/>
    <d v="2016-03-01T00:00:00"/>
    <s v="March"/>
    <x v="0"/>
    <n v="568397"/>
  </r>
  <r>
    <n v="351"/>
    <x v="29"/>
    <d v="2016-04-01T00:00:00"/>
    <s v="April"/>
    <x v="0"/>
    <n v="317643"/>
  </r>
  <r>
    <n v="352"/>
    <x v="29"/>
    <d v="2016-05-01T00:00:00"/>
    <s v="May"/>
    <x v="0"/>
    <n v="373788"/>
  </r>
  <r>
    <n v="353"/>
    <x v="29"/>
    <d v="2016-06-01T00:00:00"/>
    <s v="June"/>
    <x v="0"/>
    <n v="365332"/>
  </r>
  <r>
    <n v="354"/>
    <x v="29"/>
    <d v="2016-07-01T00:00:00"/>
    <s v="July"/>
    <x v="0"/>
    <n v="340320"/>
  </r>
  <r>
    <n v="355"/>
    <x v="29"/>
    <d v="2016-08-01T00:00:00"/>
    <s v="August"/>
    <x v="0"/>
    <n v="368755"/>
  </r>
  <r>
    <n v="356"/>
    <x v="29"/>
    <d v="2016-09-01T00:00:00"/>
    <s v="September"/>
    <x v="0"/>
    <n v="379210"/>
  </r>
  <r>
    <n v="357"/>
    <x v="29"/>
    <d v="2016-10-01T00:00:00"/>
    <s v="October"/>
    <x v="0"/>
    <n v="128247"/>
  </r>
  <r>
    <n v="358"/>
    <x v="29"/>
    <d v="2016-11-01T00:00:00"/>
    <s v="November"/>
    <x v="0"/>
    <n v="129250"/>
  </r>
  <r>
    <n v="359"/>
    <x v="29"/>
    <d v="2016-12-01T00:00:00"/>
    <s v="December"/>
    <x v="0"/>
    <n v="127500"/>
  </r>
  <r>
    <n v="360"/>
    <x v="30"/>
    <d v="2016-01-01T00:00:00"/>
    <s v="January"/>
    <x v="0"/>
    <n v="0"/>
  </r>
  <r>
    <n v="361"/>
    <x v="30"/>
    <d v="2016-02-01T00:00:00"/>
    <s v="February"/>
    <x v="0"/>
    <n v="0"/>
  </r>
  <r>
    <n v="362"/>
    <x v="30"/>
    <d v="2016-03-01T00:00:00"/>
    <s v="March"/>
    <x v="0"/>
    <n v="0"/>
  </r>
  <r>
    <n v="363"/>
    <x v="30"/>
    <d v="2016-04-01T00:00:00"/>
    <s v="April"/>
    <x v="0"/>
    <n v="0"/>
  </r>
  <r>
    <n v="364"/>
    <x v="30"/>
    <d v="2016-05-01T00:00:00"/>
    <s v="May"/>
    <x v="0"/>
    <n v="0"/>
  </r>
  <r>
    <n v="365"/>
    <x v="30"/>
    <d v="2016-06-01T00:00:00"/>
    <s v="June"/>
    <x v="0"/>
    <n v="0"/>
  </r>
  <r>
    <n v="366"/>
    <x v="30"/>
    <d v="2016-07-01T00:00:00"/>
    <s v="July"/>
    <x v="0"/>
    <n v="0"/>
  </r>
  <r>
    <n v="367"/>
    <x v="30"/>
    <d v="2016-08-01T00:00:00"/>
    <s v="August"/>
    <x v="0"/>
    <n v="0"/>
  </r>
  <r>
    <n v="368"/>
    <x v="30"/>
    <d v="2016-09-01T00:00:00"/>
    <s v="September"/>
    <x v="0"/>
    <n v="0"/>
  </r>
  <r>
    <n v="369"/>
    <x v="30"/>
    <d v="2016-10-01T00:00:00"/>
    <s v="October"/>
    <x v="0"/>
    <n v="584800"/>
  </r>
  <r>
    <n v="370"/>
    <x v="30"/>
    <d v="2016-11-01T00:00:00"/>
    <s v="November"/>
    <x v="0"/>
    <n v="681000"/>
  </r>
  <r>
    <n v="371"/>
    <x v="30"/>
    <d v="2016-12-01T00:00:00"/>
    <s v="December"/>
    <x v="0"/>
    <n v="462800"/>
  </r>
  <r>
    <n v="0"/>
    <x v="0"/>
    <d v="2017-01-01T00:00:00"/>
    <s v="January"/>
    <x v="1"/>
    <n v="318799"/>
  </r>
  <r>
    <n v="1"/>
    <x v="0"/>
    <d v="2017-02-01T00:00:00"/>
    <s v="February"/>
    <x v="1"/>
    <n v="83316"/>
  </r>
  <r>
    <n v="2"/>
    <x v="0"/>
    <d v="2017-03-01T00:00:00"/>
    <s v="March"/>
    <x v="1"/>
    <n v="27508"/>
  </r>
  <r>
    <n v="3"/>
    <x v="0"/>
    <d v="2017-04-01T00:00:00"/>
    <s v="April"/>
    <x v="1"/>
    <n v="13946"/>
  </r>
  <r>
    <n v="4"/>
    <x v="0"/>
    <d v="2017-05-01T00:00:00"/>
    <s v="May"/>
    <x v="1"/>
    <n v="11752"/>
  </r>
  <r>
    <n v="5"/>
    <x v="0"/>
    <d v="2017-06-01T00:00:00"/>
    <s v="June"/>
    <x v="1"/>
    <n v="26859"/>
  </r>
  <r>
    <n v="6"/>
    <x v="0"/>
    <d v="2017-07-01T00:00:00"/>
    <s v="July"/>
    <x v="1"/>
    <n v="52386"/>
  </r>
  <r>
    <n v="7"/>
    <x v="0"/>
    <d v="2017-08-01T00:00:00"/>
    <s v="August"/>
    <x v="1"/>
    <n v="34876"/>
  </r>
  <r>
    <n v="8"/>
    <x v="0"/>
    <d v="2017-09-01T00:00:00"/>
    <s v="September"/>
    <x v="1"/>
    <n v="42699"/>
  </r>
  <r>
    <n v="9"/>
    <x v="0"/>
    <d v="2017-10-01T00:00:00"/>
    <s v="October"/>
    <x v="1"/>
    <n v="41666"/>
  </r>
  <r>
    <n v="10"/>
    <x v="0"/>
    <d v="2017-11-01T00:00:00"/>
    <s v="November"/>
    <x v="1"/>
    <n v="117322"/>
  </r>
  <r>
    <n v="11"/>
    <x v="0"/>
    <d v="2017-12-01T00:00:00"/>
    <s v="December"/>
    <x v="1"/>
    <n v="54251"/>
  </r>
  <r>
    <n v="12"/>
    <x v="1"/>
    <d v="2017-01-01T00:00:00"/>
    <s v="January"/>
    <x v="1"/>
    <n v="302315"/>
  </r>
  <r>
    <n v="13"/>
    <x v="1"/>
    <d v="2017-02-01T00:00:00"/>
    <s v="February"/>
    <x v="1"/>
    <n v="251359"/>
  </r>
  <r>
    <n v="14"/>
    <x v="1"/>
    <d v="2017-03-01T00:00:00"/>
    <s v="March"/>
    <x v="1"/>
    <n v="243943"/>
  </r>
  <r>
    <n v="15"/>
    <x v="1"/>
    <d v="2017-04-01T00:00:00"/>
    <s v="April"/>
    <x v="1"/>
    <n v="667459"/>
  </r>
  <r>
    <n v="16"/>
    <x v="1"/>
    <d v="2017-05-01T00:00:00"/>
    <s v="May"/>
    <x v="1"/>
    <n v="311626"/>
  </r>
  <r>
    <n v="17"/>
    <x v="1"/>
    <d v="2017-06-01T00:00:00"/>
    <s v="June"/>
    <x v="1"/>
    <n v="351742"/>
  </r>
  <r>
    <n v="18"/>
    <x v="1"/>
    <d v="2017-07-01T00:00:00"/>
    <s v="July"/>
    <x v="1"/>
    <n v="258114"/>
  </r>
  <r>
    <n v="19"/>
    <x v="1"/>
    <d v="2017-08-01T00:00:00"/>
    <s v="August"/>
    <x v="1"/>
    <n v="316438"/>
  </r>
  <r>
    <n v="20"/>
    <x v="1"/>
    <d v="2017-09-01T00:00:00"/>
    <s v="September"/>
    <x v="1"/>
    <n v="381784"/>
  </r>
  <r>
    <n v="21"/>
    <x v="1"/>
    <d v="2017-10-01T00:00:00"/>
    <s v="October"/>
    <x v="1"/>
    <n v="334504"/>
  </r>
  <r>
    <n v="22"/>
    <x v="1"/>
    <d v="2017-11-01T00:00:00"/>
    <s v="November"/>
    <x v="1"/>
    <n v="281515"/>
  </r>
  <r>
    <n v="23"/>
    <x v="1"/>
    <d v="2017-12-01T00:00:00"/>
    <s v="December"/>
    <x v="1"/>
    <n v="393518"/>
  </r>
  <r>
    <n v="24"/>
    <x v="2"/>
    <d v="2017-01-01T00:00:00"/>
    <s v="January"/>
    <x v="1"/>
    <n v="1924695"/>
  </r>
  <r>
    <n v="25"/>
    <x v="2"/>
    <d v="2017-02-01T00:00:00"/>
    <s v="February"/>
    <x v="1"/>
    <n v="1886698"/>
  </r>
  <r>
    <n v="26"/>
    <x v="2"/>
    <d v="2017-03-01T00:00:00"/>
    <s v="March"/>
    <x v="1"/>
    <n v="1783903"/>
  </r>
  <r>
    <n v="27"/>
    <x v="2"/>
    <d v="2017-04-01T00:00:00"/>
    <s v="April"/>
    <x v="1"/>
    <n v="2366793"/>
  </r>
  <r>
    <n v="28"/>
    <x v="2"/>
    <d v="2017-05-01T00:00:00"/>
    <s v="May"/>
    <x v="1"/>
    <n v="2266793"/>
  </r>
  <r>
    <n v="29"/>
    <x v="2"/>
    <d v="2017-06-01T00:00:00"/>
    <s v="June"/>
    <x v="1"/>
    <n v="2007060"/>
  </r>
  <r>
    <n v="30"/>
    <x v="2"/>
    <d v="2017-07-01T00:00:00"/>
    <s v="July"/>
    <x v="1"/>
    <n v="1890870"/>
  </r>
  <r>
    <n v="31"/>
    <x v="2"/>
    <d v="2017-08-01T00:00:00"/>
    <s v="August"/>
    <x v="1"/>
    <n v="1976980"/>
  </r>
  <r>
    <n v="32"/>
    <x v="2"/>
    <d v="2017-09-01T00:00:00"/>
    <s v="September"/>
    <x v="1"/>
    <n v="2011280"/>
  </r>
  <r>
    <n v="33"/>
    <x v="2"/>
    <d v="2017-10-01T00:00:00"/>
    <s v="October"/>
    <x v="1"/>
    <n v="2202316"/>
  </r>
  <r>
    <n v="34"/>
    <x v="2"/>
    <d v="2017-11-01T00:00:00"/>
    <s v="November"/>
    <x v="1"/>
    <n v="1971438"/>
  </r>
  <r>
    <n v="35"/>
    <x v="2"/>
    <d v="2017-12-01T00:00:00"/>
    <s v="December"/>
    <x v="1"/>
    <n v="4871416"/>
  </r>
  <r>
    <n v="36"/>
    <x v="3"/>
    <d v="2017-01-01T00:00:00"/>
    <s v="January"/>
    <x v="1"/>
    <n v="174477"/>
  </r>
  <r>
    <n v="37"/>
    <x v="3"/>
    <d v="2017-02-01T00:00:00"/>
    <s v="February"/>
    <x v="1"/>
    <n v="159659"/>
  </r>
  <r>
    <n v="38"/>
    <x v="3"/>
    <d v="2017-03-01T00:00:00"/>
    <s v="March"/>
    <x v="1"/>
    <n v="323658"/>
  </r>
  <r>
    <n v="39"/>
    <x v="3"/>
    <d v="2017-04-01T00:00:00"/>
    <s v="April"/>
    <x v="1"/>
    <n v="330540"/>
  </r>
  <r>
    <n v="40"/>
    <x v="3"/>
    <d v="2017-05-01T00:00:00"/>
    <s v="May"/>
    <x v="1"/>
    <n v="468038"/>
  </r>
  <r>
    <n v="41"/>
    <x v="3"/>
    <d v="2017-06-01T00:00:00"/>
    <s v="June"/>
    <x v="1"/>
    <n v="418103"/>
  </r>
  <r>
    <n v="42"/>
    <x v="3"/>
    <d v="2017-07-01T00:00:00"/>
    <s v="July"/>
    <x v="1"/>
    <n v="247254"/>
  </r>
  <r>
    <n v="43"/>
    <x v="3"/>
    <d v="2017-08-01T00:00:00"/>
    <s v="August"/>
    <x v="1"/>
    <n v="386458"/>
  </r>
  <r>
    <n v="44"/>
    <x v="3"/>
    <d v="2017-09-01T00:00:00"/>
    <s v="September"/>
    <x v="1"/>
    <n v="143102"/>
  </r>
  <r>
    <n v="45"/>
    <x v="3"/>
    <d v="2017-10-01T00:00:00"/>
    <s v="October"/>
    <x v="1"/>
    <n v="248504"/>
  </r>
  <r>
    <n v="46"/>
    <x v="3"/>
    <d v="2017-11-01T00:00:00"/>
    <s v="November"/>
    <x v="1"/>
    <n v="348042"/>
  </r>
  <r>
    <n v="47"/>
    <x v="3"/>
    <d v="2017-12-01T00:00:00"/>
    <s v="December"/>
    <x v="1"/>
    <n v="393566"/>
  </r>
  <r>
    <n v="48"/>
    <x v="4"/>
    <d v="2017-01-01T00:00:00"/>
    <s v="January"/>
    <x v="1"/>
    <n v="12280"/>
  </r>
  <r>
    <n v="49"/>
    <x v="4"/>
    <d v="2017-02-01T00:00:00"/>
    <s v="February"/>
    <x v="1"/>
    <n v="12610"/>
  </r>
  <r>
    <n v="50"/>
    <x v="4"/>
    <d v="2017-03-01T00:00:00"/>
    <s v="March"/>
    <x v="1"/>
    <n v="8450"/>
  </r>
  <r>
    <n v="51"/>
    <x v="4"/>
    <d v="2017-04-01T00:00:00"/>
    <s v="April"/>
    <x v="1"/>
    <n v="9788"/>
  </r>
  <r>
    <n v="52"/>
    <x v="4"/>
    <d v="2017-05-01T00:00:00"/>
    <s v="May"/>
    <x v="1"/>
    <n v="12130"/>
  </r>
  <r>
    <n v="53"/>
    <x v="4"/>
    <d v="2017-06-01T00:00:00"/>
    <s v="June"/>
    <x v="1"/>
    <n v="13750"/>
  </r>
  <r>
    <n v="54"/>
    <x v="4"/>
    <d v="2017-07-01T00:00:00"/>
    <s v="July"/>
    <x v="1"/>
    <n v="16050"/>
  </r>
  <r>
    <n v="55"/>
    <x v="4"/>
    <d v="2017-08-01T00:00:00"/>
    <s v="August"/>
    <x v="1"/>
    <n v="15680"/>
  </r>
  <r>
    <n v="56"/>
    <x v="4"/>
    <d v="2017-09-01T00:00:00"/>
    <s v="September"/>
    <x v="1"/>
    <n v="15600"/>
  </r>
  <r>
    <n v="57"/>
    <x v="4"/>
    <d v="2017-10-01T00:00:00"/>
    <s v="October"/>
    <x v="1"/>
    <n v="16130"/>
  </r>
  <r>
    <n v="58"/>
    <x v="4"/>
    <d v="2017-11-01T00:00:00"/>
    <s v="November"/>
    <x v="1"/>
    <n v="16360"/>
  </r>
  <r>
    <n v="59"/>
    <x v="4"/>
    <d v="2017-12-01T00:00:00"/>
    <s v="December"/>
    <x v="1"/>
    <n v="16880"/>
  </r>
  <r>
    <n v="60"/>
    <x v="5"/>
    <d v="2017-01-01T00:00:00"/>
    <s v="January"/>
    <x v="1"/>
    <n v="96560"/>
  </r>
  <r>
    <n v="61"/>
    <x v="5"/>
    <d v="2017-02-01T00:00:00"/>
    <s v="February"/>
    <x v="1"/>
    <n v="96850"/>
  </r>
  <r>
    <n v="62"/>
    <x v="5"/>
    <d v="2017-03-01T00:00:00"/>
    <s v="March"/>
    <x v="1"/>
    <n v="81400"/>
  </r>
  <r>
    <n v="63"/>
    <x v="5"/>
    <d v="2017-04-01T00:00:00"/>
    <s v="April"/>
    <x v="1"/>
    <n v="90700"/>
  </r>
  <r>
    <n v="64"/>
    <x v="5"/>
    <d v="2017-05-01T00:00:00"/>
    <s v="May"/>
    <x v="1"/>
    <n v="91150"/>
  </r>
  <r>
    <n v="65"/>
    <x v="5"/>
    <d v="2017-06-01T00:00:00"/>
    <s v="June"/>
    <x v="1"/>
    <n v="93650"/>
  </r>
  <r>
    <n v="66"/>
    <x v="5"/>
    <d v="2017-07-01T00:00:00"/>
    <s v="July"/>
    <x v="1"/>
    <n v="94700"/>
  </r>
  <r>
    <n v="67"/>
    <x v="5"/>
    <d v="2017-08-01T00:00:00"/>
    <s v="August"/>
    <x v="1"/>
    <n v="118350"/>
  </r>
  <r>
    <n v="68"/>
    <x v="5"/>
    <d v="2017-09-01T00:00:00"/>
    <s v="September"/>
    <x v="1"/>
    <n v="112600"/>
  </r>
  <r>
    <n v="69"/>
    <x v="5"/>
    <d v="2017-10-01T00:00:00"/>
    <s v="October"/>
    <x v="1"/>
    <n v="115250"/>
  </r>
  <r>
    <n v="70"/>
    <x v="5"/>
    <d v="2017-11-01T00:00:00"/>
    <s v="November"/>
    <x v="1"/>
    <n v="116800"/>
  </r>
  <r>
    <n v="71"/>
    <x v="5"/>
    <d v="2017-12-01T00:00:00"/>
    <s v="December"/>
    <x v="1"/>
    <n v="723000"/>
  </r>
  <r>
    <n v="72"/>
    <x v="6"/>
    <d v="2017-01-01T00:00:00"/>
    <s v="January"/>
    <x v="1"/>
    <n v="214887"/>
  </r>
  <r>
    <n v="73"/>
    <x v="6"/>
    <d v="2017-02-01T00:00:00"/>
    <s v="February"/>
    <x v="1"/>
    <n v="481110"/>
  </r>
  <r>
    <n v="74"/>
    <x v="6"/>
    <d v="2017-03-01T00:00:00"/>
    <s v="March"/>
    <x v="1"/>
    <n v="155013"/>
  </r>
  <r>
    <n v="75"/>
    <x v="6"/>
    <d v="2017-04-01T00:00:00"/>
    <s v="April"/>
    <x v="1"/>
    <n v="131426"/>
  </r>
  <r>
    <n v="76"/>
    <x v="6"/>
    <d v="2017-05-01T00:00:00"/>
    <s v="May"/>
    <x v="1"/>
    <n v="131426"/>
  </r>
  <r>
    <n v="77"/>
    <x v="6"/>
    <d v="2017-06-01T00:00:00"/>
    <s v="June"/>
    <x v="1"/>
    <n v="160182"/>
  </r>
  <r>
    <n v="78"/>
    <x v="6"/>
    <d v="2017-07-01T00:00:00"/>
    <s v="July"/>
    <x v="1"/>
    <n v="160182"/>
  </r>
  <r>
    <n v="79"/>
    <x v="6"/>
    <d v="2017-08-01T00:00:00"/>
    <s v="August"/>
    <x v="1"/>
    <n v="131485"/>
  </r>
  <r>
    <n v="80"/>
    <x v="6"/>
    <d v="2017-09-01T00:00:00"/>
    <s v="September"/>
    <x v="1"/>
    <n v="123733"/>
  </r>
  <r>
    <n v="81"/>
    <x v="6"/>
    <d v="2017-10-01T00:00:00"/>
    <s v="October"/>
    <x v="1"/>
    <n v="152898"/>
  </r>
  <r>
    <n v="82"/>
    <x v="6"/>
    <d v="2017-11-01T00:00:00"/>
    <s v="November"/>
    <x v="1"/>
    <n v="188170"/>
  </r>
  <r>
    <n v="83"/>
    <x v="6"/>
    <d v="2017-12-01T00:00:00"/>
    <s v="December"/>
    <x v="1"/>
    <n v="214887"/>
  </r>
  <r>
    <n v="84"/>
    <x v="7"/>
    <d v="2017-01-01T00:00:00"/>
    <s v="January"/>
    <x v="1"/>
    <n v="58"/>
  </r>
  <r>
    <n v="85"/>
    <x v="7"/>
    <d v="2017-02-01T00:00:00"/>
    <s v="February"/>
    <x v="1"/>
    <n v="50"/>
  </r>
  <r>
    <n v="86"/>
    <x v="7"/>
    <d v="2017-03-01T00:00:00"/>
    <s v="March"/>
    <x v="1"/>
    <n v="41"/>
  </r>
  <r>
    <n v="87"/>
    <x v="7"/>
    <d v="2017-04-01T00:00:00"/>
    <s v="April"/>
    <x v="1"/>
    <n v="46"/>
  </r>
  <r>
    <n v="88"/>
    <x v="7"/>
    <d v="2017-05-01T00:00:00"/>
    <s v="May"/>
    <x v="1"/>
    <n v="60"/>
  </r>
  <r>
    <n v="89"/>
    <x v="7"/>
    <d v="2017-06-01T00:00:00"/>
    <s v="June"/>
    <x v="1"/>
    <n v="41"/>
  </r>
  <r>
    <n v="90"/>
    <x v="7"/>
    <d v="2017-07-01T00:00:00"/>
    <s v="July"/>
    <x v="1"/>
    <n v="41"/>
  </r>
  <r>
    <n v="91"/>
    <x v="7"/>
    <d v="2017-08-01T00:00:00"/>
    <s v="August"/>
    <x v="1"/>
    <n v="40"/>
  </r>
  <r>
    <n v="92"/>
    <x v="7"/>
    <d v="2017-09-01T00:00:00"/>
    <s v="September"/>
    <x v="1"/>
    <n v="41"/>
  </r>
  <r>
    <n v="93"/>
    <x v="7"/>
    <d v="2017-10-01T00:00:00"/>
    <s v="October"/>
    <x v="1"/>
    <n v="38"/>
  </r>
  <r>
    <n v="94"/>
    <x v="7"/>
    <d v="2017-11-01T00:00:00"/>
    <s v="November"/>
    <x v="1"/>
    <n v="43"/>
  </r>
  <r>
    <n v="95"/>
    <x v="7"/>
    <d v="2017-12-01T00:00:00"/>
    <s v="December"/>
    <x v="1"/>
    <n v="41"/>
  </r>
  <r>
    <n v="96"/>
    <x v="8"/>
    <d v="2017-01-01T00:00:00"/>
    <s v="January"/>
    <x v="1"/>
    <n v="14425"/>
  </r>
  <r>
    <n v="97"/>
    <x v="8"/>
    <d v="2017-02-01T00:00:00"/>
    <s v="February"/>
    <x v="1"/>
    <n v="10845"/>
  </r>
  <r>
    <n v="98"/>
    <x v="8"/>
    <d v="2017-03-01T00:00:00"/>
    <s v="March"/>
    <x v="1"/>
    <n v="9625"/>
  </r>
  <r>
    <n v="99"/>
    <x v="8"/>
    <d v="2017-04-01T00:00:00"/>
    <s v="April"/>
    <x v="1"/>
    <n v="8630"/>
  </r>
  <r>
    <n v="100"/>
    <x v="8"/>
    <d v="2017-05-01T00:00:00"/>
    <s v="May"/>
    <x v="1"/>
    <n v="8890"/>
  </r>
  <r>
    <n v="101"/>
    <x v="8"/>
    <d v="2017-06-01T00:00:00"/>
    <s v="June"/>
    <x v="1"/>
    <n v="10542"/>
  </r>
  <r>
    <n v="102"/>
    <x v="8"/>
    <d v="2017-07-01T00:00:00"/>
    <s v="July"/>
    <x v="1"/>
    <n v="12350"/>
  </r>
  <r>
    <n v="103"/>
    <x v="8"/>
    <d v="2017-08-01T00:00:00"/>
    <s v="August"/>
    <x v="1"/>
    <n v="10952"/>
  </r>
  <r>
    <n v="104"/>
    <x v="8"/>
    <d v="2017-09-01T00:00:00"/>
    <s v="September"/>
    <x v="1"/>
    <n v="7576"/>
  </r>
  <r>
    <n v="105"/>
    <x v="8"/>
    <d v="2017-10-01T00:00:00"/>
    <s v="October"/>
    <x v="1"/>
    <n v="8371"/>
  </r>
  <r>
    <n v="106"/>
    <x v="8"/>
    <d v="2017-11-01T00:00:00"/>
    <s v="November"/>
    <x v="1"/>
    <n v="8705"/>
  </r>
  <r>
    <n v="107"/>
    <x v="8"/>
    <d v="2017-12-01T00:00:00"/>
    <s v="December"/>
    <x v="1"/>
    <n v="13065"/>
  </r>
  <r>
    <n v="108"/>
    <x v="9"/>
    <d v="2017-01-01T00:00:00"/>
    <s v="January"/>
    <x v="1"/>
    <n v="132528"/>
  </r>
  <r>
    <n v="109"/>
    <x v="9"/>
    <d v="2017-02-01T00:00:00"/>
    <s v="February"/>
    <x v="1"/>
    <n v="115470"/>
  </r>
  <r>
    <n v="110"/>
    <x v="9"/>
    <d v="2017-03-01T00:00:00"/>
    <s v="March"/>
    <x v="1"/>
    <n v="101878"/>
  </r>
  <r>
    <n v="111"/>
    <x v="9"/>
    <d v="2017-04-01T00:00:00"/>
    <s v="April"/>
    <x v="1"/>
    <n v="135920"/>
  </r>
  <r>
    <n v="112"/>
    <x v="9"/>
    <d v="2017-05-01T00:00:00"/>
    <s v="May"/>
    <x v="1"/>
    <n v="138799"/>
  </r>
  <r>
    <n v="113"/>
    <x v="9"/>
    <d v="2017-06-01T00:00:00"/>
    <s v="June"/>
    <x v="1"/>
    <n v="138158"/>
  </r>
  <r>
    <n v="114"/>
    <x v="9"/>
    <d v="2017-07-01T00:00:00"/>
    <s v="July"/>
    <x v="1"/>
    <n v="105102"/>
  </r>
  <r>
    <n v="115"/>
    <x v="9"/>
    <d v="2017-08-01T00:00:00"/>
    <s v="August"/>
    <x v="1"/>
    <n v="129159"/>
  </r>
  <r>
    <n v="116"/>
    <x v="9"/>
    <d v="2017-09-01T00:00:00"/>
    <s v="September"/>
    <x v="1"/>
    <n v="140821"/>
  </r>
  <r>
    <n v="117"/>
    <x v="9"/>
    <d v="2017-10-01T00:00:00"/>
    <s v="October"/>
    <x v="1"/>
    <n v="155943"/>
  </r>
  <r>
    <n v="118"/>
    <x v="9"/>
    <d v="2017-11-01T00:00:00"/>
    <s v="November"/>
    <x v="1"/>
    <n v="110800"/>
  </r>
  <r>
    <n v="119"/>
    <x v="9"/>
    <d v="2017-12-01T00:00:00"/>
    <s v="December"/>
    <x v="1"/>
    <n v="137825"/>
  </r>
  <r>
    <n v="120"/>
    <x v="10"/>
    <d v="2017-01-01T00:00:00"/>
    <s v="January"/>
    <x v="1"/>
    <n v="2241"/>
  </r>
  <r>
    <n v="121"/>
    <x v="10"/>
    <d v="2017-02-01T00:00:00"/>
    <s v="February"/>
    <x v="1"/>
    <n v="2490"/>
  </r>
  <r>
    <n v="122"/>
    <x v="10"/>
    <d v="2017-03-01T00:00:00"/>
    <s v="March"/>
    <x v="1"/>
    <n v="2767"/>
  </r>
  <r>
    <n v="123"/>
    <x v="10"/>
    <d v="2017-04-01T00:00:00"/>
    <s v="April"/>
    <x v="1"/>
    <n v="3074"/>
  </r>
  <r>
    <n v="124"/>
    <x v="10"/>
    <d v="2017-05-01T00:00:00"/>
    <s v="May"/>
    <x v="1"/>
    <n v="3416"/>
  </r>
  <r>
    <n v="125"/>
    <x v="10"/>
    <d v="2017-06-01T00:00:00"/>
    <s v="June"/>
    <x v="1"/>
    <n v="3796"/>
  </r>
  <r>
    <n v="126"/>
    <x v="10"/>
    <d v="2017-07-01T00:00:00"/>
    <s v="July"/>
    <x v="1"/>
    <n v="3713"/>
  </r>
  <r>
    <n v="127"/>
    <x v="10"/>
    <d v="2017-08-01T00:00:00"/>
    <s v="August"/>
    <x v="1"/>
    <n v="3665"/>
  </r>
  <r>
    <n v="128"/>
    <x v="10"/>
    <d v="2017-09-01T00:00:00"/>
    <s v="September"/>
    <x v="1"/>
    <n v="3934"/>
  </r>
  <r>
    <n v="129"/>
    <x v="10"/>
    <d v="2017-10-01T00:00:00"/>
    <s v="October"/>
    <x v="1"/>
    <n v="14050"/>
  </r>
  <r>
    <n v="130"/>
    <x v="10"/>
    <d v="2017-11-01T00:00:00"/>
    <s v="November"/>
    <x v="1"/>
    <n v="3627"/>
  </r>
  <r>
    <n v="131"/>
    <x v="10"/>
    <d v="2017-12-01T00:00:00"/>
    <s v="December"/>
    <x v="1"/>
    <n v="4218"/>
  </r>
  <r>
    <n v="132"/>
    <x v="11"/>
    <d v="2017-01-01T00:00:00"/>
    <s v="January"/>
    <x v="1"/>
    <n v="13260"/>
  </r>
  <r>
    <n v="133"/>
    <x v="11"/>
    <d v="2017-02-01T00:00:00"/>
    <s v="February"/>
    <x v="1"/>
    <n v="13045"/>
  </r>
  <r>
    <n v="134"/>
    <x v="11"/>
    <d v="2017-03-01T00:00:00"/>
    <s v="March"/>
    <x v="1"/>
    <n v="9100"/>
  </r>
  <r>
    <n v="135"/>
    <x v="11"/>
    <d v="2017-04-01T00:00:00"/>
    <s v="April"/>
    <x v="1"/>
    <n v="9140"/>
  </r>
  <r>
    <n v="136"/>
    <x v="11"/>
    <d v="2017-05-01T00:00:00"/>
    <s v="May"/>
    <x v="1"/>
    <n v="10220"/>
  </r>
  <r>
    <n v="137"/>
    <x v="11"/>
    <d v="2017-06-01T00:00:00"/>
    <s v="June"/>
    <x v="1"/>
    <n v="10130"/>
  </r>
  <r>
    <n v="138"/>
    <x v="11"/>
    <d v="2017-07-01T00:00:00"/>
    <s v="July"/>
    <x v="1"/>
    <n v="10170"/>
  </r>
  <r>
    <n v="139"/>
    <x v="11"/>
    <d v="2017-08-01T00:00:00"/>
    <s v="August"/>
    <x v="1"/>
    <n v="12520"/>
  </r>
  <r>
    <n v="140"/>
    <x v="11"/>
    <d v="2017-09-01T00:00:00"/>
    <s v="September"/>
    <x v="1"/>
    <n v="13140"/>
  </r>
  <r>
    <n v="141"/>
    <x v="11"/>
    <d v="2017-10-01T00:00:00"/>
    <s v="October"/>
    <x v="1"/>
    <n v="13750"/>
  </r>
  <r>
    <n v="142"/>
    <x v="11"/>
    <d v="2017-11-01T00:00:00"/>
    <s v="November"/>
    <x v="1"/>
    <n v="13560"/>
  </r>
  <r>
    <n v="143"/>
    <x v="11"/>
    <d v="2017-12-01T00:00:00"/>
    <s v="December"/>
    <x v="1"/>
    <n v="13780"/>
  </r>
  <r>
    <n v="144"/>
    <x v="12"/>
    <d v="2017-01-01T00:00:00"/>
    <s v="January"/>
    <x v="1"/>
    <n v="446135"/>
  </r>
  <r>
    <n v="145"/>
    <x v="12"/>
    <d v="2017-02-01T00:00:00"/>
    <s v="February"/>
    <x v="1"/>
    <n v="805392"/>
  </r>
  <r>
    <n v="146"/>
    <x v="12"/>
    <d v="2017-03-01T00:00:00"/>
    <s v="March"/>
    <x v="1"/>
    <n v="178256"/>
  </r>
  <r>
    <n v="147"/>
    <x v="12"/>
    <d v="2017-04-01T00:00:00"/>
    <s v="April"/>
    <x v="1"/>
    <n v="208694"/>
  </r>
  <r>
    <n v="148"/>
    <x v="12"/>
    <d v="2017-05-01T00:00:00"/>
    <s v="May"/>
    <x v="1"/>
    <n v="214209"/>
  </r>
  <r>
    <n v="149"/>
    <x v="12"/>
    <d v="2017-06-01T00:00:00"/>
    <s v="June"/>
    <x v="1"/>
    <n v="179210"/>
  </r>
  <r>
    <n v="150"/>
    <x v="12"/>
    <d v="2017-07-01T00:00:00"/>
    <s v="July"/>
    <x v="1"/>
    <n v="179099"/>
  </r>
  <r>
    <n v="151"/>
    <x v="12"/>
    <d v="2017-08-01T00:00:00"/>
    <s v="August"/>
    <x v="1"/>
    <n v="215229"/>
  </r>
  <r>
    <n v="152"/>
    <x v="12"/>
    <d v="2017-09-01T00:00:00"/>
    <s v="September"/>
    <x v="1"/>
    <n v="180675"/>
  </r>
  <r>
    <n v="153"/>
    <x v="12"/>
    <d v="2017-10-01T00:00:00"/>
    <s v="October"/>
    <x v="1"/>
    <n v="196103"/>
  </r>
  <r>
    <n v="154"/>
    <x v="12"/>
    <d v="2017-11-01T00:00:00"/>
    <s v="November"/>
    <x v="1"/>
    <n v="259060"/>
  </r>
  <r>
    <n v="155"/>
    <x v="12"/>
    <d v="2017-12-01T00:00:00"/>
    <s v="December"/>
    <x v="1"/>
    <n v="426167"/>
  </r>
  <r>
    <n v="156"/>
    <x v="13"/>
    <d v="2017-01-01T00:00:00"/>
    <s v="January"/>
    <x v="1"/>
    <n v="2937"/>
  </r>
  <r>
    <n v="157"/>
    <x v="13"/>
    <d v="2017-02-01T00:00:00"/>
    <s v="February"/>
    <x v="1"/>
    <n v="3130"/>
  </r>
  <r>
    <n v="158"/>
    <x v="13"/>
    <d v="2017-03-01T00:00:00"/>
    <s v="March"/>
    <x v="1"/>
    <n v="2775"/>
  </r>
  <r>
    <n v="159"/>
    <x v="13"/>
    <d v="2017-04-01T00:00:00"/>
    <s v="April"/>
    <x v="1"/>
    <n v="1513"/>
  </r>
  <r>
    <n v="160"/>
    <x v="13"/>
    <d v="2017-05-01T00:00:00"/>
    <s v="May"/>
    <x v="1"/>
    <n v="1424"/>
  </r>
  <r>
    <n v="161"/>
    <x v="13"/>
    <d v="2017-06-01T00:00:00"/>
    <s v="June"/>
    <x v="1"/>
    <n v="2119"/>
  </r>
  <r>
    <n v="162"/>
    <x v="13"/>
    <d v="2017-07-01T00:00:00"/>
    <s v="July"/>
    <x v="1"/>
    <n v="33591"/>
  </r>
  <r>
    <n v="163"/>
    <x v="13"/>
    <d v="2017-08-01T00:00:00"/>
    <s v="August"/>
    <x v="1"/>
    <n v="26104"/>
  </r>
  <r>
    <n v="164"/>
    <x v="13"/>
    <d v="2017-09-01T00:00:00"/>
    <s v="September"/>
    <x v="1"/>
    <n v="24297"/>
  </r>
  <r>
    <n v="165"/>
    <x v="13"/>
    <d v="2017-10-01T00:00:00"/>
    <s v="October"/>
    <x v="1"/>
    <n v="37671"/>
  </r>
  <r>
    <n v="166"/>
    <x v="13"/>
    <d v="2017-11-01T00:00:00"/>
    <s v="November"/>
    <x v="1"/>
    <n v="25737"/>
  </r>
  <r>
    <n v="167"/>
    <x v="13"/>
    <d v="2017-12-01T00:00:00"/>
    <s v="December"/>
    <x v="1"/>
    <n v="30328"/>
  </r>
  <r>
    <n v="168"/>
    <x v="14"/>
    <d v="2017-01-01T00:00:00"/>
    <s v="January"/>
    <x v="1"/>
    <n v="523000"/>
  </r>
  <r>
    <n v="169"/>
    <x v="14"/>
    <d v="2017-02-01T00:00:00"/>
    <s v="February"/>
    <x v="1"/>
    <n v="543321"/>
  </r>
  <r>
    <n v="170"/>
    <x v="14"/>
    <d v="2017-03-01T00:00:00"/>
    <s v="March"/>
    <x v="1"/>
    <n v="548535"/>
  </r>
  <r>
    <n v="171"/>
    <x v="14"/>
    <d v="2017-04-01T00:00:00"/>
    <s v="April"/>
    <x v="1"/>
    <n v="554864"/>
  </r>
  <r>
    <n v="172"/>
    <x v="14"/>
    <d v="2017-05-01T00:00:00"/>
    <s v="May"/>
    <x v="1"/>
    <n v="556891"/>
  </r>
  <r>
    <n v="173"/>
    <x v="14"/>
    <d v="2017-06-01T00:00:00"/>
    <s v="June"/>
    <x v="1"/>
    <n v="561469"/>
  </r>
  <r>
    <n v="174"/>
    <x v="14"/>
    <d v="2017-07-01T00:00:00"/>
    <s v="July"/>
    <x v="1"/>
    <n v="575300"/>
  </r>
  <r>
    <n v="175"/>
    <x v="14"/>
    <d v="2017-08-01T00:00:00"/>
    <s v="August"/>
    <x v="1"/>
    <n v="632830"/>
  </r>
  <r>
    <n v="176"/>
    <x v="14"/>
    <d v="2017-09-01T00:00:00"/>
    <s v="September"/>
    <x v="1"/>
    <n v="696113"/>
  </r>
  <r>
    <n v="177"/>
    <x v="14"/>
    <d v="2017-10-01T00:00:00"/>
    <s v="October"/>
    <x v="1"/>
    <n v="765724"/>
  </r>
  <r>
    <n v="178"/>
    <x v="14"/>
    <d v="2017-11-01T00:00:00"/>
    <s v="November"/>
    <x v="1"/>
    <n v="842296"/>
  </r>
  <r>
    <n v="179"/>
    <x v="14"/>
    <d v="2017-12-01T00:00:00"/>
    <s v="December"/>
    <x v="1"/>
    <n v="926526"/>
  </r>
  <r>
    <n v="180"/>
    <x v="15"/>
    <d v="2017-01-01T00:00:00"/>
    <s v="January"/>
    <x v="1"/>
    <n v="0"/>
  </r>
  <r>
    <n v="181"/>
    <x v="15"/>
    <d v="2017-02-01T00:00:00"/>
    <s v="February"/>
    <x v="1"/>
    <n v="0"/>
  </r>
  <r>
    <n v="182"/>
    <x v="15"/>
    <d v="2017-03-01T00:00:00"/>
    <s v="March"/>
    <x v="1"/>
    <n v="0"/>
  </r>
  <r>
    <n v="183"/>
    <x v="15"/>
    <d v="2017-04-01T00:00:00"/>
    <s v="April"/>
    <x v="1"/>
    <n v="0"/>
  </r>
  <r>
    <n v="184"/>
    <x v="15"/>
    <d v="2017-05-01T00:00:00"/>
    <s v="May"/>
    <x v="1"/>
    <n v="0"/>
  </r>
  <r>
    <n v="185"/>
    <x v="15"/>
    <d v="2017-06-01T00:00:00"/>
    <s v="June"/>
    <x v="1"/>
    <n v="0"/>
  </r>
  <r>
    <n v="186"/>
    <x v="15"/>
    <d v="2017-07-01T00:00:00"/>
    <s v="July"/>
    <x v="1"/>
    <n v="0"/>
  </r>
  <r>
    <n v="187"/>
    <x v="15"/>
    <d v="2017-08-01T00:00:00"/>
    <s v="August"/>
    <x v="1"/>
    <n v="0"/>
  </r>
  <r>
    <n v="188"/>
    <x v="15"/>
    <d v="2017-09-01T00:00:00"/>
    <s v="September"/>
    <x v="1"/>
    <n v="0"/>
  </r>
  <r>
    <n v="189"/>
    <x v="15"/>
    <d v="2017-10-01T00:00:00"/>
    <s v="October"/>
    <x v="1"/>
    <n v="0"/>
  </r>
  <r>
    <n v="190"/>
    <x v="15"/>
    <d v="2017-11-01T00:00:00"/>
    <s v="November"/>
    <x v="1"/>
    <n v="0"/>
  </r>
  <r>
    <n v="191"/>
    <x v="15"/>
    <d v="2017-12-01T00:00:00"/>
    <s v="December"/>
    <x v="1"/>
    <n v="0"/>
  </r>
  <r>
    <n v="192"/>
    <x v="16"/>
    <d v="2017-01-01T00:00:00"/>
    <s v="January"/>
    <x v="1"/>
    <n v="382879"/>
  </r>
  <r>
    <n v="193"/>
    <x v="16"/>
    <d v="2017-02-01T00:00:00"/>
    <s v="February"/>
    <x v="1"/>
    <n v="286258"/>
  </r>
  <r>
    <n v="194"/>
    <x v="16"/>
    <d v="2017-03-01T00:00:00"/>
    <s v="March"/>
    <x v="1"/>
    <n v="184508"/>
  </r>
  <r>
    <n v="195"/>
    <x v="16"/>
    <d v="2017-04-01T00:00:00"/>
    <s v="April"/>
    <x v="1"/>
    <n v="183697"/>
  </r>
  <r>
    <n v="196"/>
    <x v="16"/>
    <d v="2017-05-01T00:00:00"/>
    <s v="May"/>
    <x v="1"/>
    <n v="183697"/>
  </r>
  <r>
    <n v="197"/>
    <x v="16"/>
    <d v="2017-06-01T00:00:00"/>
    <s v="June"/>
    <x v="1"/>
    <n v="180010"/>
  </r>
  <r>
    <n v="198"/>
    <x v="16"/>
    <d v="2017-07-01T00:00:00"/>
    <s v="July"/>
    <x v="1"/>
    <n v="180010"/>
  </r>
  <r>
    <n v="199"/>
    <x v="16"/>
    <d v="2017-08-01T00:00:00"/>
    <s v="August"/>
    <x v="1"/>
    <n v="181861"/>
  </r>
  <r>
    <n v="200"/>
    <x v="16"/>
    <d v="2017-09-01T00:00:00"/>
    <s v="September"/>
    <x v="1"/>
    <n v="118010"/>
  </r>
  <r>
    <n v="201"/>
    <x v="16"/>
    <d v="2017-10-01T00:00:00"/>
    <s v="October"/>
    <x v="1"/>
    <n v="201050"/>
  </r>
  <r>
    <n v="202"/>
    <x v="16"/>
    <d v="2017-11-01T00:00:00"/>
    <s v="November"/>
    <x v="1"/>
    <n v="188786"/>
  </r>
  <r>
    <n v="203"/>
    <x v="16"/>
    <d v="2017-12-01T00:00:00"/>
    <s v="December"/>
    <x v="1"/>
    <n v="382879"/>
  </r>
  <r>
    <n v="204"/>
    <x v="17"/>
    <d v="2017-01-01T00:00:00"/>
    <s v="January"/>
    <x v="1"/>
    <n v="4447"/>
  </r>
  <r>
    <n v="205"/>
    <x v="17"/>
    <d v="2017-02-01T00:00:00"/>
    <s v="February"/>
    <x v="1"/>
    <n v="8652"/>
  </r>
  <r>
    <n v="206"/>
    <x v="17"/>
    <d v="2017-03-01T00:00:00"/>
    <s v="March"/>
    <x v="1"/>
    <n v="8054"/>
  </r>
  <r>
    <n v="207"/>
    <x v="17"/>
    <d v="2017-04-01T00:00:00"/>
    <s v="April"/>
    <x v="1"/>
    <n v="44295"/>
  </r>
  <r>
    <n v="208"/>
    <x v="17"/>
    <d v="2017-05-01T00:00:00"/>
    <s v="May"/>
    <x v="1"/>
    <n v="10750"/>
  </r>
  <r>
    <n v="209"/>
    <x v="17"/>
    <d v="2017-06-01T00:00:00"/>
    <s v="June"/>
    <x v="1"/>
    <n v="37879"/>
  </r>
  <r>
    <n v="210"/>
    <x v="17"/>
    <d v="2017-07-01T00:00:00"/>
    <s v="July"/>
    <x v="1"/>
    <n v="21361"/>
  </r>
  <r>
    <n v="211"/>
    <x v="17"/>
    <d v="2017-08-01T00:00:00"/>
    <s v="August"/>
    <x v="1"/>
    <n v="9363"/>
  </r>
  <r>
    <n v="212"/>
    <x v="17"/>
    <d v="2017-09-01T00:00:00"/>
    <s v="September"/>
    <x v="1"/>
    <n v="17465"/>
  </r>
  <r>
    <n v="213"/>
    <x v="17"/>
    <d v="2017-10-01T00:00:00"/>
    <s v="October"/>
    <x v="1"/>
    <n v="36066"/>
  </r>
  <r>
    <n v="214"/>
    <x v="17"/>
    <d v="2017-11-01T00:00:00"/>
    <s v="November"/>
    <x v="1"/>
    <n v="17687"/>
  </r>
  <r>
    <n v="215"/>
    <x v="17"/>
    <d v="2017-12-01T00:00:00"/>
    <s v="December"/>
    <x v="1"/>
    <n v="25897"/>
  </r>
  <r>
    <n v="216"/>
    <x v="18"/>
    <d v="2017-01-01T00:00:00"/>
    <s v="January"/>
    <x v="1"/>
    <n v="340311"/>
  </r>
  <r>
    <n v="217"/>
    <x v="18"/>
    <d v="2017-02-01T00:00:00"/>
    <s v="February"/>
    <x v="1"/>
    <n v="415326"/>
  </r>
  <r>
    <n v="218"/>
    <x v="18"/>
    <d v="2017-03-01T00:00:00"/>
    <s v="March"/>
    <x v="1"/>
    <n v="442057"/>
  </r>
  <r>
    <n v="219"/>
    <x v="18"/>
    <d v="2017-04-01T00:00:00"/>
    <s v="April"/>
    <x v="1"/>
    <n v="274132"/>
  </r>
  <r>
    <n v="220"/>
    <x v="18"/>
    <d v="2017-05-01T00:00:00"/>
    <s v="May"/>
    <x v="1"/>
    <n v="297233"/>
  </r>
  <r>
    <n v="221"/>
    <x v="18"/>
    <d v="2017-06-01T00:00:00"/>
    <s v="June"/>
    <x v="1"/>
    <n v="340359"/>
  </r>
  <r>
    <n v="222"/>
    <x v="18"/>
    <d v="2017-07-01T00:00:00"/>
    <s v="July"/>
    <x v="1"/>
    <n v="328101"/>
  </r>
  <r>
    <n v="223"/>
    <x v="18"/>
    <d v="2017-08-01T00:00:00"/>
    <s v="August"/>
    <x v="1"/>
    <n v="340430"/>
  </r>
  <r>
    <n v="224"/>
    <x v="18"/>
    <d v="2017-09-01T00:00:00"/>
    <s v="September"/>
    <x v="1"/>
    <n v="528540"/>
  </r>
  <r>
    <n v="225"/>
    <x v="18"/>
    <d v="2017-10-01T00:00:00"/>
    <s v="October"/>
    <x v="1"/>
    <n v="388644"/>
  </r>
  <r>
    <n v="226"/>
    <x v="18"/>
    <d v="2017-11-01T00:00:00"/>
    <s v="November"/>
    <x v="1"/>
    <n v="369365"/>
  </r>
  <r>
    <n v="227"/>
    <x v="18"/>
    <d v="2017-12-01T00:00:00"/>
    <s v="December"/>
    <x v="1"/>
    <n v="340585"/>
  </r>
  <r>
    <n v="228"/>
    <x v="19"/>
    <d v="2017-01-01T00:00:00"/>
    <s v="January"/>
    <x v="1"/>
    <n v="613"/>
  </r>
  <r>
    <n v="229"/>
    <x v="19"/>
    <d v="2017-02-01T00:00:00"/>
    <s v="February"/>
    <x v="1"/>
    <n v="1752"/>
  </r>
  <r>
    <n v="230"/>
    <x v="19"/>
    <d v="2017-03-01T00:00:00"/>
    <s v="March"/>
    <x v="1"/>
    <n v="660"/>
  </r>
  <r>
    <n v="231"/>
    <x v="19"/>
    <d v="2017-04-01T00:00:00"/>
    <s v="April"/>
    <x v="1"/>
    <n v="1048"/>
  </r>
  <r>
    <n v="232"/>
    <x v="19"/>
    <d v="2017-05-01T00:00:00"/>
    <s v="May"/>
    <x v="1"/>
    <n v="1341"/>
  </r>
  <r>
    <n v="233"/>
    <x v="19"/>
    <d v="2017-06-01T00:00:00"/>
    <s v="June"/>
    <x v="1"/>
    <n v="2391"/>
  </r>
  <r>
    <n v="234"/>
    <x v="19"/>
    <d v="2017-07-01T00:00:00"/>
    <s v="July"/>
    <x v="1"/>
    <n v="1520"/>
  </r>
  <r>
    <n v="235"/>
    <x v="19"/>
    <d v="2017-08-01T00:00:00"/>
    <s v="August"/>
    <x v="1"/>
    <n v="1583"/>
  </r>
  <r>
    <n v="236"/>
    <x v="19"/>
    <d v="2017-09-01T00:00:00"/>
    <s v="September"/>
    <x v="1"/>
    <n v="933"/>
  </r>
  <r>
    <n v="237"/>
    <x v="19"/>
    <d v="2017-10-01T00:00:00"/>
    <s v="October"/>
    <x v="1"/>
    <n v="6644"/>
  </r>
  <r>
    <n v="238"/>
    <x v="19"/>
    <d v="2017-11-01T00:00:00"/>
    <s v="November"/>
    <x v="1"/>
    <n v="1677"/>
  </r>
  <r>
    <n v="239"/>
    <x v="19"/>
    <d v="2017-12-01T00:00:00"/>
    <s v="December"/>
    <x v="1"/>
    <n v="1787"/>
  </r>
  <r>
    <n v="240"/>
    <x v="20"/>
    <d v="2017-01-01T00:00:00"/>
    <s v="January"/>
    <x v="1"/>
    <n v="1345"/>
  </r>
  <r>
    <n v="241"/>
    <x v="20"/>
    <d v="2017-02-01T00:00:00"/>
    <s v="February"/>
    <x v="1"/>
    <n v="1378"/>
  </r>
  <r>
    <n v="242"/>
    <x v="20"/>
    <d v="2017-03-01T00:00:00"/>
    <s v="March"/>
    <x v="1"/>
    <n v="965"/>
  </r>
  <r>
    <n v="243"/>
    <x v="20"/>
    <d v="2017-04-01T00:00:00"/>
    <s v="April"/>
    <x v="1"/>
    <n v="750"/>
  </r>
  <r>
    <n v="244"/>
    <x v="20"/>
    <d v="2017-05-01T00:00:00"/>
    <s v="May"/>
    <x v="1"/>
    <n v="640"/>
  </r>
  <r>
    <n v="245"/>
    <x v="20"/>
    <d v="2017-06-01T00:00:00"/>
    <s v="June"/>
    <x v="1"/>
    <n v="885"/>
  </r>
  <r>
    <n v="246"/>
    <x v="20"/>
    <d v="2017-07-01T00:00:00"/>
    <s v="July"/>
    <x v="1"/>
    <n v="1095"/>
  </r>
  <r>
    <n v="247"/>
    <x v="20"/>
    <d v="2017-08-01T00:00:00"/>
    <s v="August"/>
    <x v="1"/>
    <n v="1385"/>
  </r>
  <r>
    <n v="248"/>
    <x v="20"/>
    <d v="2017-09-01T00:00:00"/>
    <s v="September"/>
    <x v="1"/>
    <n v="1155"/>
  </r>
  <r>
    <n v="249"/>
    <x v="20"/>
    <d v="2017-10-01T00:00:00"/>
    <s v="October"/>
    <x v="1"/>
    <n v="1595"/>
  </r>
  <r>
    <n v="250"/>
    <x v="20"/>
    <d v="2017-11-01T00:00:00"/>
    <s v="November"/>
    <x v="1"/>
    <n v="1940"/>
  </r>
  <r>
    <n v="251"/>
    <x v="20"/>
    <d v="2017-12-01T00:00:00"/>
    <s v="December"/>
    <x v="1"/>
    <n v="1765"/>
  </r>
  <r>
    <n v="252"/>
    <x v="21"/>
    <d v="2017-01-01T00:00:00"/>
    <s v="January"/>
    <x v="1"/>
    <n v="615842"/>
  </r>
  <r>
    <n v="253"/>
    <x v="21"/>
    <d v="2017-02-01T00:00:00"/>
    <s v="February"/>
    <x v="1"/>
    <n v="1255569"/>
  </r>
  <r>
    <n v="254"/>
    <x v="21"/>
    <d v="2017-03-01T00:00:00"/>
    <s v="March"/>
    <x v="1"/>
    <n v="1030441"/>
  </r>
  <r>
    <n v="255"/>
    <x v="21"/>
    <d v="2017-04-01T00:00:00"/>
    <s v="April"/>
    <x v="1"/>
    <n v="1146782"/>
  </r>
  <r>
    <n v="256"/>
    <x v="21"/>
    <d v="2017-05-01T00:00:00"/>
    <s v="May"/>
    <x v="1"/>
    <n v="1117228"/>
  </r>
  <r>
    <n v="257"/>
    <x v="21"/>
    <d v="2017-06-01T00:00:00"/>
    <s v="June"/>
    <x v="1"/>
    <n v="1113882"/>
  </r>
  <r>
    <n v="258"/>
    <x v="21"/>
    <d v="2017-07-01T00:00:00"/>
    <s v="July"/>
    <x v="1"/>
    <n v="462022"/>
  </r>
  <r>
    <n v="259"/>
    <x v="21"/>
    <d v="2017-08-01T00:00:00"/>
    <s v="August"/>
    <x v="1"/>
    <n v="1004410"/>
  </r>
  <r>
    <n v="260"/>
    <x v="21"/>
    <d v="2017-09-01T00:00:00"/>
    <s v="September"/>
    <x v="1"/>
    <n v="487060"/>
  </r>
  <r>
    <n v="261"/>
    <x v="21"/>
    <d v="2017-10-01T00:00:00"/>
    <s v="October"/>
    <x v="1"/>
    <n v="845620"/>
  </r>
  <r>
    <n v="262"/>
    <x v="21"/>
    <d v="2017-11-01T00:00:00"/>
    <s v="November"/>
    <x v="1"/>
    <n v="1191129"/>
  </r>
  <r>
    <n v="263"/>
    <x v="21"/>
    <d v="2017-12-01T00:00:00"/>
    <s v="December"/>
    <x v="1"/>
    <n v="1649362"/>
  </r>
  <r>
    <n v="264"/>
    <x v="22"/>
    <d v="2017-01-01T00:00:00"/>
    <s v="January"/>
    <x v="1"/>
    <n v="0"/>
  </r>
  <r>
    <n v="265"/>
    <x v="22"/>
    <d v="2017-02-01T00:00:00"/>
    <s v="February"/>
    <x v="1"/>
    <n v="0"/>
  </r>
  <r>
    <n v="266"/>
    <x v="22"/>
    <d v="2017-03-01T00:00:00"/>
    <s v="March"/>
    <x v="1"/>
    <n v="0"/>
  </r>
  <r>
    <n v="267"/>
    <x v="22"/>
    <d v="2017-04-01T00:00:00"/>
    <s v="April"/>
    <x v="1"/>
    <n v="0"/>
  </r>
  <r>
    <n v="268"/>
    <x v="22"/>
    <d v="2017-05-01T00:00:00"/>
    <s v="May"/>
    <x v="1"/>
    <n v="0"/>
  </r>
  <r>
    <n v="269"/>
    <x v="22"/>
    <d v="2017-06-01T00:00:00"/>
    <s v="June"/>
    <x v="1"/>
    <n v="0"/>
  </r>
  <r>
    <n v="270"/>
    <x v="22"/>
    <d v="2017-07-01T00:00:00"/>
    <s v="July"/>
    <x v="1"/>
    <n v="0"/>
  </r>
  <r>
    <n v="271"/>
    <x v="22"/>
    <d v="2017-08-01T00:00:00"/>
    <s v="August"/>
    <x v="1"/>
    <n v="0"/>
  </r>
  <r>
    <n v="272"/>
    <x v="22"/>
    <d v="2017-09-01T00:00:00"/>
    <s v="September"/>
    <x v="1"/>
    <n v="0"/>
  </r>
  <r>
    <n v="273"/>
    <x v="22"/>
    <d v="2017-10-01T00:00:00"/>
    <s v="October"/>
    <x v="1"/>
    <n v="0"/>
  </r>
  <r>
    <n v="274"/>
    <x v="22"/>
    <d v="2017-11-01T00:00:00"/>
    <s v="November"/>
    <x v="1"/>
    <n v="0"/>
  </r>
  <r>
    <n v="275"/>
    <x v="22"/>
    <d v="2017-12-01T00:00:00"/>
    <s v="December"/>
    <x v="1"/>
    <n v="0"/>
  </r>
  <r>
    <n v="276"/>
    <x v="23"/>
    <d v="2017-01-01T00:00:00"/>
    <s v="January"/>
    <x v="1"/>
    <n v="195000"/>
  </r>
  <r>
    <n v="277"/>
    <x v="23"/>
    <d v="2017-02-01T00:00:00"/>
    <s v="February"/>
    <x v="1"/>
    <n v="140000"/>
  </r>
  <r>
    <n v="278"/>
    <x v="23"/>
    <d v="2017-03-01T00:00:00"/>
    <s v="March"/>
    <x v="1"/>
    <n v="275000"/>
  </r>
  <r>
    <n v="279"/>
    <x v="23"/>
    <d v="2017-04-01T00:00:00"/>
    <s v="April"/>
    <x v="1"/>
    <n v="215000"/>
  </r>
  <r>
    <n v="280"/>
    <x v="23"/>
    <d v="2017-05-01T00:00:00"/>
    <s v="May"/>
    <x v="1"/>
    <n v="215000"/>
  </r>
  <r>
    <n v="281"/>
    <x v="23"/>
    <d v="2017-06-01T00:00:00"/>
    <s v="June"/>
    <x v="1"/>
    <n v="180000"/>
  </r>
  <r>
    <n v="282"/>
    <x v="23"/>
    <d v="2017-07-01T00:00:00"/>
    <s v="July"/>
    <x v="1"/>
    <n v="195000"/>
  </r>
  <r>
    <n v="283"/>
    <x v="23"/>
    <d v="2017-08-01T00:00:00"/>
    <s v="August"/>
    <x v="1"/>
    <n v="295000"/>
  </r>
  <r>
    <n v="284"/>
    <x v="23"/>
    <d v="2017-09-01T00:00:00"/>
    <s v="September"/>
    <x v="1"/>
    <n v="200000"/>
  </r>
  <r>
    <n v="285"/>
    <x v="23"/>
    <d v="2017-10-01T00:00:00"/>
    <s v="October"/>
    <x v="1"/>
    <n v="232000"/>
  </r>
  <r>
    <n v="286"/>
    <x v="23"/>
    <d v="2017-11-01T00:00:00"/>
    <s v="November"/>
    <x v="1"/>
    <n v="324500"/>
  </r>
  <r>
    <n v="287"/>
    <x v="23"/>
    <d v="2017-12-01T00:00:00"/>
    <s v="December"/>
    <x v="1"/>
    <n v="356950"/>
  </r>
  <r>
    <n v="288"/>
    <x v="24"/>
    <d v="2017-01-01T00:00:00"/>
    <s v="January"/>
    <x v="1"/>
    <n v="80500"/>
  </r>
  <r>
    <n v="289"/>
    <x v="24"/>
    <d v="2017-02-01T00:00:00"/>
    <s v="February"/>
    <x v="1"/>
    <n v="80500"/>
  </r>
  <r>
    <n v="290"/>
    <x v="24"/>
    <d v="2017-03-01T00:00:00"/>
    <s v="March"/>
    <x v="1"/>
    <n v="80500"/>
  </r>
  <r>
    <n v="291"/>
    <x v="24"/>
    <d v="2017-04-01T00:00:00"/>
    <s v="April"/>
    <x v="1"/>
    <n v="80500"/>
  </r>
  <r>
    <n v="292"/>
    <x v="24"/>
    <d v="2017-05-01T00:00:00"/>
    <s v="May"/>
    <x v="1"/>
    <n v="80500"/>
  </r>
  <r>
    <n v="293"/>
    <x v="24"/>
    <d v="2017-06-01T00:00:00"/>
    <s v="June"/>
    <x v="1"/>
    <n v="60000"/>
  </r>
  <r>
    <n v="294"/>
    <x v="24"/>
    <d v="2017-07-01T00:00:00"/>
    <s v="July"/>
    <x v="1"/>
    <n v="88550"/>
  </r>
  <r>
    <n v="295"/>
    <x v="24"/>
    <d v="2017-08-01T00:00:00"/>
    <s v="August"/>
    <x v="1"/>
    <n v="97405"/>
  </r>
  <r>
    <n v="296"/>
    <x v="24"/>
    <d v="2017-09-01T00:00:00"/>
    <s v="September"/>
    <x v="1"/>
    <n v="107146"/>
  </r>
  <r>
    <n v="297"/>
    <x v="24"/>
    <d v="2017-10-01T00:00:00"/>
    <s v="October"/>
    <x v="1"/>
    <n v="117861"/>
  </r>
  <r>
    <n v="298"/>
    <x v="24"/>
    <d v="2017-11-01T00:00:00"/>
    <s v="November"/>
    <x v="1"/>
    <n v="129647"/>
  </r>
  <r>
    <n v="299"/>
    <x v="24"/>
    <d v="2017-12-01T00:00:00"/>
    <s v="December"/>
    <x v="1"/>
    <n v="142612"/>
  </r>
  <r>
    <n v="300"/>
    <x v="25"/>
    <d v="2017-01-01T00:00:00"/>
    <s v="January"/>
    <x v="1"/>
    <n v="0"/>
  </r>
  <r>
    <n v="301"/>
    <x v="25"/>
    <d v="2017-02-01T00:00:00"/>
    <s v="February"/>
    <x v="1"/>
    <n v="0"/>
  </r>
  <r>
    <n v="302"/>
    <x v="25"/>
    <d v="2017-03-01T00:00:00"/>
    <s v="March"/>
    <x v="1"/>
    <n v="0"/>
  </r>
  <r>
    <n v="303"/>
    <x v="25"/>
    <d v="2017-04-01T00:00:00"/>
    <s v="April"/>
    <x v="1"/>
    <n v="0"/>
  </r>
  <r>
    <n v="304"/>
    <x v="25"/>
    <d v="2017-05-01T00:00:00"/>
    <s v="May"/>
    <x v="1"/>
    <n v="0"/>
  </r>
  <r>
    <n v="305"/>
    <x v="25"/>
    <d v="2017-06-01T00:00:00"/>
    <s v="June"/>
    <x v="1"/>
    <n v="0"/>
  </r>
  <r>
    <n v="306"/>
    <x v="25"/>
    <d v="2017-07-01T00:00:00"/>
    <s v="July"/>
    <x v="1"/>
    <n v="0"/>
  </r>
  <r>
    <n v="307"/>
    <x v="25"/>
    <d v="2017-08-01T00:00:00"/>
    <s v="August"/>
    <x v="1"/>
    <n v="0"/>
  </r>
  <r>
    <n v="308"/>
    <x v="25"/>
    <d v="2017-09-01T00:00:00"/>
    <s v="September"/>
    <x v="1"/>
    <n v="0"/>
  </r>
  <r>
    <n v="309"/>
    <x v="25"/>
    <d v="2017-10-01T00:00:00"/>
    <s v="October"/>
    <x v="1"/>
    <n v="0"/>
  </r>
  <r>
    <n v="310"/>
    <x v="25"/>
    <d v="2017-11-01T00:00:00"/>
    <s v="November"/>
    <x v="1"/>
    <n v="0"/>
  </r>
  <r>
    <n v="311"/>
    <x v="25"/>
    <d v="2017-12-01T00:00:00"/>
    <s v="December"/>
    <x v="1"/>
    <n v="0"/>
  </r>
  <r>
    <n v="312"/>
    <x v="26"/>
    <d v="2017-01-01T00:00:00"/>
    <s v="January"/>
    <x v="1"/>
    <n v="0"/>
  </r>
  <r>
    <n v="313"/>
    <x v="26"/>
    <d v="2017-02-01T00:00:00"/>
    <s v="February"/>
    <x v="1"/>
    <n v="0"/>
  </r>
  <r>
    <n v="314"/>
    <x v="26"/>
    <d v="2017-03-01T00:00:00"/>
    <s v="March"/>
    <x v="1"/>
    <n v="0"/>
  </r>
  <r>
    <n v="315"/>
    <x v="26"/>
    <d v="2017-04-01T00:00:00"/>
    <s v="April"/>
    <x v="1"/>
    <n v="0"/>
  </r>
  <r>
    <n v="316"/>
    <x v="26"/>
    <d v="2017-05-01T00:00:00"/>
    <s v="May"/>
    <x v="1"/>
    <n v="0"/>
  </r>
  <r>
    <n v="317"/>
    <x v="26"/>
    <d v="2017-06-01T00:00:00"/>
    <s v="June"/>
    <x v="1"/>
    <n v="0"/>
  </r>
  <r>
    <n v="318"/>
    <x v="26"/>
    <d v="2017-07-01T00:00:00"/>
    <s v="July"/>
    <x v="1"/>
    <n v="0"/>
  </r>
  <r>
    <n v="319"/>
    <x v="26"/>
    <d v="2017-08-01T00:00:00"/>
    <s v="August"/>
    <x v="1"/>
    <n v="0"/>
  </r>
  <r>
    <n v="320"/>
    <x v="26"/>
    <d v="2017-09-01T00:00:00"/>
    <s v="September"/>
    <x v="1"/>
    <n v="0"/>
  </r>
  <r>
    <n v="321"/>
    <x v="26"/>
    <d v="2017-10-01T00:00:00"/>
    <s v="October"/>
    <x v="1"/>
    <n v="0"/>
  </r>
  <r>
    <n v="322"/>
    <x v="26"/>
    <d v="2017-11-01T00:00:00"/>
    <s v="November"/>
    <x v="1"/>
    <n v="0"/>
  </r>
  <r>
    <n v="323"/>
    <x v="26"/>
    <d v="2017-12-01T00:00:00"/>
    <s v="December"/>
    <x v="1"/>
    <n v="0"/>
  </r>
  <r>
    <n v="324"/>
    <x v="27"/>
    <d v="2017-01-01T00:00:00"/>
    <s v="January"/>
    <x v="1"/>
    <n v="22152"/>
  </r>
  <r>
    <n v="325"/>
    <x v="27"/>
    <d v="2017-02-01T00:00:00"/>
    <s v="February"/>
    <x v="1"/>
    <n v="22342"/>
  </r>
  <r>
    <n v="326"/>
    <x v="27"/>
    <d v="2017-03-01T00:00:00"/>
    <s v="March"/>
    <x v="1"/>
    <n v="20050"/>
  </r>
  <r>
    <n v="327"/>
    <x v="27"/>
    <d v="2017-04-01T00:00:00"/>
    <s v="April"/>
    <x v="1"/>
    <n v="11502"/>
  </r>
  <r>
    <n v="328"/>
    <x v="27"/>
    <d v="2017-05-01T00:00:00"/>
    <s v="May"/>
    <x v="1"/>
    <n v="11502"/>
  </r>
  <r>
    <n v="329"/>
    <x v="27"/>
    <d v="2017-06-01T00:00:00"/>
    <s v="June"/>
    <x v="1"/>
    <n v="19092"/>
  </r>
  <r>
    <n v="330"/>
    <x v="27"/>
    <d v="2017-07-01T00:00:00"/>
    <s v="July"/>
    <x v="1"/>
    <n v="19092"/>
  </r>
  <r>
    <n v="331"/>
    <x v="27"/>
    <d v="2017-08-01T00:00:00"/>
    <s v="August"/>
    <x v="1"/>
    <n v="21375"/>
  </r>
  <r>
    <n v="332"/>
    <x v="27"/>
    <d v="2017-09-01T00:00:00"/>
    <s v="September"/>
    <x v="1"/>
    <n v="35860"/>
  </r>
  <r>
    <n v="333"/>
    <x v="27"/>
    <d v="2017-10-01T00:00:00"/>
    <s v="October"/>
    <x v="1"/>
    <n v="21234"/>
  </r>
  <r>
    <n v="334"/>
    <x v="27"/>
    <d v="2017-11-01T00:00:00"/>
    <s v="November"/>
    <x v="1"/>
    <n v="18348"/>
  </r>
  <r>
    <n v="335"/>
    <x v="27"/>
    <d v="2017-12-01T00:00:00"/>
    <s v="December"/>
    <x v="1"/>
    <n v="22152"/>
  </r>
  <r>
    <n v="336"/>
    <x v="28"/>
    <d v="2017-01-01T00:00:00"/>
    <s v="January"/>
    <x v="1"/>
    <n v="8000"/>
  </r>
  <r>
    <n v="337"/>
    <x v="28"/>
    <d v="2017-02-01T00:00:00"/>
    <s v="February"/>
    <x v="1"/>
    <n v="8300"/>
  </r>
  <r>
    <n v="338"/>
    <x v="28"/>
    <d v="2017-03-01T00:00:00"/>
    <s v="March"/>
    <x v="1"/>
    <n v="7800"/>
  </r>
  <r>
    <n v="339"/>
    <x v="28"/>
    <d v="2017-04-01T00:00:00"/>
    <s v="April"/>
    <x v="1"/>
    <n v="7600"/>
  </r>
  <r>
    <n v="340"/>
    <x v="28"/>
    <d v="2017-05-01T00:00:00"/>
    <s v="May"/>
    <x v="1"/>
    <n v="8500"/>
  </r>
  <r>
    <n v="341"/>
    <x v="28"/>
    <d v="2017-06-01T00:00:00"/>
    <s v="June"/>
    <x v="1"/>
    <n v="9000"/>
  </r>
  <r>
    <n v="342"/>
    <x v="28"/>
    <d v="2017-07-01T00:00:00"/>
    <s v="July"/>
    <x v="1"/>
    <n v="13600"/>
  </r>
  <r>
    <n v="343"/>
    <x v="28"/>
    <d v="2017-08-01T00:00:00"/>
    <s v="August"/>
    <x v="1"/>
    <n v="13650"/>
  </r>
  <r>
    <n v="344"/>
    <x v="28"/>
    <d v="2017-09-01T00:00:00"/>
    <s v="September"/>
    <x v="1"/>
    <n v="13800"/>
  </r>
  <r>
    <n v="345"/>
    <x v="28"/>
    <d v="2017-10-01T00:00:00"/>
    <s v="October"/>
    <x v="1"/>
    <n v="16500"/>
  </r>
  <r>
    <n v="346"/>
    <x v="28"/>
    <d v="2017-11-01T00:00:00"/>
    <s v="November"/>
    <x v="1"/>
    <n v="16300"/>
  </r>
  <r>
    <n v="347"/>
    <x v="28"/>
    <d v="2017-12-01T00:00:00"/>
    <s v="December"/>
    <x v="1"/>
    <n v="21200"/>
  </r>
  <r>
    <n v="348"/>
    <x v="29"/>
    <d v="2017-01-01T00:00:00"/>
    <s v="January"/>
    <x v="1"/>
    <n v="130608"/>
  </r>
  <r>
    <n v="349"/>
    <x v="29"/>
    <d v="2017-02-01T00:00:00"/>
    <s v="February"/>
    <x v="1"/>
    <n v="126608"/>
  </r>
  <r>
    <n v="350"/>
    <x v="29"/>
    <d v="2017-03-01T00:00:00"/>
    <s v="March"/>
    <x v="1"/>
    <n v="118298"/>
  </r>
  <r>
    <n v="351"/>
    <x v="29"/>
    <d v="2017-04-01T00:00:00"/>
    <s v="April"/>
    <x v="1"/>
    <n v="107133"/>
  </r>
  <r>
    <n v="352"/>
    <x v="29"/>
    <d v="2017-05-01T00:00:00"/>
    <s v="May"/>
    <x v="1"/>
    <n v="109915"/>
  </r>
  <r>
    <n v="353"/>
    <x v="29"/>
    <d v="2017-06-01T00:00:00"/>
    <s v="June"/>
    <x v="1"/>
    <n v="111530"/>
  </r>
  <r>
    <n v="354"/>
    <x v="29"/>
    <d v="2017-07-01T00:00:00"/>
    <s v="July"/>
    <x v="1"/>
    <n v="116545"/>
  </r>
  <r>
    <n v="355"/>
    <x v="29"/>
    <d v="2017-08-01T00:00:00"/>
    <s v="August"/>
    <x v="1"/>
    <n v="116810"/>
  </r>
  <r>
    <n v="356"/>
    <x v="29"/>
    <d v="2017-09-01T00:00:00"/>
    <s v="September"/>
    <x v="1"/>
    <n v="117150"/>
  </r>
  <r>
    <n v="357"/>
    <x v="29"/>
    <d v="2017-10-01T00:00:00"/>
    <s v="October"/>
    <x v="1"/>
    <n v="119255"/>
  </r>
  <r>
    <n v="358"/>
    <x v="29"/>
    <d v="2017-11-01T00:00:00"/>
    <s v="November"/>
    <x v="1"/>
    <n v="119360"/>
  </r>
  <r>
    <n v="359"/>
    <x v="29"/>
    <d v="2017-12-01T00:00:00"/>
    <s v="December"/>
    <x v="1"/>
    <n v="126790"/>
  </r>
  <r>
    <n v="360"/>
    <x v="30"/>
    <d v="2017-01-01T00:00:00"/>
    <s v="January"/>
    <x v="1"/>
    <n v="678000"/>
  </r>
  <r>
    <n v="361"/>
    <x v="30"/>
    <d v="2017-02-01T00:00:00"/>
    <s v="February"/>
    <x v="1"/>
    <n v="540500"/>
  </r>
  <r>
    <n v="362"/>
    <x v="30"/>
    <d v="2017-03-01T00:00:00"/>
    <s v="March"/>
    <x v="1"/>
    <n v="525588"/>
  </r>
  <r>
    <n v="363"/>
    <x v="30"/>
    <d v="2017-04-01T00:00:00"/>
    <s v="April"/>
    <x v="1"/>
    <n v="570000"/>
  </r>
  <r>
    <n v="364"/>
    <x v="30"/>
    <d v="2017-05-01T00:00:00"/>
    <s v="May"/>
    <x v="1"/>
    <n v="458700"/>
  </r>
  <r>
    <n v="365"/>
    <x v="30"/>
    <d v="2017-06-01T00:00:00"/>
    <s v="June"/>
    <x v="1"/>
    <n v="685880"/>
  </r>
  <r>
    <n v="366"/>
    <x v="30"/>
    <d v="2017-07-01T00:00:00"/>
    <s v="July"/>
    <x v="1"/>
    <n v="481240"/>
  </r>
  <r>
    <n v="367"/>
    <x v="30"/>
    <d v="2017-08-01T00:00:00"/>
    <s v="August"/>
    <x v="1"/>
    <n v="680720"/>
  </r>
  <r>
    <n v="368"/>
    <x v="30"/>
    <d v="2017-09-01T00:00:00"/>
    <s v="September"/>
    <x v="1"/>
    <n v="678925"/>
  </r>
  <r>
    <n v="369"/>
    <x v="30"/>
    <d v="2017-10-01T00:00:00"/>
    <s v="October"/>
    <x v="1"/>
    <n v="683500"/>
  </r>
  <r>
    <n v="370"/>
    <x v="30"/>
    <d v="2017-11-01T00:00:00"/>
    <s v="November"/>
    <x v="1"/>
    <n v="537600"/>
  </r>
  <r>
    <n v="371"/>
    <x v="30"/>
    <d v="2017-12-01T00:00:00"/>
    <s v="December"/>
    <x v="1"/>
    <n v="481075"/>
  </r>
  <r>
    <n v="0"/>
    <x v="0"/>
    <d v="2018-01-01T00:00:00"/>
    <s v="January"/>
    <x v="2"/>
    <n v="320356"/>
  </r>
  <r>
    <n v="1"/>
    <x v="0"/>
    <d v="2018-02-01T00:00:00"/>
    <s v="February"/>
    <x v="2"/>
    <n v="36550"/>
  </r>
  <r>
    <n v="2"/>
    <x v="0"/>
    <d v="2018-03-01T00:00:00"/>
    <s v="March"/>
    <x v="2"/>
    <n v="23011"/>
  </r>
  <r>
    <n v="3"/>
    <x v="0"/>
    <d v="2018-04-01T00:00:00"/>
    <s v="April"/>
    <x v="2"/>
    <n v="14183"/>
  </r>
  <r>
    <n v="4"/>
    <x v="0"/>
    <d v="2018-05-01T00:00:00"/>
    <s v="May"/>
    <x v="2"/>
    <n v="8197"/>
  </r>
  <r>
    <n v="5"/>
    <x v="0"/>
    <d v="2018-06-01T00:00:00"/>
    <s v="June"/>
    <x v="2"/>
    <n v="12052"/>
  </r>
  <r>
    <n v="6"/>
    <x v="0"/>
    <d v="2018-07-01T00:00:00"/>
    <s v="July"/>
    <x v="2"/>
    <n v="24666"/>
  </r>
  <r>
    <n v="7"/>
    <x v="0"/>
    <d v="2018-08-01T00:00:00"/>
    <s v="August"/>
    <x v="2"/>
    <n v="38939"/>
  </r>
  <r>
    <n v="8"/>
    <x v="0"/>
    <d v="2018-09-01T00:00:00"/>
    <s v="September"/>
    <x v="2"/>
    <n v="25875"/>
  </r>
  <r>
    <n v="9"/>
    <x v="0"/>
    <d v="2018-10-01T00:00:00"/>
    <s v="October"/>
    <x v="2"/>
    <n v="30257"/>
  </r>
  <r>
    <n v="10"/>
    <x v="0"/>
    <d v="2018-11-01T00:00:00"/>
    <s v="November"/>
    <x v="2"/>
    <n v="49181"/>
  </r>
  <r>
    <n v="11"/>
    <x v="0"/>
    <d v="2018-12-01T00:00:00"/>
    <s v="December"/>
    <x v="2"/>
    <n v="61476"/>
  </r>
  <r>
    <n v="12"/>
    <x v="1"/>
    <d v="2018-01-01T00:00:00"/>
    <s v="January"/>
    <x v="2"/>
    <n v="421275"/>
  </r>
  <r>
    <n v="13"/>
    <x v="1"/>
    <d v="2018-02-01T00:00:00"/>
    <s v="February"/>
    <x v="2"/>
    <n v="240634"/>
  </r>
  <r>
    <n v="14"/>
    <x v="1"/>
    <d v="2018-03-01T00:00:00"/>
    <s v="March"/>
    <x v="2"/>
    <n v="421275"/>
  </r>
  <r>
    <n v="15"/>
    <x v="1"/>
    <d v="2018-04-01T00:00:00"/>
    <s v="April"/>
    <x v="2"/>
    <n v="341258"/>
  </r>
  <r>
    <n v="16"/>
    <x v="1"/>
    <d v="2018-05-01T00:00:00"/>
    <s v="May"/>
    <x v="2"/>
    <n v="291273"/>
  </r>
  <r>
    <n v="17"/>
    <x v="1"/>
    <d v="2018-06-01T00:00:00"/>
    <s v="June"/>
    <x v="2"/>
    <n v="290512"/>
  </r>
  <r>
    <n v="18"/>
    <x v="1"/>
    <d v="2018-07-01T00:00:00"/>
    <s v="July"/>
    <x v="2"/>
    <n v="220304"/>
  </r>
  <r>
    <n v="19"/>
    <x v="1"/>
    <d v="2018-08-01T00:00:00"/>
    <s v="August"/>
    <x v="2"/>
    <n v="219548"/>
  </r>
  <r>
    <n v="20"/>
    <x v="1"/>
    <d v="2018-09-01T00:00:00"/>
    <s v="September"/>
    <x v="2"/>
    <n v="334878"/>
  </r>
  <r>
    <n v="21"/>
    <x v="1"/>
    <d v="2018-10-01T00:00:00"/>
    <s v="October"/>
    <x v="2"/>
    <n v="322974"/>
  </r>
  <r>
    <n v="22"/>
    <x v="1"/>
    <d v="2018-11-01T00:00:00"/>
    <s v="November"/>
    <x v="2"/>
    <n v="253464"/>
  </r>
  <r>
    <n v="23"/>
    <x v="1"/>
    <d v="2018-12-01T00:00:00"/>
    <s v="December"/>
    <x v="2"/>
    <n v="442483"/>
  </r>
  <r>
    <n v="24"/>
    <x v="2"/>
    <d v="2018-01-01T00:00:00"/>
    <s v="January"/>
    <x v="2"/>
    <n v="1978396"/>
  </r>
  <r>
    <n v="25"/>
    <x v="2"/>
    <d v="2018-02-01T00:00:00"/>
    <s v="February"/>
    <x v="2"/>
    <n v="1365837"/>
  </r>
  <r>
    <n v="26"/>
    <x v="2"/>
    <d v="2018-03-01T00:00:00"/>
    <s v="March"/>
    <x v="2"/>
    <n v="1415938"/>
  </r>
  <r>
    <n v="27"/>
    <x v="2"/>
    <d v="2018-04-01T00:00:00"/>
    <s v="April"/>
    <x v="2"/>
    <n v="1586375"/>
  </r>
  <r>
    <n v="28"/>
    <x v="2"/>
    <d v="2018-05-01T00:00:00"/>
    <s v="May"/>
    <x v="2"/>
    <n v="1189492"/>
  </r>
  <r>
    <n v="29"/>
    <x v="2"/>
    <d v="2018-06-01T00:00:00"/>
    <s v="June"/>
    <x v="2"/>
    <n v="1595067"/>
  </r>
  <r>
    <n v="30"/>
    <x v="2"/>
    <d v="2018-07-01T00:00:00"/>
    <s v="July"/>
    <x v="2"/>
    <n v="1470042"/>
  </r>
  <r>
    <n v="31"/>
    <x v="2"/>
    <d v="2018-08-01T00:00:00"/>
    <s v="August"/>
    <x v="2"/>
    <n v="1591470"/>
  </r>
  <r>
    <n v="32"/>
    <x v="2"/>
    <d v="2018-09-01T00:00:00"/>
    <s v="September"/>
    <x v="2"/>
    <n v="1508086"/>
  </r>
  <r>
    <n v="33"/>
    <x v="2"/>
    <d v="2018-10-01T00:00:00"/>
    <s v="October"/>
    <x v="2"/>
    <n v="2207478"/>
  </r>
  <r>
    <n v="34"/>
    <x v="2"/>
    <d v="2018-11-01T00:00:00"/>
    <s v="November"/>
    <x v="2"/>
    <n v="1671320"/>
  </r>
  <r>
    <n v="35"/>
    <x v="2"/>
    <d v="2018-12-01T00:00:00"/>
    <s v="December"/>
    <x v="2"/>
    <n v="1964150"/>
  </r>
  <r>
    <n v="36"/>
    <x v="3"/>
    <d v="2018-01-01T00:00:00"/>
    <s v="January"/>
    <x v="2"/>
    <n v="614082"/>
  </r>
  <r>
    <n v="37"/>
    <x v="3"/>
    <d v="2018-02-01T00:00:00"/>
    <s v="February"/>
    <x v="2"/>
    <n v="349576"/>
  </r>
  <r>
    <n v="38"/>
    <x v="3"/>
    <d v="2018-03-01T00:00:00"/>
    <s v="March"/>
    <x v="2"/>
    <n v="416716"/>
  </r>
  <r>
    <n v="39"/>
    <x v="3"/>
    <d v="2018-04-01T00:00:00"/>
    <s v="April"/>
    <x v="2"/>
    <n v="372874"/>
  </r>
  <r>
    <n v="40"/>
    <x v="3"/>
    <d v="2018-05-01T00:00:00"/>
    <s v="May"/>
    <x v="2"/>
    <n v="641363"/>
  </r>
  <r>
    <n v="41"/>
    <x v="3"/>
    <d v="2018-06-01T00:00:00"/>
    <s v="June"/>
    <x v="2"/>
    <n v="182505"/>
  </r>
  <r>
    <n v="42"/>
    <x v="3"/>
    <d v="2018-07-01T00:00:00"/>
    <s v="July"/>
    <x v="2"/>
    <n v="182473"/>
  </r>
  <r>
    <n v="43"/>
    <x v="3"/>
    <d v="2018-08-01T00:00:00"/>
    <s v="August"/>
    <x v="2"/>
    <n v="272685"/>
  </r>
  <r>
    <n v="44"/>
    <x v="3"/>
    <d v="2018-09-01T00:00:00"/>
    <s v="September"/>
    <x v="2"/>
    <n v="273121"/>
  </r>
  <r>
    <n v="45"/>
    <x v="3"/>
    <d v="2018-10-01T00:00:00"/>
    <s v="October"/>
    <x v="2"/>
    <n v="138206"/>
  </r>
  <r>
    <n v="46"/>
    <x v="3"/>
    <d v="2018-11-01T00:00:00"/>
    <s v="November"/>
    <x v="2"/>
    <n v="277997"/>
  </r>
  <r>
    <n v="47"/>
    <x v="3"/>
    <d v="2018-12-01T00:00:00"/>
    <s v="December"/>
    <x v="2"/>
    <n v="231323"/>
  </r>
  <r>
    <n v="48"/>
    <x v="4"/>
    <d v="2018-01-01T00:00:00"/>
    <s v="January"/>
    <x v="2"/>
    <n v="17180"/>
  </r>
  <r>
    <n v="49"/>
    <x v="4"/>
    <d v="2018-02-01T00:00:00"/>
    <s v="February"/>
    <x v="2"/>
    <n v="18600"/>
  </r>
  <r>
    <n v="50"/>
    <x v="4"/>
    <d v="2018-03-01T00:00:00"/>
    <s v="March"/>
    <x v="2"/>
    <n v="17300"/>
  </r>
  <r>
    <n v="51"/>
    <x v="4"/>
    <d v="2018-04-01T00:00:00"/>
    <s v="April"/>
    <x v="2"/>
    <n v="18100"/>
  </r>
  <r>
    <n v="52"/>
    <x v="4"/>
    <d v="2018-05-01T00:00:00"/>
    <s v="May"/>
    <x v="2"/>
    <n v="19660"/>
  </r>
  <r>
    <n v="53"/>
    <x v="4"/>
    <d v="2018-06-01T00:00:00"/>
    <s v="June"/>
    <x v="2"/>
    <n v="23050"/>
  </r>
  <r>
    <n v="54"/>
    <x v="4"/>
    <d v="2018-07-01T00:00:00"/>
    <s v="July"/>
    <x v="2"/>
    <n v="26280"/>
  </r>
  <r>
    <n v="55"/>
    <x v="4"/>
    <d v="2018-08-01T00:00:00"/>
    <s v="August"/>
    <x v="2"/>
    <n v="26020"/>
  </r>
  <r>
    <n v="56"/>
    <x v="4"/>
    <d v="2018-09-01T00:00:00"/>
    <s v="September"/>
    <x v="2"/>
    <n v="28830"/>
  </r>
  <r>
    <n v="57"/>
    <x v="4"/>
    <d v="2018-10-01T00:00:00"/>
    <s v="October"/>
    <x v="2"/>
    <n v="29470"/>
  </r>
  <r>
    <n v="58"/>
    <x v="4"/>
    <d v="2018-11-01T00:00:00"/>
    <s v="November"/>
    <x v="2"/>
    <n v="29570"/>
  </r>
  <r>
    <n v="59"/>
    <x v="4"/>
    <d v="2018-12-01T00:00:00"/>
    <s v="December"/>
    <x v="2"/>
    <n v="36962"/>
  </r>
  <r>
    <n v="60"/>
    <x v="5"/>
    <d v="2018-01-01T00:00:00"/>
    <s v="January"/>
    <x v="2"/>
    <n v="6519850"/>
  </r>
  <r>
    <n v="61"/>
    <x v="5"/>
    <d v="2018-02-01T00:00:00"/>
    <s v="February"/>
    <x v="2"/>
    <n v="8626250"/>
  </r>
  <r>
    <n v="62"/>
    <x v="5"/>
    <d v="2018-03-01T00:00:00"/>
    <s v="March"/>
    <x v="2"/>
    <n v="146150"/>
  </r>
  <r>
    <n v="63"/>
    <x v="5"/>
    <d v="2018-04-01T00:00:00"/>
    <s v="April"/>
    <x v="2"/>
    <n v="149150"/>
  </r>
  <r>
    <n v="64"/>
    <x v="5"/>
    <d v="2018-05-01T00:00:00"/>
    <s v="May"/>
    <x v="2"/>
    <n v="152050"/>
  </r>
  <r>
    <n v="65"/>
    <x v="5"/>
    <d v="2018-06-01T00:00:00"/>
    <s v="June"/>
    <x v="2"/>
    <n v="159400"/>
  </r>
  <r>
    <n v="66"/>
    <x v="5"/>
    <d v="2018-07-01T00:00:00"/>
    <s v="July"/>
    <x v="2"/>
    <n v="128550"/>
  </r>
  <r>
    <n v="67"/>
    <x v="5"/>
    <d v="2018-08-01T00:00:00"/>
    <s v="August"/>
    <x v="2"/>
    <n v="184700"/>
  </r>
  <r>
    <n v="68"/>
    <x v="5"/>
    <d v="2018-09-01T00:00:00"/>
    <s v="September"/>
    <x v="2"/>
    <n v="192300"/>
  </r>
  <r>
    <n v="69"/>
    <x v="5"/>
    <d v="2018-10-01T00:00:00"/>
    <s v="October"/>
    <x v="2"/>
    <n v="195400"/>
  </r>
  <r>
    <n v="70"/>
    <x v="5"/>
    <d v="2018-11-01T00:00:00"/>
    <s v="November"/>
    <x v="2"/>
    <n v="196500"/>
  </r>
  <r>
    <n v="71"/>
    <x v="5"/>
    <d v="2018-12-01T00:00:00"/>
    <s v="December"/>
    <x v="2"/>
    <n v="245625"/>
  </r>
  <r>
    <n v="72"/>
    <x v="6"/>
    <d v="2018-01-01T00:00:00"/>
    <s v="January"/>
    <x v="2"/>
    <n v="146441"/>
  </r>
  <r>
    <n v="73"/>
    <x v="6"/>
    <d v="2018-02-01T00:00:00"/>
    <s v="February"/>
    <x v="2"/>
    <n v="481110"/>
  </r>
  <r>
    <n v="74"/>
    <x v="6"/>
    <d v="2018-03-01T00:00:00"/>
    <s v="March"/>
    <x v="2"/>
    <n v="155013"/>
  </r>
  <r>
    <n v="75"/>
    <x v="6"/>
    <d v="2018-04-01T00:00:00"/>
    <s v="April"/>
    <x v="2"/>
    <n v="138673"/>
  </r>
  <r>
    <n v="76"/>
    <x v="6"/>
    <d v="2018-05-01T00:00:00"/>
    <s v="May"/>
    <x v="2"/>
    <n v="131426"/>
  </r>
  <r>
    <n v="77"/>
    <x v="6"/>
    <d v="2018-06-01T00:00:00"/>
    <s v="June"/>
    <x v="2"/>
    <n v="160182"/>
  </r>
  <r>
    <n v="78"/>
    <x v="6"/>
    <d v="2018-07-01T00:00:00"/>
    <s v="July"/>
    <x v="2"/>
    <n v="114951"/>
  </r>
  <r>
    <n v="79"/>
    <x v="6"/>
    <d v="2018-08-01T00:00:00"/>
    <s v="August"/>
    <x v="2"/>
    <n v="123733"/>
  </r>
  <r>
    <n v="80"/>
    <x v="6"/>
    <d v="2018-09-01T00:00:00"/>
    <s v="September"/>
    <x v="2"/>
    <n v="121710"/>
  </r>
  <r>
    <n v="81"/>
    <x v="6"/>
    <d v="2018-10-01T00:00:00"/>
    <s v="October"/>
    <x v="2"/>
    <n v="152898"/>
  </r>
  <r>
    <n v="82"/>
    <x v="6"/>
    <d v="2018-11-01T00:00:00"/>
    <s v="November"/>
    <x v="2"/>
    <n v="128075"/>
  </r>
  <r>
    <n v="83"/>
    <x v="6"/>
    <d v="2018-12-01T00:00:00"/>
    <s v="December"/>
    <x v="2"/>
    <n v="182333"/>
  </r>
  <r>
    <n v="84"/>
    <x v="7"/>
    <d v="2018-01-01T00:00:00"/>
    <s v="January"/>
    <x v="2"/>
    <n v="44"/>
  </r>
  <r>
    <n v="85"/>
    <x v="7"/>
    <d v="2018-02-01T00:00:00"/>
    <s v="February"/>
    <x v="2"/>
    <n v="44"/>
  </r>
  <r>
    <n v="86"/>
    <x v="7"/>
    <d v="2018-03-01T00:00:00"/>
    <s v="March"/>
    <x v="2"/>
    <n v="45"/>
  </r>
  <r>
    <n v="87"/>
    <x v="7"/>
    <d v="2018-04-01T00:00:00"/>
    <s v="April"/>
    <x v="2"/>
    <n v="45"/>
  </r>
  <r>
    <n v="88"/>
    <x v="7"/>
    <d v="2018-05-01T00:00:00"/>
    <s v="May"/>
    <x v="2"/>
    <n v="49"/>
  </r>
  <r>
    <n v="89"/>
    <x v="7"/>
    <d v="2018-06-01T00:00:00"/>
    <s v="June"/>
    <x v="2"/>
    <n v="56"/>
  </r>
  <r>
    <n v="90"/>
    <x v="7"/>
    <d v="2018-07-01T00:00:00"/>
    <s v="July"/>
    <x v="2"/>
    <n v="48"/>
  </r>
  <r>
    <n v="91"/>
    <x v="7"/>
    <d v="2018-08-01T00:00:00"/>
    <s v="August"/>
    <x v="2"/>
    <n v="55"/>
  </r>
  <r>
    <n v="92"/>
    <x v="7"/>
    <d v="2018-09-01T00:00:00"/>
    <s v="September"/>
    <x v="2"/>
    <n v="40"/>
  </r>
  <r>
    <n v="93"/>
    <x v="7"/>
    <d v="2018-10-01T00:00:00"/>
    <s v="October"/>
    <x v="2"/>
    <n v="62"/>
  </r>
  <r>
    <n v="94"/>
    <x v="7"/>
    <d v="2018-11-01T00:00:00"/>
    <s v="November"/>
    <x v="2"/>
    <n v="41"/>
  </r>
  <r>
    <n v="95"/>
    <x v="7"/>
    <d v="2018-12-01T00:00:00"/>
    <s v="December"/>
    <x v="2"/>
    <n v="43"/>
  </r>
  <r>
    <n v="96"/>
    <x v="8"/>
    <d v="2018-01-01T00:00:00"/>
    <s v="January"/>
    <x v="2"/>
    <n v="13505"/>
  </r>
  <r>
    <n v="97"/>
    <x v="8"/>
    <d v="2018-02-01T00:00:00"/>
    <s v="February"/>
    <x v="2"/>
    <n v="9330"/>
  </r>
  <r>
    <n v="98"/>
    <x v="8"/>
    <d v="2018-03-01T00:00:00"/>
    <s v="March"/>
    <x v="2"/>
    <n v="7205"/>
  </r>
  <r>
    <n v="99"/>
    <x v="8"/>
    <d v="2018-04-01T00:00:00"/>
    <s v="April"/>
    <x v="2"/>
    <n v="5830"/>
  </r>
  <r>
    <n v="100"/>
    <x v="8"/>
    <d v="2018-05-01T00:00:00"/>
    <s v="May"/>
    <x v="2"/>
    <n v="5689"/>
  </r>
  <r>
    <n v="101"/>
    <x v="8"/>
    <d v="2018-06-01T00:00:00"/>
    <s v="June"/>
    <x v="2"/>
    <n v="7180"/>
  </r>
  <r>
    <n v="102"/>
    <x v="8"/>
    <d v="2018-07-01T00:00:00"/>
    <s v="July"/>
    <x v="2"/>
    <n v="6686"/>
  </r>
  <r>
    <n v="103"/>
    <x v="8"/>
    <d v="2018-08-01T00:00:00"/>
    <s v="August"/>
    <x v="2"/>
    <n v="8480"/>
  </r>
  <r>
    <n v="104"/>
    <x v="8"/>
    <d v="2018-09-01T00:00:00"/>
    <s v="September"/>
    <x v="2"/>
    <n v="8480"/>
  </r>
  <r>
    <n v="105"/>
    <x v="8"/>
    <d v="2018-10-01T00:00:00"/>
    <s v="October"/>
    <x v="2"/>
    <n v="6118"/>
  </r>
  <r>
    <n v="106"/>
    <x v="8"/>
    <d v="2018-11-01T00:00:00"/>
    <s v="November"/>
    <x v="2"/>
    <n v="7145"/>
  </r>
  <r>
    <n v="107"/>
    <x v="8"/>
    <d v="2018-12-01T00:00:00"/>
    <s v="December"/>
    <x v="2"/>
    <n v="7800"/>
  </r>
  <r>
    <n v="108"/>
    <x v="9"/>
    <d v="2018-01-01T00:00:00"/>
    <s v="January"/>
    <x v="2"/>
    <n v="110094"/>
  </r>
  <r>
    <n v="109"/>
    <x v="9"/>
    <d v="2018-02-01T00:00:00"/>
    <s v="February"/>
    <x v="2"/>
    <n v="104444"/>
  </r>
  <r>
    <n v="110"/>
    <x v="9"/>
    <d v="2018-03-01T00:00:00"/>
    <s v="March"/>
    <x v="2"/>
    <n v="127152"/>
  </r>
  <r>
    <n v="111"/>
    <x v="9"/>
    <d v="2018-04-01T00:00:00"/>
    <s v="April"/>
    <x v="2"/>
    <n v="126553"/>
  </r>
  <r>
    <n v="112"/>
    <x v="9"/>
    <d v="2018-05-01T00:00:00"/>
    <s v="May"/>
    <x v="2"/>
    <n v="135189"/>
  </r>
  <r>
    <n v="113"/>
    <x v="9"/>
    <d v="2018-06-01T00:00:00"/>
    <s v="June"/>
    <x v="2"/>
    <n v="135988"/>
  </r>
  <r>
    <n v="114"/>
    <x v="9"/>
    <d v="2018-07-01T00:00:00"/>
    <s v="July"/>
    <x v="2"/>
    <n v="85932"/>
  </r>
  <r>
    <n v="115"/>
    <x v="9"/>
    <d v="2018-08-01T00:00:00"/>
    <s v="August"/>
    <x v="2"/>
    <n v="86309"/>
  </r>
  <r>
    <n v="116"/>
    <x v="9"/>
    <d v="2018-09-01T00:00:00"/>
    <s v="September"/>
    <x v="2"/>
    <n v="143465"/>
  </r>
  <r>
    <n v="117"/>
    <x v="9"/>
    <d v="2018-10-01T00:00:00"/>
    <s v="October"/>
    <x v="2"/>
    <n v="127645"/>
  </r>
  <r>
    <n v="118"/>
    <x v="9"/>
    <d v="2018-11-01T00:00:00"/>
    <s v="November"/>
    <x v="2"/>
    <n v="99070"/>
  </r>
  <r>
    <n v="119"/>
    <x v="9"/>
    <d v="2018-12-01T00:00:00"/>
    <s v="December"/>
    <x v="2"/>
    <n v="135600"/>
  </r>
  <r>
    <n v="120"/>
    <x v="10"/>
    <d v="2018-01-01T00:00:00"/>
    <s v="January"/>
    <x v="2"/>
    <n v="2863"/>
  </r>
  <r>
    <n v="121"/>
    <x v="10"/>
    <d v="2018-02-01T00:00:00"/>
    <s v="February"/>
    <x v="2"/>
    <n v="2736"/>
  </r>
  <r>
    <n v="122"/>
    <x v="10"/>
    <d v="2018-03-01T00:00:00"/>
    <s v="March"/>
    <x v="2"/>
    <n v="1826"/>
  </r>
  <r>
    <n v="123"/>
    <x v="10"/>
    <d v="2018-04-01T00:00:00"/>
    <s v="April"/>
    <x v="2"/>
    <n v="868"/>
  </r>
  <r>
    <n v="124"/>
    <x v="10"/>
    <d v="2018-05-01T00:00:00"/>
    <s v="May"/>
    <x v="2"/>
    <n v="793"/>
  </r>
  <r>
    <n v="125"/>
    <x v="10"/>
    <d v="2018-06-01T00:00:00"/>
    <s v="June"/>
    <x v="2"/>
    <n v="990"/>
  </r>
  <r>
    <n v="126"/>
    <x v="10"/>
    <d v="2018-07-01T00:00:00"/>
    <s v="July"/>
    <x v="2"/>
    <n v="1954"/>
  </r>
  <r>
    <n v="127"/>
    <x v="10"/>
    <d v="2018-08-01T00:00:00"/>
    <s v="August"/>
    <x v="2"/>
    <n v="2263"/>
  </r>
  <r>
    <n v="128"/>
    <x v="10"/>
    <d v="2018-09-01T00:00:00"/>
    <s v="September"/>
    <x v="2"/>
    <n v="1819"/>
  </r>
  <r>
    <n v="129"/>
    <x v="10"/>
    <d v="2018-10-01T00:00:00"/>
    <s v="October"/>
    <x v="2"/>
    <n v="2525"/>
  </r>
  <r>
    <n v="130"/>
    <x v="10"/>
    <d v="2018-11-01T00:00:00"/>
    <s v="November"/>
    <x v="2"/>
    <n v="1741"/>
  </r>
  <r>
    <n v="131"/>
    <x v="10"/>
    <d v="2018-12-01T00:00:00"/>
    <s v="December"/>
    <x v="2"/>
    <n v="2176"/>
  </r>
  <r>
    <n v="132"/>
    <x v="11"/>
    <d v="2018-01-01T00:00:00"/>
    <s v="January"/>
    <x v="2"/>
    <n v="14000"/>
  </r>
  <r>
    <n v="133"/>
    <x v="11"/>
    <d v="2018-02-01T00:00:00"/>
    <s v="February"/>
    <x v="2"/>
    <n v="14230"/>
  </r>
  <r>
    <n v="134"/>
    <x v="11"/>
    <d v="2018-03-01T00:00:00"/>
    <s v="March"/>
    <x v="2"/>
    <n v="13110"/>
  </r>
  <r>
    <n v="135"/>
    <x v="11"/>
    <d v="2018-04-01T00:00:00"/>
    <s v="April"/>
    <x v="2"/>
    <n v="12915"/>
  </r>
  <r>
    <n v="136"/>
    <x v="11"/>
    <d v="2018-05-01T00:00:00"/>
    <s v="May"/>
    <x v="2"/>
    <n v="12865"/>
  </r>
  <r>
    <n v="137"/>
    <x v="11"/>
    <d v="2018-06-01T00:00:00"/>
    <s v="June"/>
    <x v="2"/>
    <n v="13910"/>
  </r>
  <r>
    <n v="138"/>
    <x v="11"/>
    <d v="2018-07-01T00:00:00"/>
    <s v="July"/>
    <x v="2"/>
    <n v="13970"/>
  </r>
  <r>
    <n v="139"/>
    <x v="11"/>
    <d v="2018-08-01T00:00:00"/>
    <s v="August"/>
    <x v="2"/>
    <n v="13200"/>
  </r>
  <r>
    <n v="140"/>
    <x v="11"/>
    <d v="2018-09-01T00:00:00"/>
    <s v="September"/>
    <x v="2"/>
    <n v="13420"/>
  </r>
  <r>
    <n v="141"/>
    <x v="11"/>
    <d v="2018-10-01T00:00:00"/>
    <s v="October"/>
    <x v="2"/>
    <n v="13550"/>
  </r>
  <r>
    <n v="142"/>
    <x v="11"/>
    <d v="2018-11-01T00:00:00"/>
    <s v="November"/>
    <x v="2"/>
    <n v="13700"/>
  </r>
  <r>
    <n v="143"/>
    <x v="11"/>
    <d v="2018-12-01T00:00:00"/>
    <s v="December"/>
    <x v="2"/>
    <n v="17125"/>
  </r>
  <r>
    <n v="144"/>
    <x v="12"/>
    <d v="2018-01-01T00:00:00"/>
    <s v="January"/>
    <x v="2"/>
    <n v="156153"/>
  </r>
  <r>
    <n v="145"/>
    <x v="12"/>
    <d v="2018-02-01T00:00:00"/>
    <s v="February"/>
    <x v="2"/>
    <n v="788083"/>
  </r>
  <r>
    <n v="146"/>
    <x v="12"/>
    <d v="2018-03-01T00:00:00"/>
    <s v="March"/>
    <x v="2"/>
    <n v="166863"/>
  </r>
  <r>
    <n v="147"/>
    <x v="12"/>
    <d v="2018-04-01T00:00:00"/>
    <s v="April"/>
    <x v="2"/>
    <n v="196061"/>
  </r>
  <r>
    <n v="148"/>
    <x v="12"/>
    <d v="2018-05-01T00:00:00"/>
    <s v="May"/>
    <x v="2"/>
    <n v="193478"/>
  </r>
  <r>
    <n v="149"/>
    <x v="12"/>
    <d v="2018-06-01T00:00:00"/>
    <s v="June"/>
    <x v="2"/>
    <n v="165553"/>
  </r>
  <r>
    <n v="150"/>
    <x v="12"/>
    <d v="2018-07-01T00:00:00"/>
    <s v="July"/>
    <x v="2"/>
    <n v="161841"/>
  </r>
  <r>
    <n v="151"/>
    <x v="12"/>
    <d v="2018-08-01T00:00:00"/>
    <s v="August"/>
    <x v="2"/>
    <n v="169154"/>
  </r>
  <r>
    <n v="152"/>
    <x v="12"/>
    <d v="2018-09-01T00:00:00"/>
    <s v="September"/>
    <x v="2"/>
    <n v="167833"/>
  </r>
  <r>
    <n v="153"/>
    <x v="12"/>
    <d v="2018-10-01T00:00:00"/>
    <s v="October"/>
    <x v="2"/>
    <n v="193152"/>
  </r>
  <r>
    <n v="154"/>
    <x v="12"/>
    <d v="2018-11-01T00:00:00"/>
    <s v="November"/>
    <x v="2"/>
    <n v="295910"/>
  </r>
  <r>
    <n v="155"/>
    <x v="12"/>
    <d v="2018-12-01T00:00:00"/>
    <s v="December"/>
    <x v="2"/>
    <n v="198227"/>
  </r>
  <r>
    <n v="156"/>
    <x v="13"/>
    <d v="2018-01-01T00:00:00"/>
    <s v="January"/>
    <x v="2"/>
    <n v="71955"/>
  </r>
  <r>
    <n v="157"/>
    <x v="13"/>
    <d v="2018-02-01T00:00:00"/>
    <s v="February"/>
    <x v="2"/>
    <n v="38599"/>
  </r>
  <r>
    <n v="158"/>
    <x v="13"/>
    <d v="2018-03-01T00:00:00"/>
    <s v="March"/>
    <x v="2"/>
    <n v="20749"/>
  </r>
  <r>
    <n v="159"/>
    <x v="13"/>
    <d v="2018-04-01T00:00:00"/>
    <s v="April"/>
    <x v="2"/>
    <n v="38483"/>
  </r>
  <r>
    <n v="160"/>
    <x v="13"/>
    <d v="2018-05-01T00:00:00"/>
    <s v="May"/>
    <x v="2"/>
    <n v="26179"/>
  </r>
  <r>
    <n v="161"/>
    <x v="13"/>
    <d v="2018-06-01T00:00:00"/>
    <s v="June"/>
    <x v="2"/>
    <n v="31667"/>
  </r>
  <r>
    <n v="162"/>
    <x v="13"/>
    <d v="2018-07-01T00:00:00"/>
    <s v="July"/>
    <x v="2"/>
    <n v="27937"/>
  </r>
  <r>
    <n v="163"/>
    <x v="13"/>
    <d v="2018-08-01T00:00:00"/>
    <s v="August"/>
    <x v="2"/>
    <n v="31861"/>
  </r>
  <r>
    <n v="164"/>
    <x v="13"/>
    <d v="2018-09-01T00:00:00"/>
    <s v="September"/>
    <x v="2"/>
    <n v="23141"/>
  </r>
  <r>
    <n v="165"/>
    <x v="13"/>
    <d v="2018-10-01T00:00:00"/>
    <s v="October"/>
    <x v="2"/>
    <n v="30740"/>
  </r>
  <r>
    <n v="166"/>
    <x v="13"/>
    <d v="2018-11-01T00:00:00"/>
    <s v="November"/>
    <x v="2"/>
    <n v="25197"/>
  </r>
  <r>
    <n v="167"/>
    <x v="13"/>
    <d v="2018-12-01T00:00:00"/>
    <s v="December"/>
    <x v="2"/>
    <n v="31496"/>
  </r>
  <r>
    <n v="168"/>
    <x v="14"/>
    <d v="2018-01-01T00:00:00"/>
    <s v="January"/>
    <x v="2"/>
    <n v="100000"/>
  </r>
  <r>
    <n v="169"/>
    <x v="14"/>
    <d v="2018-02-01T00:00:00"/>
    <s v="February"/>
    <x v="2"/>
    <n v="1000000"/>
  </r>
  <r>
    <n v="170"/>
    <x v="14"/>
    <d v="2018-03-01T00:00:00"/>
    <s v="March"/>
    <x v="2"/>
    <n v="600000"/>
  </r>
  <r>
    <n v="171"/>
    <x v="14"/>
    <d v="2018-04-01T00:00:00"/>
    <s v="April"/>
    <x v="2"/>
    <n v="200000"/>
  </r>
  <r>
    <n v="172"/>
    <x v="14"/>
    <d v="2018-05-01T00:00:00"/>
    <s v="May"/>
    <x v="2"/>
    <n v="300000"/>
  </r>
  <r>
    <n v="173"/>
    <x v="14"/>
    <d v="2018-06-01T00:00:00"/>
    <s v="June"/>
    <x v="2"/>
    <n v="500000"/>
  </r>
  <r>
    <n v="174"/>
    <x v="14"/>
    <d v="2018-07-01T00:00:00"/>
    <s v="July"/>
    <x v="2"/>
    <n v="150000"/>
  </r>
  <r>
    <n v="175"/>
    <x v="14"/>
    <d v="2018-08-01T00:00:00"/>
    <s v="August"/>
    <x v="2"/>
    <n v="50000"/>
  </r>
  <r>
    <n v="176"/>
    <x v="14"/>
    <d v="2018-09-01T00:00:00"/>
    <s v="September"/>
    <x v="2"/>
    <n v="100000"/>
  </r>
  <r>
    <n v="177"/>
    <x v="14"/>
    <d v="2018-10-01T00:00:00"/>
    <s v="October"/>
    <x v="2"/>
    <n v="300000"/>
  </r>
  <r>
    <n v="178"/>
    <x v="14"/>
    <d v="2018-11-01T00:00:00"/>
    <s v="November"/>
    <x v="2"/>
    <n v="200000"/>
  </r>
  <r>
    <n v="179"/>
    <x v="14"/>
    <d v="2018-12-01T00:00:00"/>
    <s v="December"/>
    <x v="2"/>
    <n v="400000"/>
  </r>
  <r>
    <n v="180"/>
    <x v="15"/>
    <d v="2018-01-01T00:00:00"/>
    <s v="January"/>
    <x v="2"/>
    <n v="0"/>
  </r>
  <r>
    <n v="181"/>
    <x v="15"/>
    <d v="2018-02-01T00:00:00"/>
    <s v="February"/>
    <x v="2"/>
    <n v="0"/>
  </r>
  <r>
    <n v="182"/>
    <x v="15"/>
    <d v="2018-03-01T00:00:00"/>
    <s v="March"/>
    <x v="2"/>
    <n v="0"/>
  </r>
  <r>
    <n v="183"/>
    <x v="15"/>
    <d v="2018-04-01T00:00:00"/>
    <s v="April"/>
    <x v="2"/>
    <n v="0"/>
  </r>
  <r>
    <n v="184"/>
    <x v="15"/>
    <d v="2018-05-01T00:00:00"/>
    <s v="May"/>
    <x v="2"/>
    <n v="0"/>
  </r>
  <r>
    <n v="185"/>
    <x v="15"/>
    <d v="2018-06-01T00:00:00"/>
    <s v="June"/>
    <x v="2"/>
    <n v="0"/>
  </r>
  <r>
    <n v="186"/>
    <x v="15"/>
    <d v="2018-07-01T00:00:00"/>
    <s v="July"/>
    <x v="2"/>
    <n v="0"/>
  </r>
  <r>
    <n v="187"/>
    <x v="15"/>
    <d v="2018-08-01T00:00:00"/>
    <s v="August"/>
    <x v="2"/>
    <n v="0"/>
  </r>
  <r>
    <n v="188"/>
    <x v="15"/>
    <d v="2018-09-01T00:00:00"/>
    <s v="September"/>
    <x v="2"/>
    <n v="0"/>
  </r>
  <r>
    <n v="189"/>
    <x v="15"/>
    <d v="2018-10-01T00:00:00"/>
    <s v="October"/>
    <x v="2"/>
    <n v="0"/>
  </r>
  <r>
    <n v="190"/>
    <x v="15"/>
    <d v="2018-11-01T00:00:00"/>
    <s v="November"/>
    <x v="2"/>
    <n v="0"/>
  </r>
  <r>
    <n v="191"/>
    <x v="15"/>
    <d v="2018-12-01T00:00:00"/>
    <s v="December"/>
    <x v="2"/>
    <n v="0"/>
  </r>
  <r>
    <n v="192"/>
    <x v="16"/>
    <d v="2018-01-01T00:00:00"/>
    <s v="January"/>
    <x v="2"/>
    <n v="228812"/>
  </r>
  <r>
    <n v="193"/>
    <x v="16"/>
    <d v="2018-02-01T00:00:00"/>
    <s v="February"/>
    <x v="2"/>
    <n v="286258"/>
  </r>
  <r>
    <n v="194"/>
    <x v="16"/>
    <d v="2018-03-01T00:00:00"/>
    <s v="March"/>
    <x v="2"/>
    <n v="184508"/>
  </r>
  <r>
    <n v="195"/>
    <x v="16"/>
    <d v="2018-04-01T00:00:00"/>
    <s v="April"/>
    <x v="2"/>
    <n v="174592"/>
  </r>
  <r>
    <n v="196"/>
    <x v="16"/>
    <d v="2018-05-01T00:00:00"/>
    <s v="May"/>
    <x v="2"/>
    <n v="183697"/>
  </r>
  <r>
    <n v="197"/>
    <x v="16"/>
    <d v="2018-06-01T00:00:00"/>
    <s v="June"/>
    <x v="2"/>
    <n v="180010"/>
  </r>
  <r>
    <n v="198"/>
    <x v="16"/>
    <d v="2018-07-01T00:00:00"/>
    <s v="July"/>
    <x v="2"/>
    <n v="93450"/>
  </r>
  <r>
    <n v="199"/>
    <x v="16"/>
    <d v="2018-08-01T00:00:00"/>
    <s v="August"/>
    <x v="2"/>
    <n v="118010"/>
  </r>
  <r>
    <n v="200"/>
    <x v="16"/>
    <d v="2018-09-01T00:00:00"/>
    <s v="September"/>
    <x v="2"/>
    <n v="118449"/>
  </r>
  <r>
    <n v="201"/>
    <x v="16"/>
    <d v="2018-10-01T00:00:00"/>
    <s v="October"/>
    <x v="2"/>
    <n v="201050"/>
  </r>
  <r>
    <n v="202"/>
    <x v="16"/>
    <d v="2018-11-01T00:00:00"/>
    <s v="November"/>
    <x v="2"/>
    <n v="121452"/>
  </r>
  <r>
    <n v="203"/>
    <x v="16"/>
    <d v="2018-12-01T00:00:00"/>
    <s v="December"/>
    <x v="2"/>
    <n v="198637"/>
  </r>
  <r>
    <n v="204"/>
    <x v="17"/>
    <d v="2018-01-01T00:00:00"/>
    <s v="January"/>
    <x v="2"/>
    <n v="36205"/>
  </r>
  <r>
    <n v="205"/>
    <x v="17"/>
    <d v="2018-02-01T00:00:00"/>
    <s v="February"/>
    <x v="2"/>
    <n v="9971"/>
  </r>
  <r>
    <n v="206"/>
    <x v="17"/>
    <d v="2018-03-01T00:00:00"/>
    <s v="March"/>
    <x v="2"/>
    <n v="9677"/>
  </r>
  <r>
    <n v="207"/>
    <x v="17"/>
    <d v="2018-04-01T00:00:00"/>
    <s v="April"/>
    <x v="2"/>
    <n v="9779"/>
  </r>
  <r>
    <n v="208"/>
    <x v="17"/>
    <d v="2018-05-01T00:00:00"/>
    <s v="May"/>
    <x v="2"/>
    <n v="10241"/>
  </r>
  <r>
    <n v="209"/>
    <x v="17"/>
    <d v="2018-06-01T00:00:00"/>
    <s v="June"/>
    <x v="2"/>
    <n v="9066"/>
  </r>
  <r>
    <n v="210"/>
    <x v="17"/>
    <d v="2018-07-01T00:00:00"/>
    <s v="July"/>
    <x v="2"/>
    <n v="9668"/>
  </r>
  <r>
    <n v="211"/>
    <x v="17"/>
    <d v="2018-08-01T00:00:00"/>
    <s v="August"/>
    <x v="2"/>
    <n v="10135"/>
  </r>
  <r>
    <n v="212"/>
    <x v="17"/>
    <d v="2018-09-01T00:00:00"/>
    <s v="September"/>
    <x v="2"/>
    <n v="21365"/>
  </r>
  <r>
    <n v="213"/>
    <x v="17"/>
    <d v="2018-10-01T00:00:00"/>
    <s v="October"/>
    <x v="2"/>
    <n v="22332"/>
  </r>
  <r>
    <n v="214"/>
    <x v="17"/>
    <d v="2018-11-01T00:00:00"/>
    <s v="November"/>
    <x v="2"/>
    <n v="5422"/>
  </r>
  <r>
    <n v="215"/>
    <x v="17"/>
    <d v="2018-12-01T00:00:00"/>
    <s v="December"/>
    <x v="2"/>
    <n v="6777"/>
  </r>
  <r>
    <n v="216"/>
    <x v="18"/>
    <d v="2018-01-01T00:00:00"/>
    <s v="January"/>
    <x v="2"/>
    <n v="480241"/>
  </r>
  <r>
    <n v="217"/>
    <x v="18"/>
    <d v="2018-02-01T00:00:00"/>
    <s v="February"/>
    <x v="2"/>
    <n v="335447"/>
  </r>
  <r>
    <n v="218"/>
    <x v="18"/>
    <d v="2018-03-01T00:00:00"/>
    <s v="March"/>
    <x v="2"/>
    <n v="328099"/>
  </r>
  <r>
    <n v="219"/>
    <x v="18"/>
    <d v="2018-04-01T00:00:00"/>
    <s v="April"/>
    <x v="2"/>
    <n v="368645"/>
  </r>
  <r>
    <n v="220"/>
    <x v="18"/>
    <d v="2018-05-01T00:00:00"/>
    <s v="May"/>
    <x v="2"/>
    <n v="342650"/>
  </r>
  <r>
    <n v="221"/>
    <x v="18"/>
    <d v="2018-06-01T00:00:00"/>
    <s v="June"/>
    <x v="2"/>
    <n v="355197"/>
  </r>
  <r>
    <n v="222"/>
    <x v="18"/>
    <d v="2018-07-01T00:00:00"/>
    <s v="July"/>
    <x v="2"/>
    <n v="335356"/>
  </r>
  <r>
    <n v="223"/>
    <x v="18"/>
    <d v="2018-08-01T00:00:00"/>
    <s v="August"/>
    <x v="2"/>
    <n v="313910"/>
  </r>
  <r>
    <n v="224"/>
    <x v="18"/>
    <d v="2018-09-01T00:00:00"/>
    <s v="September"/>
    <x v="2"/>
    <n v="293859"/>
  </r>
  <r>
    <n v="225"/>
    <x v="18"/>
    <d v="2018-10-01T00:00:00"/>
    <s v="October"/>
    <x v="2"/>
    <n v="373291"/>
  </r>
  <r>
    <n v="226"/>
    <x v="18"/>
    <d v="2018-11-01T00:00:00"/>
    <s v="November"/>
    <x v="2"/>
    <n v="289169"/>
  </r>
  <r>
    <n v="227"/>
    <x v="18"/>
    <d v="2018-12-01T00:00:00"/>
    <s v="December"/>
    <x v="2"/>
    <n v="361461"/>
  </r>
  <r>
    <n v="228"/>
    <x v="19"/>
    <d v="2018-01-01T00:00:00"/>
    <s v="January"/>
    <x v="2"/>
    <n v="2495"/>
  </r>
  <r>
    <n v="229"/>
    <x v="19"/>
    <d v="2018-02-01T00:00:00"/>
    <s v="February"/>
    <x v="2"/>
    <n v="7152"/>
  </r>
  <r>
    <n v="230"/>
    <x v="19"/>
    <d v="2018-03-01T00:00:00"/>
    <s v="March"/>
    <x v="2"/>
    <n v="2903"/>
  </r>
  <r>
    <n v="231"/>
    <x v="19"/>
    <d v="2018-04-01T00:00:00"/>
    <s v="April"/>
    <x v="2"/>
    <n v="3550"/>
  </r>
  <r>
    <n v="232"/>
    <x v="19"/>
    <d v="2018-05-01T00:00:00"/>
    <s v="May"/>
    <x v="2"/>
    <n v="5360"/>
  </r>
  <r>
    <n v="233"/>
    <x v="19"/>
    <d v="2018-06-01T00:00:00"/>
    <s v="June"/>
    <x v="2"/>
    <n v="1761"/>
  </r>
  <r>
    <n v="234"/>
    <x v="19"/>
    <d v="2018-07-01T00:00:00"/>
    <s v="July"/>
    <x v="2"/>
    <n v="5882"/>
  </r>
  <r>
    <n v="235"/>
    <x v="19"/>
    <d v="2018-08-01T00:00:00"/>
    <s v="August"/>
    <x v="2"/>
    <n v="10525"/>
  </r>
  <r>
    <n v="236"/>
    <x v="19"/>
    <d v="2018-09-01T00:00:00"/>
    <s v="September"/>
    <x v="2"/>
    <n v="475"/>
  </r>
  <r>
    <n v="237"/>
    <x v="19"/>
    <d v="2018-10-01T00:00:00"/>
    <s v="October"/>
    <x v="2"/>
    <n v="490"/>
  </r>
  <r>
    <n v="238"/>
    <x v="19"/>
    <d v="2018-11-01T00:00:00"/>
    <s v="November"/>
    <x v="2"/>
    <n v="475"/>
  </r>
  <r>
    <n v="239"/>
    <x v="19"/>
    <d v="2018-12-01T00:00:00"/>
    <s v="December"/>
    <x v="2"/>
    <n v="355"/>
  </r>
  <r>
    <n v="240"/>
    <x v="20"/>
    <d v="2018-01-01T00:00:00"/>
    <s v="January"/>
    <x v="2"/>
    <n v="2670"/>
  </r>
  <r>
    <n v="241"/>
    <x v="20"/>
    <d v="2018-02-01T00:00:00"/>
    <s v="February"/>
    <x v="2"/>
    <n v="2695"/>
  </r>
  <r>
    <n v="242"/>
    <x v="20"/>
    <d v="2018-03-01T00:00:00"/>
    <s v="March"/>
    <x v="2"/>
    <n v="2325"/>
  </r>
  <r>
    <n v="243"/>
    <x v="20"/>
    <d v="2018-04-01T00:00:00"/>
    <s v="April"/>
    <x v="2"/>
    <n v="1940"/>
  </r>
  <r>
    <n v="244"/>
    <x v="20"/>
    <d v="2018-05-01T00:00:00"/>
    <s v="May"/>
    <x v="2"/>
    <n v="1499"/>
  </r>
  <r>
    <n v="245"/>
    <x v="20"/>
    <d v="2018-06-01T00:00:00"/>
    <s v="June"/>
    <x v="2"/>
    <n v="1580"/>
  </r>
  <r>
    <n v="246"/>
    <x v="20"/>
    <d v="2018-07-01T00:00:00"/>
    <s v="July"/>
    <x v="2"/>
    <n v="1580"/>
  </r>
  <r>
    <n v="247"/>
    <x v="20"/>
    <d v="2018-08-01T00:00:00"/>
    <s v="August"/>
    <x v="2"/>
    <n v="1595"/>
  </r>
  <r>
    <n v="248"/>
    <x v="20"/>
    <d v="2018-09-01T00:00:00"/>
    <s v="September"/>
    <x v="2"/>
    <n v="1475"/>
  </r>
  <r>
    <n v="249"/>
    <x v="20"/>
    <d v="2018-10-01T00:00:00"/>
    <s v="October"/>
    <x v="2"/>
    <n v="1545"/>
  </r>
  <r>
    <n v="250"/>
    <x v="20"/>
    <d v="2018-11-01T00:00:00"/>
    <s v="November"/>
    <x v="2"/>
    <n v="1655"/>
  </r>
  <r>
    <n v="251"/>
    <x v="20"/>
    <d v="2018-12-01T00:00:00"/>
    <s v="December"/>
    <x v="2"/>
    <n v="1695"/>
  </r>
  <r>
    <n v="252"/>
    <x v="21"/>
    <d v="2018-01-01T00:00:00"/>
    <s v="January"/>
    <x v="2"/>
    <n v="2238074"/>
  </r>
  <r>
    <n v="253"/>
    <x v="21"/>
    <d v="2018-02-01T00:00:00"/>
    <s v="February"/>
    <x v="2"/>
    <n v="1021787"/>
  </r>
  <r>
    <n v="254"/>
    <x v="21"/>
    <d v="2018-03-01T00:00:00"/>
    <s v="March"/>
    <x v="2"/>
    <n v="1022669"/>
  </r>
  <r>
    <n v="255"/>
    <x v="21"/>
    <d v="2018-04-01T00:00:00"/>
    <s v="April"/>
    <x v="2"/>
    <n v="833874"/>
  </r>
  <r>
    <n v="256"/>
    <x v="21"/>
    <d v="2018-05-01T00:00:00"/>
    <s v="May"/>
    <x v="2"/>
    <n v="1021952"/>
  </r>
  <r>
    <n v="257"/>
    <x v="21"/>
    <d v="2018-06-01T00:00:00"/>
    <s v="June"/>
    <x v="2"/>
    <n v="320886"/>
  </r>
  <r>
    <n v="258"/>
    <x v="21"/>
    <d v="2018-07-01T00:00:00"/>
    <s v="July"/>
    <x v="2"/>
    <n v="937720"/>
  </r>
  <r>
    <n v="259"/>
    <x v="21"/>
    <d v="2018-08-01T00:00:00"/>
    <s v="August"/>
    <x v="2"/>
    <n v="320952"/>
  </r>
  <r>
    <n v="260"/>
    <x v="21"/>
    <d v="2018-09-01T00:00:00"/>
    <s v="September"/>
    <x v="2"/>
    <n v="818693"/>
  </r>
  <r>
    <n v="261"/>
    <x v="21"/>
    <d v="2018-10-01T00:00:00"/>
    <s v="October"/>
    <x v="2"/>
    <n v="506563"/>
  </r>
  <r>
    <n v="262"/>
    <x v="21"/>
    <d v="2018-11-01T00:00:00"/>
    <s v="November"/>
    <x v="2"/>
    <n v="840933"/>
  </r>
  <r>
    <n v="263"/>
    <x v="21"/>
    <d v="2018-12-01T00:00:00"/>
    <s v="December"/>
    <x v="2"/>
    <n v="950128"/>
  </r>
  <r>
    <n v="264"/>
    <x v="22"/>
    <d v="2018-01-01T00:00:00"/>
    <s v="January"/>
    <x v="2"/>
    <n v="0"/>
  </r>
  <r>
    <n v="265"/>
    <x v="22"/>
    <d v="2018-02-01T00:00:00"/>
    <s v="February"/>
    <x v="2"/>
    <n v="0"/>
  </r>
  <r>
    <n v="266"/>
    <x v="22"/>
    <d v="2018-03-01T00:00:00"/>
    <s v="March"/>
    <x v="2"/>
    <n v="0"/>
  </r>
  <r>
    <n v="267"/>
    <x v="22"/>
    <d v="2018-04-01T00:00:00"/>
    <s v="April"/>
    <x v="2"/>
    <n v="0"/>
  </r>
  <r>
    <n v="268"/>
    <x v="22"/>
    <d v="2018-05-01T00:00:00"/>
    <s v="May"/>
    <x v="2"/>
    <n v="0"/>
  </r>
  <r>
    <n v="269"/>
    <x v="22"/>
    <d v="2018-06-01T00:00:00"/>
    <s v="June"/>
    <x v="2"/>
    <n v="0"/>
  </r>
  <r>
    <n v="270"/>
    <x v="22"/>
    <d v="2018-07-01T00:00:00"/>
    <s v="July"/>
    <x v="2"/>
    <n v="0"/>
  </r>
  <r>
    <n v="271"/>
    <x v="22"/>
    <d v="2018-08-01T00:00:00"/>
    <s v="August"/>
    <x v="2"/>
    <n v="0"/>
  </r>
  <r>
    <n v="272"/>
    <x v="22"/>
    <d v="2018-09-01T00:00:00"/>
    <s v="September"/>
    <x v="2"/>
    <n v="0"/>
  </r>
  <r>
    <n v="273"/>
    <x v="22"/>
    <d v="2018-10-01T00:00:00"/>
    <s v="October"/>
    <x v="2"/>
    <n v="0"/>
  </r>
  <r>
    <n v="274"/>
    <x v="22"/>
    <d v="2018-11-01T00:00:00"/>
    <s v="November"/>
    <x v="2"/>
    <n v="0"/>
  </r>
  <r>
    <n v="275"/>
    <x v="22"/>
    <d v="2018-12-01T00:00:00"/>
    <s v="December"/>
    <x v="2"/>
    <n v="0"/>
  </r>
  <r>
    <n v="276"/>
    <x v="23"/>
    <d v="2018-01-01T00:00:00"/>
    <s v="January"/>
    <x v="2"/>
    <n v="254000"/>
  </r>
  <r>
    <n v="277"/>
    <x v="23"/>
    <d v="2018-02-01T00:00:00"/>
    <s v="February"/>
    <x v="2"/>
    <n v="540000"/>
  </r>
  <r>
    <n v="278"/>
    <x v="23"/>
    <d v="2018-03-01T00:00:00"/>
    <s v="March"/>
    <x v="2"/>
    <n v="158500"/>
  </r>
  <r>
    <n v="279"/>
    <x v="23"/>
    <d v="2018-04-01T00:00:00"/>
    <s v="April"/>
    <x v="2"/>
    <n v="162500"/>
  </r>
  <r>
    <n v="280"/>
    <x v="23"/>
    <d v="2018-05-01T00:00:00"/>
    <s v="May"/>
    <x v="2"/>
    <n v="157000"/>
  </r>
  <r>
    <n v="281"/>
    <x v="23"/>
    <d v="2018-06-01T00:00:00"/>
    <s v="June"/>
    <x v="2"/>
    <n v="93500"/>
  </r>
  <r>
    <n v="282"/>
    <x v="23"/>
    <d v="2018-07-01T00:00:00"/>
    <s v="July"/>
    <x v="2"/>
    <n v="108600"/>
  </r>
  <r>
    <n v="283"/>
    <x v="23"/>
    <d v="2018-08-01T00:00:00"/>
    <s v="August"/>
    <x v="2"/>
    <n v="205000"/>
  </r>
  <r>
    <n v="284"/>
    <x v="23"/>
    <d v="2018-09-01T00:00:00"/>
    <s v="September"/>
    <x v="2"/>
    <n v="125000"/>
  </r>
  <r>
    <n v="285"/>
    <x v="23"/>
    <d v="2018-10-01T00:00:00"/>
    <s v="October"/>
    <x v="2"/>
    <n v="171800"/>
  </r>
  <r>
    <n v="286"/>
    <x v="23"/>
    <d v="2018-11-01T00:00:00"/>
    <s v="November"/>
    <x v="2"/>
    <n v="160000"/>
  </r>
  <r>
    <n v="287"/>
    <x v="23"/>
    <d v="2018-12-01T00:00:00"/>
    <s v="December"/>
    <x v="2"/>
    <n v="134000"/>
  </r>
  <r>
    <n v="288"/>
    <x v="24"/>
    <d v="2018-01-01T00:00:00"/>
    <s v="January"/>
    <x v="2"/>
    <n v="253000"/>
  </r>
  <r>
    <n v="289"/>
    <x v="24"/>
    <d v="2018-02-01T00:00:00"/>
    <s v="February"/>
    <x v="2"/>
    <n v="44000"/>
  </r>
  <r>
    <n v="290"/>
    <x v="24"/>
    <d v="2018-03-01T00:00:00"/>
    <s v="March"/>
    <x v="2"/>
    <n v="164800"/>
  </r>
  <r>
    <n v="291"/>
    <x v="24"/>
    <d v="2018-04-01T00:00:00"/>
    <s v="April"/>
    <x v="2"/>
    <n v="115000"/>
  </r>
  <r>
    <n v="292"/>
    <x v="24"/>
    <d v="2018-05-01T00:00:00"/>
    <s v="May"/>
    <x v="2"/>
    <n v="165200"/>
  </r>
  <r>
    <n v="293"/>
    <x v="24"/>
    <d v="2018-06-01T00:00:00"/>
    <s v="June"/>
    <x v="2"/>
    <n v="104300"/>
  </r>
  <r>
    <n v="294"/>
    <x v="24"/>
    <d v="2018-07-01T00:00:00"/>
    <s v="July"/>
    <x v="2"/>
    <n v="54000"/>
  </r>
  <r>
    <n v="295"/>
    <x v="24"/>
    <d v="2018-08-01T00:00:00"/>
    <s v="August"/>
    <x v="2"/>
    <n v="100000"/>
  </r>
  <r>
    <n v="296"/>
    <x v="24"/>
    <d v="2018-09-01T00:00:00"/>
    <s v="September"/>
    <x v="2"/>
    <n v="55000"/>
  </r>
  <r>
    <n v="297"/>
    <x v="24"/>
    <d v="2018-10-01T00:00:00"/>
    <s v="October"/>
    <x v="2"/>
    <n v="43000"/>
  </r>
  <r>
    <n v="298"/>
    <x v="24"/>
    <d v="2018-11-01T00:00:00"/>
    <s v="November"/>
    <x v="2"/>
    <n v="135000"/>
  </r>
  <r>
    <n v="299"/>
    <x v="24"/>
    <d v="2018-12-01T00:00:00"/>
    <s v="December"/>
    <x v="2"/>
    <n v="50000"/>
  </r>
  <r>
    <n v="300"/>
    <x v="25"/>
    <d v="2018-01-01T00:00:00"/>
    <s v="January"/>
    <x v="2"/>
    <n v="0"/>
  </r>
  <r>
    <n v="301"/>
    <x v="25"/>
    <d v="2018-02-01T00:00:00"/>
    <s v="February"/>
    <x v="2"/>
    <n v="0"/>
  </r>
  <r>
    <n v="302"/>
    <x v="25"/>
    <d v="2018-03-01T00:00:00"/>
    <s v="March"/>
    <x v="2"/>
    <n v="0"/>
  </r>
  <r>
    <n v="303"/>
    <x v="25"/>
    <d v="2018-04-01T00:00:00"/>
    <s v="April"/>
    <x v="2"/>
    <n v="0"/>
  </r>
  <r>
    <n v="304"/>
    <x v="25"/>
    <d v="2018-05-01T00:00:00"/>
    <s v="May"/>
    <x v="2"/>
    <n v="0"/>
  </r>
  <r>
    <n v="305"/>
    <x v="25"/>
    <d v="2018-06-01T00:00:00"/>
    <s v="June"/>
    <x v="2"/>
    <n v="0"/>
  </r>
  <r>
    <n v="306"/>
    <x v="25"/>
    <d v="2018-07-01T00:00:00"/>
    <s v="July"/>
    <x v="2"/>
    <n v="0"/>
  </r>
  <r>
    <n v="307"/>
    <x v="25"/>
    <d v="2018-08-01T00:00:00"/>
    <s v="August"/>
    <x v="2"/>
    <n v="0"/>
  </r>
  <r>
    <n v="308"/>
    <x v="25"/>
    <d v="2018-09-01T00:00:00"/>
    <s v="September"/>
    <x v="2"/>
    <n v="0"/>
  </r>
  <r>
    <n v="309"/>
    <x v="25"/>
    <d v="2018-10-01T00:00:00"/>
    <s v="October"/>
    <x v="2"/>
    <n v="0"/>
  </r>
  <r>
    <n v="310"/>
    <x v="25"/>
    <d v="2018-11-01T00:00:00"/>
    <s v="November"/>
    <x v="2"/>
    <n v="0"/>
  </r>
  <r>
    <n v="311"/>
    <x v="25"/>
    <d v="2018-12-01T00:00:00"/>
    <s v="December"/>
    <x v="2"/>
    <n v="0"/>
  </r>
  <r>
    <n v="312"/>
    <x v="26"/>
    <d v="2018-01-01T00:00:00"/>
    <s v="January"/>
    <x v="2"/>
    <n v="0"/>
  </r>
  <r>
    <n v="313"/>
    <x v="26"/>
    <d v="2018-02-01T00:00:00"/>
    <s v="February"/>
    <x v="2"/>
    <n v="0"/>
  </r>
  <r>
    <n v="314"/>
    <x v="26"/>
    <d v="2018-03-01T00:00:00"/>
    <s v="March"/>
    <x v="2"/>
    <n v="0"/>
  </r>
  <r>
    <n v="315"/>
    <x v="26"/>
    <d v="2018-04-01T00:00:00"/>
    <s v="April"/>
    <x v="2"/>
    <n v="0"/>
  </r>
  <r>
    <n v="316"/>
    <x v="26"/>
    <d v="2018-05-01T00:00:00"/>
    <s v="May"/>
    <x v="2"/>
    <n v="0"/>
  </r>
  <r>
    <n v="317"/>
    <x v="26"/>
    <d v="2018-06-01T00:00:00"/>
    <s v="June"/>
    <x v="2"/>
    <n v="0"/>
  </r>
  <r>
    <n v="318"/>
    <x v="26"/>
    <d v="2018-07-01T00:00:00"/>
    <s v="July"/>
    <x v="2"/>
    <n v="0"/>
  </r>
  <r>
    <n v="319"/>
    <x v="26"/>
    <d v="2018-08-01T00:00:00"/>
    <s v="August"/>
    <x v="2"/>
    <n v="0"/>
  </r>
  <r>
    <n v="320"/>
    <x v="26"/>
    <d v="2018-09-01T00:00:00"/>
    <s v="September"/>
    <x v="2"/>
    <n v="0"/>
  </r>
  <r>
    <n v="321"/>
    <x v="26"/>
    <d v="2018-10-01T00:00:00"/>
    <s v="October"/>
    <x v="2"/>
    <n v="0"/>
  </r>
  <r>
    <n v="322"/>
    <x v="26"/>
    <d v="2018-11-01T00:00:00"/>
    <s v="November"/>
    <x v="2"/>
    <n v="0"/>
  </r>
  <r>
    <n v="323"/>
    <x v="26"/>
    <d v="2018-12-01T00:00:00"/>
    <s v="December"/>
    <x v="2"/>
    <n v="0"/>
  </r>
  <r>
    <n v="324"/>
    <x v="27"/>
    <d v="2018-01-01T00:00:00"/>
    <s v="January"/>
    <x v="2"/>
    <n v="28131"/>
  </r>
  <r>
    <n v="325"/>
    <x v="27"/>
    <d v="2018-02-01T00:00:00"/>
    <s v="February"/>
    <x v="2"/>
    <n v="22341"/>
  </r>
  <r>
    <n v="326"/>
    <x v="27"/>
    <d v="2018-03-01T00:00:00"/>
    <s v="March"/>
    <x v="2"/>
    <n v="20050"/>
  </r>
  <r>
    <n v="327"/>
    <x v="27"/>
    <d v="2018-04-01T00:00:00"/>
    <s v="April"/>
    <x v="2"/>
    <n v="10550"/>
  </r>
  <r>
    <n v="328"/>
    <x v="27"/>
    <d v="2018-05-01T00:00:00"/>
    <s v="May"/>
    <x v="2"/>
    <n v="11502"/>
  </r>
  <r>
    <n v="329"/>
    <x v="27"/>
    <d v="2018-06-01T00:00:00"/>
    <s v="June"/>
    <x v="2"/>
    <n v="19092"/>
  </r>
  <r>
    <n v="330"/>
    <x v="27"/>
    <d v="2018-07-01T00:00:00"/>
    <s v="July"/>
    <x v="2"/>
    <n v="32625"/>
  </r>
  <r>
    <n v="331"/>
    <x v="27"/>
    <d v="2018-08-01T00:00:00"/>
    <s v="August"/>
    <x v="2"/>
    <n v="35860"/>
  </r>
  <r>
    <n v="332"/>
    <x v="27"/>
    <d v="2018-09-01T00:00:00"/>
    <s v="September"/>
    <x v="2"/>
    <n v="32002"/>
  </r>
  <r>
    <n v="333"/>
    <x v="27"/>
    <d v="2018-10-01T00:00:00"/>
    <s v="October"/>
    <x v="2"/>
    <n v="21234"/>
  </r>
  <r>
    <n v="334"/>
    <x v="27"/>
    <d v="2018-11-01T00:00:00"/>
    <s v="November"/>
    <x v="2"/>
    <n v="32657"/>
  </r>
  <r>
    <n v="335"/>
    <x v="27"/>
    <d v="2018-12-01T00:00:00"/>
    <s v="December"/>
    <x v="2"/>
    <n v="20556"/>
  </r>
  <r>
    <n v="336"/>
    <x v="28"/>
    <d v="2018-01-01T00:00:00"/>
    <s v="January"/>
    <x v="2"/>
    <n v="25200"/>
  </r>
  <r>
    <n v="337"/>
    <x v="28"/>
    <d v="2018-02-01T00:00:00"/>
    <s v="February"/>
    <x v="2"/>
    <n v="26300"/>
  </r>
  <r>
    <n v="338"/>
    <x v="28"/>
    <d v="2018-03-01T00:00:00"/>
    <s v="March"/>
    <x v="2"/>
    <n v="26200"/>
  </r>
  <r>
    <n v="339"/>
    <x v="28"/>
    <d v="2018-04-01T00:00:00"/>
    <s v="April"/>
    <x v="2"/>
    <n v="21600"/>
  </r>
  <r>
    <n v="340"/>
    <x v="28"/>
    <d v="2018-05-01T00:00:00"/>
    <s v="May"/>
    <x v="2"/>
    <n v="22100"/>
  </r>
  <r>
    <n v="341"/>
    <x v="28"/>
    <d v="2018-06-01T00:00:00"/>
    <s v="June"/>
    <x v="2"/>
    <n v="23100"/>
  </r>
  <r>
    <n v="342"/>
    <x v="28"/>
    <d v="2018-07-01T00:00:00"/>
    <s v="July"/>
    <x v="2"/>
    <n v="25900"/>
  </r>
  <r>
    <n v="343"/>
    <x v="28"/>
    <d v="2018-08-01T00:00:00"/>
    <s v="August"/>
    <x v="2"/>
    <n v="25700"/>
  </r>
  <r>
    <n v="344"/>
    <x v="28"/>
    <d v="2018-09-01T00:00:00"/>
    <s v="September"/>
    <x v="2"/>
    <n v="25800"/>
  </r>
  <r>
    <n v="345"/>
    <x v="28"/>
    <d v="2018-10-01T00:00:00"/>
    <s v="October"/>
    <x v="2"/>
    <n v="26000"/>
  </r>
  <r>
    <n v="346"/>
    <x v="28"/>
    <d v="2018-11-01T00:00:00"/>
    <s v="November"/>
    <x v="2"/>
    <n v="24050"/>
  </r>
  <r>
    <n v="347"/>
    <x v="28"/>
    <d v="2018-12-01T00:00:00"/>
    <s v="December"/>
    <x v="2"/>
    <n v="30062"/>
  </r>
  <r>
    <n v="348"/>
    <x v="29"/>
    <d v="2018-01-01T00:00:00"/>
    <s v="January"/>
    <x v="2"/>
    <n v="137530"/>
  </r>
  <r>
    <n v="349"/>
    <x v="29"/>
    <d v="2018-02-01T00:00:00"/>
    <s v="February"/>
    <x v="2"/>
    <n v="145750"/>
  </r>
  <r>
    <n v="350"/>
    <x v="29"/>
    <d v="2018-03-01T00:00:00"/>
    <s v="March"/>
    <x v="2"/>
    <n v="140300"/>
  </r>
  <r>
    <n v="351"/>
    <x v="29"/>
    <d v="2018-04-01T00:00:00"/>
    <s v="April"/>
    <x v="2"/>
    <n v="142510"/>
  </r>
  <r>
    <n v="352"/>
    <x v="29"/>
    <d v="2018-05-01T00:00:00"/>
    <s v="May"/>
    <x v="2"/>
    <n v="143425"/>
  </r>
  <r>
    <n v="353"/>
    <x v="29"/>
    <d v="2018-06-01T00:00:00"/>
    <s v="June"/>
    <x v="2"/>
    <n v="135615"/>
  </r>
  <r>
    <n v="354"/>
    <x v="29"/>
    <d v="2018-07-01T00:00:00"/>
    <s v="July"/>
    <x v="2"/>
    <n v="136560"/>
  </r>
  <r>
    <n v="355"/>
    <x v="29"/>
    <d v="2018-08-01T00:00:00"/>
    <s v="August"/>
    <x v="2"/>
    <n v="136760"/>
  </r>
  <r>
    <n v="356"/>
    <x v="29"/>
    <d v="2018-09-01T00:00:00"/>
    <s v="September"/>
    <x v="2"/>
    <n v="138780"/>
  </r>
  <r>
    <n v="357"/>
    <x v="29"/>
    <d v="2018-10-01T00:00:00"/>
    <s v="October"/>
    <x v="2"/>
    <n v="140948"/>
  </r>
  <r>
    <n v="358"/>
    <x v="29"/>
    <d v="2018-11-01T00:00:00"/>
    <s v="November"/>
    <x v="2"/>
    <n v="144515"/>
  </r>
  <r>
    <n v="359"/>
    <x v="29"/>
    <d v="2018-12-01T00:00:00"/>
    <s v="December"/>
    <x v="2"/>
    <n v="180643"/>
  </r>
  <r>
    <n v="360"/>
    <x v="30"/>
    <d v="2018-01-01T00:00:00"/>
    <s v="January"/>
    <x v="2"/>
    <n v="2016000"/>
  </r>
  <r>
    <n v="361"/>
    <x v="30"/>
    <d v="2018-02-01T00:00:00"/>
    <s v="February"/>
    <x v="2"/>
    <n v="3073872"/>
  </r>
  <r>
    <n v="362"/>
    <x v="30"/>
    <d v="2018-03-01T00:00:00"/>
    <s v="March"/>
    <x v="2"/>
    <n v="2836580"/>
  </r>
  <r>
    <n v="363"/>
    <x v="30"/>
    <d v="2018-04-01T00:00:00"/>
    <s v="April"/>
    <x v="2"/>
    <n v="692370"/>
  </r>
  <r>
    <n v="364"/>
    <x v="30"/>
    <d v="2018-05-01T00:00:00"/>
    <s v="May"/>
    <x v="2"/>
    <n v="781842"/>
  </r>
  <r>
    <n v="365"/>
    <x v="30"/>
    <d v="2018-06-01T00:00:00"/>
    <s v="June"/>
    <x v="2"/>
    <n v="577570"/>
  </r>
  <r>
    <n v="366"/>
    <x v="30"/>
    <d v="2018-07-01T00:00:00"/>
    <s v="July"/>
    <x v="2"/>
    <n v="671156"/>
  </r>
  <r>
    <n v="367"/>
    <x v="30"/>
    <d v="2018-08-01T00:00:00"/>
    <s v="August"/>
    <x v="2"/>
    <n v="526445"/>
  </r>
  <r>
    <n v="368"/>
    <x v="30"/>
    <d v="2018-09-01T00:00:00"/>
    <s v="September"/>
    <x v="2"/>
    <n v="819350"/>
  </r>
  <r>
    <n v="369"/>
    <x v="30"/>
    <d v="2018-10-01T00:00:00"/>
    <s v="October"/>
    <x v="2"/>
    <n v="586475"/>
  </r>
  <r>
    <n v="370"/>
    <x v="30"/>
    <d v="2018-11-01T00:00:00"/>
    <s v="November"/>
    <x v="2"/>
    <n v="485208"/>
  </r>
  <r>
    <n v="371"/>
    <x v="30"/>
    <d v="2018-12-01T00:00:00"/>
    <s v="December"/>
    <x v="2"/>
    <n v="606510"/>
  </r>
  <r>
    <n v="0"/>
    <x v="0"/>
    <d v="2019-01-01T00:00:00"/>
    <s v="January"/>
    <x v="3"/>
    <n v="25071"/>
  </r>
  <r>
    <n v="1"/>
    <x v="0"/>
    <d v="2019-02-01T00:00:00"/>
    <s v="February"/>
    <x v="3"/>
    <n v="406177"/>
  </r>
  <r>
    <n v="2"/>
    <x v="0"/>
    <d v="2019-03-01T00:00:00"/>
    <s v="March"/>
    <x v="3"/>
    <n v="14347"/>
  </r>
  <r>
    <n v="3"/>
    <x v="0"/>
    <d v="2019-04-01T00:00:00"/>
    <s v="April"/>
    <x v="3"/>
    <n v="9972"/>
  </r>
  <r>
    <n v="4"/>
    <x v="0"/>
    <d v="2019-05-01T00:00:00"/>
    <s v="May"/>
    <x v="3"/>
    <n v="6997"/>
  </r>
  <r>
    <n v="5"/>
    <x v="0"/>
    <d v="2019-06-01T00:00:00"/>
    <s v="June"/>
    <x v="3"/>
    <n v="9161"/>
  </r>
  <r>
    <n v="6"/>
    <x v="0"/>
    <d v="2019-07-01T00:00:00"/>
    <s v="July"/>
    <x v="3"/>
    <n v="11791"/>
  </r>
  <r>
    <n v="7"/>
    <x v="0"/>
    <d v="2019-08-01T00:00:00"/>
    <s v="August"/>
    <x v="3"/>
    <n v="108173"/>
  </r>
  <r>
    <n v="8"/>
    <x v="0"/>
    <d v="2019-09-01T00:00:00"/>
    <s v="September"/>
    <x v="3"/>
    <n v="37589"/>
  </r>
  <r>
    <n v="9"/>
    <x v="0"/>
    <d v="2019-10-01T00:00:00"/>
    <s v="October"/>
    <x v="3"/>
    <n v="38184"/>
  </r>
  <r>
    <n v="10"/>
    <x v="0"/>
    <d v="2019-11-01T00:00:00"/>
    <s v="November"/>
    <x v="3"/>
    <n v="70344"/>
  </r>
  <r>
    <n v="11"/>
    <x v="0"/>
    <d v="2019-12-01T00:00:00"/>
    <s v="December"/>
    <x v="3"/>
    <n v="38089"/>
  </r>
  <r>
    <n v="12"/>
    <x v="1"/>
    <d v="2019-01-01T00:00:00"/>
    <s v="January"/>
    <x v="3"/>
    <n v="283365"/>
  </r>
  <r>
    <n v="13"/>
    <x v="1"/>
    <d v="2019-02-01T00:00:00"/>
    <s v="February"/>
    <x v="3"/>
    <n v="229159"/>
  </r>
  <r>
    <n v="14"/>
    <x v="1"/>
    <d v="2019-03-01T00:00:00"/>
    <s v="March"/>
    <x v="3"/>
    <n v="225448"/>
  </r>
  <r>
    <n v="15"/>
    <x v="1"/>
    <d v="2019-04-01T00:00:00"/>
    <s v="April"/>
    <x v="3"/>
    <n v="349585"/>
  </r>
  <r>
    <n v="16"/>
    <x v="1"/>
    <d v="2019-05-01T00:00:00"/>
    <s v="May"/>
    <x v="3"/>
    <n v="275800"/>
  </r>
  <r>
    <n v="17"/>
    <x v="1"/>
    <d v="2019-06-01T00:00:00"/>
    <s v="June"/>
    <x v="3"/>
    <n v="9761776"/>
  </r>
  <r>
    <n v="18"/>
    <x v="1"/>
    <d v="2019-07-01T00:00:00"/>
    <s v="July"/>
    <x v="3"/>
    <n v="233338"/>
  </r>
  <r>
    <n v="19"/>
    <x v="1"/>
    <d v="2019-08-01T00:00:00"/>
    <s v="August"/>
    <x v="3"/>
    <n v="271941"/>
  </r>
  <r>
    <n v="20"/>
    <x v="1"/>
    <d v="2019-09-01T00:00:00"/>
    <s v="September"/>
    <x v="3"/>
    <n v="314199"/>
  </r>
  <r>
    <n v="21"/>
    <x v="1"/>
    <d v="2019-10-01T00:00:00"/>
    <s v="October"/>
    <x v="3"/>
    <n v="287432"/>
  </r>
  <r>
    <n v="22"/>
    <x v="1"/>
    <d v="2019-11-01T00:00:00"/>
    <s v="November"/>
    <x v="3"/>
    <n v="298366"/>
  </r>
  <r>
    <n v="23"/>
    <x v="1"/>
    <d v="2019-12-01T00:00:00"/>
    <s v="December"/>
    <x v="3"/>
    <n v="287328"/>
  </r>
  <r>
    <n v="24"/>
    <x v="2"/>
    <d v="2019-01-01T00:00:00"/>
    <s v="January"/>
    <x v="3"/>
    <n v="1426500"/>
  </r>
  <r>
    <n v="25"/>
    <x v="2"/>
    <d v="2019-02-01T00:00:00"/>
    <s v="February"/>
    <x v="3"/>
    <n v="983147"/>
  </r>
  <r>
    <n v="26"/>
    <x v="2"/>
    <d v="2019-03-01T00:00:00"/>
    <s v="March"/>
    <x v="3"/>
    <n v="1009991"/>
  </r>
  <r>
    <n v="27"/>
    <x v="2"/>
    <d v="2019-04-01T00:00:00"/>
    <s v="April"/>
    <x v="3"/>
    <n v="1045933"/>
  </r>
  <r>
    <n v="28"/>
    <x v="2"/>
    <d v="2019-05-01T00:00:00"/>
    <s v="May"/>
    <x v="3"/>
    <n v="1305748"/>
  </r>
  <r>
    <n v="29"/>
    <x v="2"/>
    <d v="2019-06-01T00:00:00"/>
    <s v="June"/>
    <x v="3"/>
    <n v="1262995"/>
  </r>
  <r>
    <n v="30"/>
    <x v="2"/>
    <d v="2019-07-01T00:00:00"/>
    <s v="July"/>
    <x v="3"/>
    <n v="1094861"/>
  </r>
  <r>
    <n v="31"/>
    <x v="2"/>
    <d v="2019-08-01T00:00:00"/>
    <s v="August"/>
    <x v="3"/>
    <n v="1121380"/>
  </r>
  <r>
    <n v="32"/>
    <x v="2"/>
    <d v="2019-09-01T00:00:00"/>
    <s v="September"/>
    <x v="3"/>
    <n v="959930"/>
  </r>
  <r>
    <n v="33"/>
    <x v="2"/>
    <d v="2019-10-01T00:00:00"/>
    <s v="October"/>
    <x v="3"/>
    <n v="1240643"/>
  </r>
  <r>
    <n v="34"/>
    <x v="2"/>
    <d v="2019-11-01T00:00:00"/>
    <s v="November"/>
    <x v="3"/>
    <n v="1073665"/>
  </r>
  <r>
    <n v="35"/>
    <x v="2"/>
    <d v="2019-12-01T00:00:00"/>
    <s v="December"/>
    <x v="3"/>
    <n v="1277569"/>
  </r>
  <r>
    <n v="36"/>
    <x v="3"/>
    <d v="2019-01-01T00:00:00"/>
    <s v="January"/>
    <x v="3"/>
    <n v="211913"/>
  </r>
  <r>
    <n v="37"/>
    <x v="3"/>
    <d v="2019-02-01T00:00:00"/>
    <s v="February"/>
    <x v="3"/>
    <n v="215105"/>
  </r>
  <r>
    <n v="38"/>
    <x v="3"/>
    <d v="2019-03-01T00:00:00"/>
    <s v="March"/>
    <x v="3"/>
    <n v="194090"/>
  </r>
  <r>
    <n v="39"/>
    <x v="3"/>
    <d v="2019-04-01T00:00:00"/>
    <s v="April"/>
    <x v="3"/>
    <n v="447226"/>
  </r>
  <r>
    <n v="40"/>
    <x v="3"/>
    <d v="2019-05-01T00:00:00"/>
    <s v="May"/>
    <x v="3"/>
    <n v="500206"/>
  </r>
  <r>
    <n v="41"/>
    <x v="3"/>
    <d v="2019-06-01T00:00:00"/>
    <s v="June"/>
    <x v="3"/>
    <n v="235363"/>
  </r>
  <r>
    <n v="42"/>
    <x v="3"/>
    <d v="2019-07-01T00:00:00"/>
    <s v="July"/>
    <x v="3"/>
    <n v="157419"/>
  </r>
  <r>
    <n v="43"/>
    <x v="3"/>
    <d v="2019-08-01T00:00:00"/>
    <s v="August"/>
    <x v="3"/>
    <n v="151570"/>
  </r>
  <r>
    <n v="44"/>
    <x v="3"/>
    <d v="2019-09-01T00:00:00"/>
    <s v="September"/>
    <x v="3"/>
    <n v="157564"/>
  </r>
  <r>
    <n v="45"/>
    <x v="3"/>
    <d v="2019-10-01T00:00:00"/>
    <s v="October"/>
    <x v="3"/>
    <n v="165070"/>
  </r>
  <r>
    <n v="46"/>
    <x v="3"/>
    <d v="2019-11-01T00:00:00"/>
    <s v="November"/>
    <x v="3"/>
    <n v="277630"/>
  </r>
  <r>
    <n v="47"/>
    <x v="3"/>
    <d v="2019-12-01T00:00:00"/>
    <s v="December"/>
    <x v="3"/>
    <n v="372959"/>
  </r>
  <r>
    <n v="48"/>
    <x v="4"/>
    <d v="2019-01-01T00:00:00"/>
    <s v="January"/>
    <x v="3"/>
    <n v="28750"/>
  </r>
  <r>
    <n v="49"/>
    <x v="4"/>
    <d v="2019-02-01T00:00:00"/>
    <s v="February"/>
    <x v="3"/>
    <n v="28810"/>
  </r>
  <r>
    <n v="50"/>
    <x v="4"/>
    <d v="2019-03-01T00:00:00"/>
    <s v="March"/>
    <x v="3"/>
    <n v="27300"/>
  </r>
  <r>
    <n v="51"/>
    <x v="4"/>
    <d v="2019-04-01T00:00:00"/>
    <s v="April"/>
    <x v="3"/>
    <n v="26160"/>
  </r>
  <r>
    <n v="52"/>
    <x v="4"/>
    <d v="2019-05-01T00:00:00"/>
    <s v="May"/>
    <x v="3"/>
    <n v="26740"/>
  </r>
  <r>
    <n v="53"/>
    <x v="4"/>
    <d v="2019-06-01T00:00:00"/>
    <s v="June"/>
    <x v="3"/>
    <n v="25820"/>
  </r>
  <r>
    <n v="54"/>
    <x v="4"/>
    <d v="2019-07-01T00:00:00"/>
    <s v="July"/>
    <x v="3"/>
    <n v="24160"/>
  </r>
  <r>
    <n v="55"/>
    <x v="4"/>
    <d v="2019-08-01T00:00:00"/>
    <s v="August"/>
    <x v="3"/>
    <n v="27800"/>
  </r>
  <r>
    <n v="56"/>
    <x v="4"/>
    <d v="2019-09-01T00:00:00"/>
    <s v="September"/>
    <x v="3"/>
    <n v="28640"/>
  </r>
  <r>
    <n v="57"/>
    <x v="4"/>
    <d v="2019-10-01T00:00:00"/>
    <s v="October"/>
    <x v="3"/>
    <n v="27840"/>
  </r>
  <r>
    <n v="58"/>
    <x v="4"/>
    <d v="2019-11-01T00:00:00"/>
    <s v="November"/>
    <x v="3"/>
    <n v="28410"/>
  </r>
  <r>
    <n v="59"/>
    <x v="4"/>
    <d v="2019-12-01T00:00:00"/>
    <s v="December"/>
    <x v="3"/>
    <n v="28460"/>
  </r>
  <r>
    <n v="60"/>
    <x v="5"/>
    <d v="2019-01-01T00:00:00"/>
    <s v="January"/>
    <x v="3"/>
    <n v="197430"/>
  </r>
  <r>
    <n v="61"/>
    <x v="5"/>
    <d v="2019-02-01T00:00:00"/>
    <s v="February"/>
    <x v="3"/>
    <n v="33500"/>
  </r>
  <r>
    <n v="62"/>
    <x v="5"/>
    <d v="2019-03-01T00:00:00"/>
    <s v="March"/>
    <x v="3"/>
    <n v="37500"/>
  </r>
  <r>
    <n v="63"/>
    <x v="5"/>
    <d v="2019-04-01T00:00:00"/>
    <s v="April"/>
    <x v="3"/>
    <n v="38500"/>
  </r>
  <r>
    <n v="64"/>
    <x v="5"/>
    <d v="2019-05-01T00:00:00"/>
    <s v="May"/>
    <x v="3"/>
    <n v="30800"/>
  </r>
  <r>
    <n v="65"/>
    <x v="5"/>
    <d v="2019-06-01T00:00:00"/>
    <s v="June"/>
    <x v="3"/>
    <n v="40500"/>
  </r>
  <r>
    <n v="66"/>
    <x v="5"/>
    <d v="2019-07-01T00:00:00"/>
    <s v="July"/>
    <x v="3"/>
    <n v="45500"/>
  </r>
  <r>
    <n v="67"/>
    <x v="5"/>
    <d v="2019-08-01T00:00:00"/>
    <s v="August"/>
    <x v="3"/>
    <n v="45000"/>
  </r>
  <r>
    <n v="68"/>
    <x v="5"/>
    <d v="2019-09-01T00:00:00"/>
    <s v="September"/>
    <x v="3"/>
    <n v="50500"/>
  </r>
  <r>
    <n v="69"/>
    <x v="5"/>
    <d v="2019-10-01T00:00:00"/>
    <s v="October"/>
    <x v="3"/>
    <n v="46000"/>
  </r>
  <r>
    <n v="70"/>
    <x v="5"/>
    <d v="2019-11-01T00:00:00"/>
    <s v="November"/>
    <x v="3"/>
    <n v="51500"/>
  </r>
  <r>
    <n v="71"/>
    <x v="5"/>
    <d v="2019-12-01T00:00:00"/>
    <s v="December"/>
    <x v="3"/>
    <n v="45800"/>
  </r>
  <r>
    <n v="72"/>
    <x v="6"/>
    <d v="2019-01-01T00:00:00"/>
    <s v="January"/>
    <x v="3"/>
    <n v="146441"/>
  </r>
  <r>
    <n v="73"/>
    <x v="6"/>
    <d v="2019-02-01T00:00:00"/>
    <s v="February"/>
    <x v="3"/>
    <n v="481110"/>
  </r>
  <r>
    <n v="74"/>
    <x v="6"/>
    <d v="2019-03-01T00:00:00"/>
    <s v="March"/>
    <x v="3"/>
    <n v="155013"/>
  </r>
  <r>
    <n v="75"/>
    <x v="6"/>
    <d v="2019-04-01T00:00:00"/>
    <s v="April"/>
    <x v="3"/>
    <n v="82334"/>
  </r>
  <r>
    <n v="76"/>
    <x v="6"/>
    <d v="2019-05-01T00:00:00"/>
    <s v="May"/>
    <x v="3"/>
    <n v="154609"/>
  </r>
  <r>
    <n v="77"/>
    <x v="6"/>
    <d v="2019-06-01T00:00:00"/>
    <s v="June"/>
    <x v="3"/>
    <n v="155013"/>
  </r>
  <r>
    <n v="78"/>
    <x v="6"/>
    <d v="2019-07-01T00:00:00"/>
    <s v="July"/>
    <x v="3"/>
    <n v="114951"/>
  </r>
  <r>
    <n v="79"/>
    <x v="6"/>
    <d v="2019-08-01T00:00:00"/>
    <s v="August"/>
    <x v="3"/>
    <n v="123733"/>
  </r>
  <r>
    <n v="80"/>
    <x v="6"/>
    <d v="2019-09-01T00:00:00"/>
    <s v="September"/>
    <x v="3"/>
    <n v="131485"/>
  </r>
  <r>
    <n v="81"/>
    <x v="6"/>
    <d v="2019-10-01T00:00:00"/>
    <s v="October"/>
    <x v="3"/>
    <n v="152898"/>
  </r>
  <r>
    <n v="82"/>
    <x v="6"/>
    <d v="2019-11-01T00:00:00"/>
    <s v="November"/>
    <x v="3"/>
    <n v="128075"/>
  </r>
  <r>
    <n v="83"/>
    <x v="6"/>
    <d v="2019-12-01T00:00:00"/>
    <s v="December"/>
    <x v="3"/>
    <n v="182333"/>
  </r>
  <r>
    <n v="84"/>
    <x v="7"/>
    <d v="2019-01-01T00:00:00"/>
    <s v="January"/>
    <x v="3"/>
    <n v="42"/>
  </r>
  <r>
    <n v="85"/>
    <x v="7"/>
    <d v="2019-02-01T00:00:00"/>
    <s v="February"/>
    <x v="3"/>
    <n v="41"/>
  </r>
  <r>
    <n v="86"/>
    <x v="7"/>
    <d v="2019-03-01T00:00:00"/>
    <s v="March"/>
    <x v="3"/>
    <n v="45"/>
  </r>
  <r>
    <n v="87"/>
    <x v="7"/>
    <d v="2019-04-01T00:00:00"/>
    <s v="April"/>
    <x v="3"/>
    <n v="41"/>
  </r>
  <r>
    <n v="88"/>
    <x v="7"/>
    <d v="2019-05-01T00:00:00"/>
    <s v="May"/>
    <x v="3"/>
    <n v="46"/>
  </r>
  <r>
    <n v="89"/>
    <x v="7"/>
    <d v="2019-06-01T00:00:00"/>
    <s v="June"/>
    <x v="3"/>
    <n v="41"/>
  </r>
  <r>
    <n v="90"/>
    <x v="7"/>
    <d v="2019-07-01T00:00:00"/>
    <s v="July"/>
    <x v="3"/>
    <n v="50"/>
  </r>
  <r>
    <n v="91"/>
    <x v="7"/>
    <d v="2019-08-01T00:00:00"/>
    <s v="August"/>
    <x v="3"/>
    <n v="50"/>
  </r>
  <r>
    <n v="92"/>
    <x v="7"/>
    <d v="2019-09-01T00:00:00"/>
    <s v="September"/>
    <x v="3"/>
    <n v="41"/>
  </r>
  <r>
    <n v="93"/>
    <x v="7"/>
    <d v="2019-10-01T00:00:00"/>
    <s v="October"/>
    <x v="3"/>
    <n v="46"/>
  </r>
  <r>
    <n v="94"/>
    <x v="7"/>
    <d v="2019-11-01T00:00:00"/>
    <s v="November"/>
    <x v="3"/>
    <n v="46"/>
  </r>
  <r>
    <n v="95"/>
    <x v="7"/>
    <d v="2019-12-01T00:00:00"/>
    <s v="December"/>
    <x v="3"/>
    <n v="45"/>
  </r>
  <r>
    <n v="96"/>
    <x v="8"/>
    <d v="2019-01-01T00:00:00"/>
    <s v="January"/>
    <x v="3"/>
    <n v="10285"/>
  </r>
  <r>
    <n v="97"/>
    <x v="8"/>
    <d v="2019-02-01T00:00:00"/>
    <s v="February"/>
    <x v="3"/>
    <n v="6480"/>
  </r>
  <r>
    <n v="98"/>
    <x v="8"/>
    <d v="2019-03-01T00:00:00"/>
    <s v="March"/>
    <x v="3"/>
    <n v="6634"/>
  </r>
  <r>
    <n v="99"/>
    <x v="8"/>
    <d v="2019-04-01T00:00:00"/>
    <s v="April"/>
    <x v="3"/>
    <n v="5623"/>
  </r>
  <r>
    <n v="100"/>
    <x v="8"/>
    <d v="2019-05-01T00:00:00"/>
    <s v="May"/>
    <x v="3"/>
    <n v="3393"/>
  </r>
  <r>
    <n v="101"/>
    <x v="8"/>
    <d v="2019-06-01T00:00:00"/>
    <s v="June"/>
    <x v="3"/>
    <n v="3871"/>
  </r>
  <r>
    <n v="102"/>
    <x v="8"/>
    <d v="2019-07-01T00:00:00"/>
    <s v="July"/>
    <x v="3"/>
    <n v="5192"/>
  </r>
  <r>
    <n v="103"/>
    <x v="8"/>
    <d v="2019-08-01T00:00:00"/>
    <s v="August"/>
    <x v="3"/>
    <n v="5480"/>
  </r>
  <r>
    <n v="104"/>
    <x v="8"/>
    <d v="2019-09-01T00:00:00"/>
    <s v="September"/>
    <x v="3"/>
    <n v="8735"/>
  </r>
  <r>
    <n v="105"/>
    <x v="8"/>
    <d v="2019-10-01T00:00:00"/>
    <s v="October"/>
    <x v="3"/>
    <n v="6799"/>
  </r>
  <r>
    <n v="106"/>
    <x v="8"/>
    <d v="2019-11-01T00:00:00"/>
    <s v="November"/>
    <x v="3"/>
    <n v="7101"/>
  </r>
  <r>
    <n v="107"/>
    <x v="8"/>
    <d v="2019-12-01T00:00:00"/>
    <s v="December"/>
    <x v="3"/>
    <n v="7898"/>
  </r>
  <r>
    <n v="108"/>
    <x v="9"/>
    <d v="2019-01-01T00:00:00"/>
    <s v="January"/>
    <x v="3"/>
    <n v="123550"/>
  </r>
  <r>
    <n v="109"/>
    <x v="9"/>
    <d v="2019-02-01T00:00:00"/>
    <s v="February"/>
    <x v="3"/>
    <n v="98471"/>
  </r>
  <r>
    <n v="110"/>
    <x v="9"/>
    <d v="2019-03-01T00:00:00"/>
    <s v="March"/>
    <x v="3"/>
    <n v="91340"/>
  </r>
  <r>
    <n v="111"/>
    <x v="9"/>
    <d v="2019-04-01T00:00:00"/>
    <s v="April"/>
    <x v="3"/>
    <n v="135920"/>
  </r>
  <r>
    <n v="112"/>
    <x v="9"/>
    <d v="2019-05-01T00:00:00"/>
    <s v="May"/>
    <x v="3"/>
    <n v="130971"/>
  </r>
  <r>
    <n v="113"/>
    <x v="9"/>
    <d v="2019-06-01T00:00:00"/>
    <s v="June"/>
    <x v="3"/>
    <n v="127270"/>
  </r>
  <r>
    <n v="114"/>
    <x v="9"/>
    <d v="2019-07-01T00:00:00"/>
    <s v="July"/>
    <x v="3"/>
    <n v="103260"/>
  </r>
  <r>
    <n v="115"/>
    <x v="9"/>
    <d v="2019-08-01T00:00:00"/>
    <s v="August"/>
    <x v="3"/>
    <n v="111374"/>
  </r>
  <r>
    <n v="116"/>
    <x v="9"/>
    <d v="2019-09-01T00:00:00"/>
    <s v="September"/>
    <x v="3"/>
    <n v="133754"/>
  </r>
  <r>
    <n v="117"/>
    <x v="9"/>
    <d v="2019-10-01T00:00:00"/>
    <s v="October"/>
    <x v="3"/>
    <n v="128625"/>
  </r>
  <r>
    <n v="118"/>
    <x v="9"/>
    <d v="2019-11-01T00:00:00"/>
    <s v="November"/>
    <x v="3"/>
    <n v="104380"/>
  </r>
  <r>
    <n v="119"/>
    <x v="9"/>
    <d v="2019-12-01T00:00:00"/>
    <s v="December"/>
    <x v="3"/>
    <n v="124525"/>
  </r>
  <r>
    <n v="120"/>
    <x v="10"/>
    <d v="2019-01-01T00:00:00"/>
    <s v="January"/>
    <x v="3"/>
    <n v="2476"/>
  </r>
  <r>
    <n v="121"/>
    <x v="10"/>
    <d v="2019-02-01T00:00:00"/>
    <s v="February"/>
    <x v="3"/>
    <n v="1449"/>
  </r>
  <r>
    <n v="122"/>
    <x v="10"/>
    <d v="2019-03-01T00:00:00"/>
    <s v="March"/>
    <x v="3"/>
    <n v="1212"/>
  </r>
  <r>
    <n v="123"/>
    <x v="10"/>
    <d v="2019-04-01T00:00:00"/>
    <s v="April"/>
    <x v="3"/>
    <n v="663"/>
  </r>
  <r>
    <n v="124"/>
    <x v="10"/>
    <d v="2019-05-01T00:00:00"/>
    <s v="May"/>
    <x v="3"/>
    <n v="493"/>
  </r>
  <r>
    <n v="125"/>
    <x v="10"/>
    <d v="2019-06-01T00:00:00"/>
    <s v="June"/>
    <x v="3"/>
    <n v="506"/>
  </r>
  <r>
    <n v="126"/>
    <x v="10"/>
    <d v="2019-07-01T00:00:00"/>
    <s v="July"/>
    <x v="3"/>
    <n v="1287"/>
  </r>
  <r>
    <n v="127"/>
    <x v="10"/>
    <d v="2019-08-01T00:00:00"/>
    <s v="August"/>
    <x v="3"/>
    <n v="2572"/>
  </r>
  <r>
    <n v="128"/>
    <x v="10"/>
    <d v="2019-09-01T00:00:00"/>
    <s v="September"/>
    <x v="3"/>
    <n v="1629"/>
  </r>
  <r>
    <n v="129"/>
    <x v="10"/>
    <d v="2019-10-01T00:00:00"/>
    <s v="October"/>
    <x v="3"/>
    <n v="1943"/>
  </r>
  <r>
    <n v="130"/>
    <x v="10"/>
    <d v="2019-11-01T00:00:00"/>
    <s v="November"/>
    <x v="3"/>
    <n v="2176"/>
  </r>
  <r>
    <n v="131"/>
    <x v="10"/>
    <d v="2019-12-01T00:00:00"/>
    <s v="December"/>
    <x v="3"/>
    <n v="2783"/>
  </r>
  <r>
    <n v="132"/>
    <x v="11"/>
    <d v="2019-01-01T00:00:00"/>
    <s v="January"/>
    <x v="3"/>
    <n v="13480"/>
  </r>
  <r>
    <n v="133"/>
    <x v="11"/>
    <d v="2019-02-01T00:00:00"/>
    <s v="February"/>
    <x v="3"/>
    <n v="13545"/>
  </r>
  <r>
    <n v="134"/>
    <x v="11"/>
    <d v="2019-03-01T00:00:00"/>
    <s v="March"/>
    <x v="3"/>
    <n v="13490"/>
  </r>
  <r>
    <n v="135"/>
    <x v="11"/>
    <d v="2019-04-01T00:00:00"/>
    <s v="April"/>
    <x v="3"/>
    <n v="12980"/>
  </r>
  <r>
    <n v="136"/>
    <x v="11"/>
    <d v="2019-05-01T00:00:00"/>
    <s v="May"/>
    <x v="3"/>
    <n v="11970"/>
  </r>
  <r>
    <n v="137"/>
    <x v="11"/>
    <d v="2019-06-01T00:00:00"/>
    <s v="June"/>
    <x v="3"/>
    <n v="11460"/>
  </r>
  <r>
    <n v="138"/>
    <x v="11"/>
    <d v="2019-07-01T00:00:00"/>
    <s v="July"/>
    <x v="3"/>
    <n v="13470"/>
  </r>
  <r>
    <n v="139"/>
    <x v="11"/>
    <d v="2019-08-01T00:00:00"/>
    <s v="August"/>
    <x v="3"/>
    <n v="12190"/>
  </r>
  <r>
    <n v="140"/>
    <x v="11"/>
    <d v="2019-09-01T00:00:00"/>
    <s v="September"/>
    <x v="3"/>
    <n v="13210"/>
  </r>
  <r>
    <n v="141"/>
    <x v="11"/>
    <d v="2019-10-01T00:00:00"/>
    <s v="October"/>
    <x v="3"/>
    <n v="12260"/>
  </r>
  <r>
    <n v="142"/>
    <x v="11"/>
    <d v="2019-11-01T00:00:00"/>
    <s v="November"/>
    <x v="3"/>
    <n v="12470"/>
  </r>
  <r>
    <n v="143"/>
    <x v="11"/>
    <d v="2019-12-01T00:00:00"/>
    <s v="December"/>
    <x v="3"/>
    <n v="12360"/>
  </r>
  <r>
    <n v="144"/>
    <x v="12"/>
    <d v="2019-01-01T00:00:00"/>
    <s v="January"/>
    <x v="3"/>
    <n v="168082"/>
  </r>
  <r>
    <n v="145"/>
    <x v="12"/>
    <d v="2019-02-01T00:00:00"/>
    <s v="February"/>
    <x v="3"/>
    <n v="798949"/>
  </r>
  <r>
    <n v="146"/>
    <x v="12"/>
    <d v="2019-03-01T00:00:00"/>
    <s v="March"/>
    <x v="3"/>
    <n v="173658"/>
  </r>
  <r>
    <n v="147"/>
    <x v="12"/>
    <d v="2019-04-01T00:00:00"/>
    <s v="April"/>
    <x v="3"/>
    <n v="183268"/>
  </r>
  <r>
    <n v="148"/>
    <x v="12"/>
    <d v="2019-05-01T00:00:00"/>
    <s v="May"/>
    <x v="3"/>
    <n v="175202"/>
  </r>
  <r>
    <n v="149"/>
    <x v="12"/>
    <d v="2019-06-01T00:00:00"/>
    <s v="June"/>
    <x v="3"/>
    <n v="175853"/>
  </r>
  <r>
    <n v="150"/>
    <x v="12"/>
    <d v="2019-07-01T00:00:00"/>
    <s v="July"/>
    <x v="3"/>
    <n v="100398"/>
  </r>
  <r>
    <n v="151"/>
    <x v="12"/>
    <d v="2019-08-01T00:00:00"/>
    <s v="August"/>
    <x v="3"/>
    <n v="104787"/>
  </r>
  <r>
    <n v="152"/>
    <x v="12"/>
    <d v="2019-09-01T00:00:00"/>
    <s v="September"/>
    <x v="3"/>
    <n v="141387"/>
  </r>
  <r>
    <n v="153"/>
    <x v="12"/>
    <d v="2019-10-01T00:00:00"/>
    <s v="October"/>
    <x v="3"/>
    <n v="130227"/>
  </r>
  <r>
    <n v="154"/>
    <x v="12"/>
    <d v="2019-11-01T00:00:00"/>
    <s v="November"/>
    <x v="3"/>
    <n v="234066"/>
  </r>
  <r>
    <n v="155"/>
    <x v="12"/>
    <d v="2019-12-01T00:00:00"/>
    <s v="December"/>
    <x v="3"/>
    <n v="148938"/>
  </r>
  <r>
    <n v="156"/>
    <x v="13"/>
    <d v="2019-01-01T00:00:00"/>
    <s v="January"/>
    <x v="3"/>
    <n v="18420"/>
  </r>
  <r>
    <n v="157"/>
    <x v="13"/>
    <d v="2019-02-01T00:00:00"/>
    <s v="February"/>
    <x v="3"/>
    <n v="26325"/>
  </r>
  <r>
    <n v="158"/>
    <x v="13"/>
    <d v="2019-03-01T00:00:00"/>
    <s v="March"/>
    <x v="3"/>
    <n v="16253"/>
  </r>
  <r>
    <n v="159"/>
    <x v="13"/>
    <d v="2019-04-01T00:00:00"/>
    <s v="April"/>
    <x v="3"/>
    <n v="23026"/>
  </r>
  <r>
    <n v="160"/>
    <x v="13"/>
    <d v="2019-05-01T00:00:00"/>
    <s v="May"/>
    <x v="3"/>
    <n v="26616"/>
  </r>
  <r>
    <n v="161"/>
    <x v="13"/>
    <d v="2019-06-01T00:00:00"/>
    <s v="June"/>
    <x v="3"/>
    <n v="24593"/>
  </r>
  <r>
    <n v="162"/>
    <x v="13"/>
    <d v="2019-07-01T00:00:00"/>
    <s v="July"/>
    <x v="3"/>
    <n v="22303"/>
  </r>
  <r>
    <n v="163"/>
    <x v="13"/>
    <d v="2019-08-01T00:00:00"/>
    <s v="August"/>
    <x v="3"/>
    <n v="21191"/>
  </r>
  <r>
    <n v="164"/>
    <x v="13"/>
    <d v="2019-09-01T00:00:00"/>
    <s v="September"/>
    <x v="3"/>
    <n v="24079"/>
  </r>
  <r>
    <n v="165"/>
    <x v="13"/>
    <d v="2019-10-01T00:00:00"/>
    <s v="October"/>
    <x v="3"/>
    <n v="20867"/>
  </r>
  <r>
    <n v="166"/>
    <x v="13"/>
    <d v="2019-11-01T00:00:00"/>
    <s v="November"/>
    <x v="3"/>
    <n v="29302"/>
  </r>
  <r>
    <n v="167"/>
    <x v="13"/>
    <d v="2019-12-01T00:00:00"/>
    <s v="December"/>
    <x v="3"/>
    <n v="16835"/>
  </r>
  <r>
    <n v="168"/>
    <x v="14"/>
    <d v="2019-01-01T00:00:00"/>
    <s v="January"/>
    <x v="3"/>
    <n v="400000"/>
  </r>
  <r>
    <n v="169"/>
    <x v="14"/>
    <d v="2019-02-01T00:00:00"/>
    <s v="February"/>
    <x v="3"/>
    <n v="600000"/>
  </r>
  <r>
    <n v="170"/>
    <x v="14"/>
    <d v="2019-03-01T00:00:00"/>
    <s v="March"/>
    <x v="3"/>
    <n v="1000000"/>
  </r>
  <r>
    <n v="171"/>
    <x v="14"/>
    <d v="2019-04-01T00:00:00"/>
    <s v="April"/>
    <x v="3"/>
    <n v="650000"/>
  </r>
  <r>
    <n v="172"/>
    <x v="14"/>
    <d v="2019-05-01T00:00:00"/>
    <s v="May"/>
    <x v="3"/>
    <n v="400000"/>
  </r>
  <r>
    <n v="173"/>
    <x v="14"/>
    <d v="2019-06-01T00:00:00"/>
    <s v="June"/>
    <x v="3"/>
    <n v="300000"/>
  </r>
  <r>
    <n v="174"/>
    <x v="14"/>
    <d v="2019-07-01T00:00:00"/>
    <s v="July"/>
    <x v="3"/>
    <n v="350000"/>
  </r>
  <r>
    <n v="175"/>
    <x v="14"/>
    <d v="2019-08-01T00:00:00"/>
    <s v="August"/>
    <x v="3"/>
    <n v="349900"/>
  </r>
  <r>
    <n v="176"/>
    <x v="14"/>
    <d v="2019-09-01T00:00:00"/>
    <s v="September"/>
    <x v="3"/>
    <n v="350400"/>
  </r>
  <r>
    <n v="177"/>
    <x v="14"/>
    <d v="2019-10-01T00:00:00"/>
    <s v="October"/>
    <x v="3"/>
    <n v="350000"/>
  </r>
  <r>
    <n v="178"/>
    <x v="14"/>
    <d v="2019-11-01T00:00:00"/>
    <s v="November"/>
    <x v="3"/>
    <n v="351560"/>
  </r>
  <r>
    <n v="179"/>
    <x v="14"/>
    <d v="2019-12-01T00:00:00"/>
    <s v="December"/>
    <x v="3"/>
    <n v="350710"/>
  </r>
  <r>
    <n v="180"/>
    <x v="15"/>
    <d v="2019-01-01T00:00:00"/>
    <s v="January"/>
    <x v="3"/>
    <n v="0"/>
  </r>
  <r>
    <n v="181"/>
    <x v="15"/>
    <d v="2019-02-01T00:00:00"/>
    <s v="February"/>
    <x v="3"/>
    <n v="0"/>
  </r>
  <r>
    <n v="182"/>
    <x v="15"/>
    <d v="2019-03-01T00:00:00"/>
    <s v="March"/>
    <x v="3"/>
    <n v="0"/>
  </r>
  <r>
    <n v="183"/>
    <x v="15"/>
    <d v="2019-04-01T00:00:00"/>
    <s v="April"/>
    <x v="3"/>
    <n v="0"/>
  </r>
  <r>
    <n v="184"/>
    <x v="15"/>
    <d v="2019-05-01T00:00:00"/>
    <s v="May"/>
    <x v="3"/>
    <n v="0"/>
  </r>
  <r>
    <n v="185"/>
    <x v="15"/>
    <d v="2019-06-01T00:00:00"/>
    <s v="June"/>
    <x v="3"/>
    <n v="0"/>
  </r>
  <r>
    <n v="186"/>
    <x v="15"/>
    <d v="2019-07-01T00:00:00"/>
    <s v="July"/>
    <x v="3"/>
    <n v="0"/>
  </r>
  <r>
    <n v="187"/>
    <x v="15"/>
    <d v="2019-08-01T00:00:00"/>
    <s v="August"/>
    <x v="3"/>
    <n v="0"/>
  </r>
  <r>
    <n v="188"/>
    <x v="15"/>
    <d v="2019-09-01T00:00:00"/>
    <s v="September"/>
    <x v="3"/>
    <n v="0"/>
  </r>
  <r>
    <n v="189"/>
    <x v="15"/>
    <d v="2019-10-01T00:00:00"/>
    <s v="October"/>
    <x v="3"/>
    <n v="0"/>
  </r>
  <r>
    <n v="190"/>
    <x v="15"/>
    <d v="2019-11-01T00:00:00"/>
    <s v="November"/>
    <x v="3"/>
    <n v="0"/>
  </r>
  <r>
    <n v="191"/>
    <x v="15"/>
    <d v="2019-12-01T00:00:00"/>
    <s v="December"/>
    <x v="3"/>
    <n v="0"/>
  </r>
  <r>
    <n v="192"/>
    <x v="31"/>
    <d v="2019-01-01T00:00:00"/>
    <s v="January"/>
    <x v="3"/>
    <n v="0"/>
  </r>
  <r>
    <n v="193"/>
    <x v="31"/>
    <d v="2019-02-01T00:00:00"/>
    <s v="February"/>
    <x v="3"/>
    <n v="159640"/>
  </r>
  <r>
    <n v="194"/>
    <x v="31"/>
    <d v="2019-03-01T00:00:00"/>
    <s v="March"/>
    <x v="3"/>
    <n v="156610"/>
  </r>
  <r>
    <n v="195"/>
    <x v="31"/>
    <d v="2019-04-01T00:00:00"/>
    <s v="April"/>
    <x v="3"/>
    <n v="152570"/>
  </r>
  <r>
    <n v="196"/>
    <x v="31"/>
    <d v="2019-05-01T00:00:00"/>
    <s v="May"/>
    <x v="3"/>
    <n v="154550"/>
  </r>
  <r>
    <n v="197"/>
    <x v="31"/>
    <d v="2019-06-01T00:00:00"/>
    <s v="June"/>
    <x v="3"/>
    <n v="163480"/>
  </r>
  <r>
    <n v="198"/>
    <x v="31"/>
    <d v="2019-07-01T00:00:00"/>
    <s v="July"/>
    <x v="3"/>
    <n v="167700"/>
  </r>
  <r>
    <n v="199"/>
    <x v="31"/>
    <d v="2019-08-01T00:00:00"/>
    <s v="August"/>
    <x v="3"/>
    <n v="171050"/>
  </r>
  <r>
    <n v="200"/>
    <x v="31"/>
    <d v="2019-09-01T00:00:00"/>
    <s v="September"/>
    <x v="3"/>
    <n v="172900"/>
  </r>
  <r>
    <n v="201"/>
    <x v="31"/>
    <d v="2019-10-01T00:00:00"/>
    <s v="October"/>
    <x v="3"/>
    <n v="172500"/>
  </r>
  <r>
    <n v="202"/>
    <x v="31"/>
    <d v="2019-11-01T00:00:00"/>
    <s v="November"/>
    <x v="3"/>
    <n v="173700"/>
  </r>
  <r>
    <n v="203"/>
    <x v="31"/>
    <d v="2019-12-01T00:00:00"/>
    <s v="December"/>
    <x v="3"/>
    <n v="175100"/>
  </r>
  <r>
    <n v="204"/>
    <x v="16"/>
    <d v="2019-01-01T00:00:00"/>
    <s v="January"/>
    <x v="3"/>
    <n v="228812"/>
  </r>
  <r>
    <n v="205"/>
    <x v="16"/>
    <d v="2019-02-01T00:00:00"/>
    <s v="February"/>
    <x v="3"/>
    <n v="286258"/>
  </r>
  <r>
    <n v="206"/>
    <x v="16"/>
    <d v="2019-03-01T00:00:00"/>
    <s v="March"/>
    <x v="3"/>
    <n v="184508"/>
  </r>
  <r>
    <n v="207"/>
    <x v="16"/>
    <d v="2019-04-01T00:00:00"/>
    <s v="April"/>
    <x v="3"/>
    <n v="121460"/>
  </r>
  <r>
    <n v="208"/>
    <x v="16"/>
    <d v="2019-05-01T00:00:00"/>
    <s v="May"/>
    <x v="3"/>
    <n v="184372"/>
  </r>
  <r>
    <n v="209"/>
    <x v="16"/>
    <d v="2019-06-01T00:00:00"/>
    <s v="June"/>
    <x v="3"/>
    <n v="184508"/>
  </r>
  <r>
    <n v="210"/>
    <x v="16"/>
    <d v="2019-07-01T00:00:00"/>
    <s v="July"/>
    <x v="3"/>
    <n v="93450"/>
  </r>
  <r>
    <n v="211"/>
    <x v="16"/>
    <d v="2019-08-01T00:00:00"/>
    <s v="August"/>
    <x v="3"/>
    <n v="118010"/>
  </r>
  <r>
    <n v="212"/>
    <x v="16"/>
    <d v="2019-09-01T00:00:00"/>
    <s v="September"/>
    <x v="3"/>
    <n v="175712"/>
  </r>
  <r>
    <n v="213"/>
    <x v="16"/>
    <d v="2019-10-01T00:00:00"/>
    <s v="October"/>
    <x v="3"/>
    <n v="196160"/>
  </r>
  <r>
    <n v="214"/>
    <x v="16"/>
    <d v="2019-11-01T00:00:00"/>
    <s v="November"/>
    <x v="3"/>
    <n v="121425"/>
  </r>
  <r>
    <n v="215"/>
    <x v="16"/>
    <d v="2019-12-01T00:00:00"/>
    <s v="December"/>
    <x v="3"/>
    <n v="198637"/>
  </r>
  <r>
    <n v="216"/>
    <x v="17"/>
    <d v="2019-01-01T00:00:00"/>
    <s v="January"/>
    <x v="3"/>
    <n v="21284"/>
  </r>
  <r>
    <n v="217"/>
    <x v="17"/>
    <d v="2019-02-01T00:00:00"/>
    <s v="February"/>
    <x v="3"/>
    <n v="13697"/>
  </r>
  <r>
    <n v="218"/>
    <x v="17"/>
    <d v="2019-03-01T00:00:00"/>
    <s v="March"/>
    <x v="3"/>
    <n v="8467"/>
  </r>
  <r>
    <n v="219"/>
    <x v="17"/>
    <d v="2019-04-01T00:00:00"/>
    <s v="April"/>
    <x v="3"/>
    <n v="7202"/>
  </r>
  <r>
    <n v="220"/>
    <x v="17"/>
    <d v="2019-05-01T00:00:00"/>
    <s v="May"/>
    <x v="3"/>
    <n v="26338"/>
  </r>
  <r>
    <n v="221"/>
    <x v="17"/>
    <d v="2019-06-01T00:00:00"/>
    <s v="June"/>
    <x v="3"/>
    <n v="5558"/>
  </r>
  <r>
    <n v="222"/>
    <x v="17"/>
    <d v="2019-07-01T00:00:00"/>
    <s v="July"/>
    <x v="3"/>
    <n v="19783"/>
  </r>
  <r>
    <n v="223"/>
    <x v="17"/>
    <d v="2019-08-01T00:00:00"/>
    <s v="August"/>
    <x v="3"/>
    <n v="7473"/>
  </r>
  <r>
    <n v="224"/>
    <x v="17"/>
    <d v="2019-09-01T00:00:00"/>
    <s v="September"/>
    <x v="3"/>
    <n v="5230"/>
  </r>
  <r>
    <n v="225"/>
    <x v="17"/>
    <d v="2019-10-01T00:00:00"/>
    <s v="October"/>
    <x v="3"/>
    <n v="5290"/>
  </r>
  <r>
    <n v="226"/>
    <x v="17"/>
    <d v="2019-11-01T00:00:00"/>
    <s v="November"/>
    <x v="3"/>
    <n v="7177"/>
  </r>
  <r>
    <n v="227"/>
    <x v="17"/>
    <d v="2019-12-01T00:00:00"/>
    <s v="December"/>
    <x v="3"/>
    <n v="13419"/>
  </r>
  <r>
    <n v="228"/>
    <x v="32"/>
    <d v="2019-01-01T00:00:00"/>
    <s v="January"/>
    <x v="3"/>
    <n v="0"/>
  </r>
  <r>
    <n v="229"/>
    <x v="32"/>
    <d v="2019-02-01T00:00:00"/>
    <s v="February"/>
    <x v="3"/>
    <n v="0"/>
  </r>
  <r>
    <n v="230"/>
    <x v="32"/>
    <d v="2019-03-01T00:00:00"/>
    <s v="March"/>
    <x v="3"/>
    <n v="0"/>
  </r>
  <r>
    <n v="231"/>
    <x v="32"/>
    <d v="2019-04-01T00:00:00"/>
    <s v="April"/>
    <x v="3"/>
    <n v="0"/>
  </r>
  <r>
    <n v="232"/>
    <x v="32"/>
    <d v="2019-05-01T00:00:00"/>
    <s v="May"/>
    <x v="3"/>
    <n v="0"/>
  </r>
  <r>
    <n v="233"/>
    <x v="32"/>
    <d v="2019-06-01T00:00:00"/>
    <s v="June"/>
    <x v="3"/>
    <n v="0"/>
  </r>
  <r>
    <n v="234"/>
    <x v="32"/>
    <d v="2019-07-01T00:00:00"/>
    <s v="July"/>
    <x v="3"/>
    <n v="68842"/>
  </r>
  <r>
    <n v="235"/>
    <x v="32"/>
    <d v="2019-08-01T00:00:00"/>
    <s v="August"/>
    <x v="3"/>
    <n v="72249"/>
  </r>
  <r>
    <n v="236"/>
    <x v="32"/>
    <d v="2019-09-01T00:00:00"/>
    <s v="September"/>
    <x v="3"/>
    <n v="62841"/>
  </r>
  <r>
    <n v="237"/>
    <x v="32"/>
    <d v="2019-10-01T00:00:00"/>
    <s v="October"/>
    <x v="3"/>
    <n v="58213"/>
  </r>
  <r>
    <n v="238"/>
    <x v="32"/>
    <d v="2019-11-01T00:00:00"/>
    <s v="November"/>
    <x v="3"/>
    <n v="62750"/>
  </r>
  <r>
    <n v="239"/>
    <x v="32"/>
    <d v="2019-12-01T00:00:00"/>
    <s v="December"/>
    <x v="3"/>
    <n v="64355"/>
  </r>
  <r>
    <n v="240"/>
    <x v="18"/>
    <d v="2019-01-01T00:00:00"/>
    <s v="January"/>
    <x v="3"/>
    <n v="313675"/>
  </r>
  <r>
    <n v="241"/>
    <x v="18"/>
    <d v="2019-02-01T00:00:00"/>
    <s v="February"/>
    <x v="3"/>
    <n v="443898"/>
  </r>
  <r>
    <n v="242"/>
    <x v="18"/>
    <d v="2019-03-01T00:00:00"/>
    <s v="March"/>
    <x v="3"/>
    <n v="424964"/>
  </r>
  <r>
    <n v="243"/>
    <x v="18"/>
    <d v="2019-04-01T00:00:00"/>
    <s v="April"/>
    <x v="3"/>
    <n v="327971"/>
  </r>
  <r>
    <n v="244"/>
    <x v="18"/>
    <d v="2019-05-01T00:00:00"/>
    <s v="May"/>
    <x v="3"/>
    <n v="149705"/>
  </r>
  <r>
    <n v="245"/>
    <x v="18"/>
    <d v="2019-06-01T00:00:00"/>
    <s v="June"/>
    <x v="3"/>
    <n v="349747"/>
  </r>
  <r>
    <n v="246"/>
    <x v="18"/>
    <d v="2019-07-01T00:00:00"/>
    <s v="July"/>
    <x v="3"/>
    <n v="359495"/>
  </r>
  <r>
    <n v="247"/>
    <x v="18"/>
    <d v="2019-08-01T00:00:00"/>
    <s v="August"/>
    <x v="3"/>
    <n v="334646"/>
  </r>
  <r>
    <n v="248"/>
    <x v="18"/>
    <d v="2019-09-01T00:00:00"/>
    <s v="September"/>
    <x v="3"/>
    <n v="299827"/>
  </r>
  <r>
    <n v="249"/>
    <x v="18"/>
    <d v="2019-10-01T00:00:00"/>
    <s v="October"/>
    <x v="3"/>
    <n v="263412"/>
  </r>
  <r>
    <n v="250"/>
    <x v="18"/>
    <d v="2019-11-01T00:00:00"/>
    <s v="November"/>
    <x v="3"/>
    <n v="253388"/>
  </r>
  <r>
    <n v="251"/>
    <x v="18"/>
    <d v="2019-12-01T00:00:00"/>
    <s v="December"/>
    <x v="3"/>
    <n v="296050"/>
  </r>
  <r>
    <n v="252"/>
    <x v="19"/>
    <d v="2019-01-01T00:00:00"/>
    <s v="January"/>
    <x v="3"/>
    <n v="878"/>
  </r>
  <r>
    <n v="253"/>
    <x v="19"/>
    <d v="2019-02-01T00:00:00"/>
    <s v="February"/>
    <x v="3"/>
    <n v="915"/>
  </r>
  <r>
    <n v="254"/>
    <x v="19"/>
    <d v="2019-03-01T00:00:00"/>
    <s v="March"/>
    <x v="3"/>
    <n v="938"/>
  </r>
  <r>
    <n v="255"/>
    <x v="19"/>
    <d v="2019-04-01T00:00:00"/>
    <s v="April"/>
    <x v="3"/>
    <n v="958"/>
  </r>
  <r>
    <n v="256"/>
    <x v="19"/>
    <d v="2019-05-01T00:00:00"/>
    <s v="May"/>
    <x v="3"/>
    <n v="1193"/>
  </r>
  <r>
    <n v="257"/>
    <x v="19"/>
    <d v="2019-06-01T00:00:00"/>
    <s v="June"/>
    <x v="3"/>
    <n v="686"/>
  </r>
  <r>
    <n v="258"/>
    <x v="19"/>
    <d v="2019-07-01T00:00:00"/>
    <s v="July"/>
    <x v="3"/>
    <n v="990"/>
  </r>
  <r>
    <n v="259"/>
    <x v="19"/>
    <d v="2019-08-01T00:00:00"/>
    <s v="August"/>
    <x v="3"/>
    <n v="1004"/>
  </r>
  <r>
    <n v="260"/>
    <x v="19"/>
    <d v="2019-09-01T00:00:00"/>
    <s v="September"/>
    <x v="3"/>
    <n v="6572"/>
  </r>
  <r>
    <n v="261"/>
    <x v="19"/>
    <d v="2019-10-01T00:00:00"/>
    <s v="October"/>
    <x v="3"/>
    <n v="8849"/>
  </r>
  <r>
    <n v="262"/>
    <x v="19"/>
    <d v="2019-11-01T00:00:00"/>
    <s v="November"/>
    <x v="3"/>
    <n v="11950"/>
  </r>
  <r>
    <n v="263"/>
    <x v="19"/>
    <d v="2019-12-01T00:00:00"/>
    <s v="December"/>
    <x v="3"/>
    <n v="11400"/>
  </r>
  <r>
    <n v="264"/>
    <x v="20"/>
    <d v="2019-01-01T00:00:00"/>
    <s v="January"/>
    <x v="3"/>
    <n v="1055"/>
  </r>
  <r>
    <n v="265"/>
    <x v="20"/>
    <d v="2019-02-01T00:00:00"/>
    <s v="February"/>
    <x v="3"/>
    <n v="1157"/>
  </r>
  <r>
    <n v="266"/>
    <x v="20"/>
    <d v="2019-03-01T00:00:00"/>
    <s v="March"/>
    <x v="3"/>
    <n v="895"/>
  </r>
  <r>
    <n v="267"/>
    <x v="20"/>
    <d v="2019-04-01T00:00:00"/>
    <s v="April"/>
    <x v="3"/>
    <n v="942"/>
  </r>
  <r>
    <n v="268"/>
    <x v="20"/>
    <d v="2019-05-01T00:00:00"/>
    <s v="May"/>
    <x v="3"/>
    <n v="802"/>
  </r>
  <r>
    <n v="269"/>
    <x v="20"/>
    <d v="2019-06-01T00:00:00"/>
    <s v="June"/>
    <x v="3"/>
    <n v="735"/>
  </r>
  <r>
    <n v="270"/>
    <x v="20"/>
    <d v="2019-07-01T00:00:00"/>
    <s v="July"/>
    <x v="3"/>
    <n v="1085"/>
  </r>
  <r>
    <n v="271"/>
    <x v="20"/>
    <d v="2019-08-01T00:00:00"/>
    <s v="August"/>
    <x v="3"/>
    <n v="1505"/>
  </r>
  <r>
    <n v="272"/>
    <x v="20"/>
    <d v="2019-09-01T00:00:00"/>
    <s v="September"/>
    <x v="3"/>
    <n v="1785"/>
  </r>
  <r>
    <n v="273"/>
    <x v="20"/>
    <d v="2019-10-01T00:00:00"/>
    <s v="October"/>
    <x v="3"/>
    <n v="2080"/>
  </r>
  <r>
    <n v="274"/>
    <x v="20"/>
    <d v="2019-11-01T00:00:00"/>
    <s v="November"/>
    <x v="3"/>
    <n v="2225"/>
  </r>
  <r>
    <n v="275"/>
    <x v="20"/>
    <d v="2019-12-01T00:00:00"/>
    <s v="December"/>
    <x v="3"/>
    <n v="2315"/>
  </r>
  <r>
    <n v="276"/>
    <x v="21"/>
    <d v="2019-01-01T00:00:00"/>
    <s v="January"/>
    <x v="3"/>
    <n v="6188298"/>
  </r>
  <r>
    <n v="277"/>
    <x v="21"/>
    <d v="2019-02-01T00:00:00"/>
    <s v="February"/>
    <x v="3"/>
    <n v="1015550"/>
  </r>
  <r>
    <n v="278"/>
    <x v="21"/>
    <d v="2019-03-01T00:00:00"/>
    <s v="March"/>
    <x v="3"/>
    <n v="1444971"/>
  </r>
  <r>
    <n v="279"/>
    <x v="21"/>
    <d v="2019-04-01T00:00:00"/>
    <s v="April"/>
    <x v="3"/>
    <n v="1148062"/>
  </r>
  <r>
    <n v="280"/>
    <x v="21"/>
    <d v="2019-05-01T00:00:00"/>
    <s v="May"/>
    <x v="3"/>
    <n v="1018131"/>
  </r>
  <r>
    <n v="281"/>
    <x v="21"/>
    <d v="2019-06-01T00:00:00"/>
    <s v="June"/>
    <x v="3"/>
    <n v="1128849"/>
  </r>
  <r>
    <n v="282"/>
    <x v="21"/>
    <d v="2019-07-01T00:00:00"/>
    <s v="July"/>
    <x v="3"/>
    <n v="422961"/>
  </r>
  <r>
    <n v="283"/>
    <x v="21"/>
    <d v="2019-08-01T00:00:00"/>
    <s v="August"/>
    <x v="3"/>
    <n v="586118"/>
  </r>
  <r>
    <n v="284"/>
    <x v="21"/>
    <d v="2019-09-01T00:00:00"/>
    <s v="September"/>
    <x v="3"/>
    <n v="501293"/>
  </r>
  <r>
    <n v="285"/>
    <x v="21"/>
    <d v="2019-10-01T00:00:00"/>
    <s v="October"/>
    <x v="3"/>
    <n v="646492"/>
  </r>
  <r>
    <n v="286"/>
    <x v="21"/>
    <d v="2019-11-01T00:00:00"/>
    <s v="November"/>
    <x v="3"/>
    <n v="1259371"/>
  </r>
  <r>
    <n v="287"/>
    <x v="21"/>
    <d v="2019-12-01T00:00:00"/>
    <s v="December"/>
    <x v="3"/>
    <n v="1472801"/>
  </r>
  <r>
    <n v="288"/>
    <x v="22"/>
    <d v="2019-01-01T00:00:00"/>
    <s v="January"/>
    <x v="3"/>
    <n v="0"/>
  </r>
  <r>
    <n v="289"/>
    <x v="22"/>
    <d v="2019-02-01T00:00:00"/>
    <s v="February"/>
    <x v="3"/>
    <n v="0"/>
  </r>
  <r>
    <n v="290"/>
    <x v="22"/>
    <d v="2019-03-01T00:00:00"/>
    <s v="March"/>
    <x v="3"/>
    <n v="0"/>
  </r>
  <r>
    <n v="291"/>
    <x v="22"/>
    <d v="2019-04-01T00:00:00"/>
    <s v="April"/>
    <x v="3"/>
    <n v="0"/>
  </r>
  <r>
    <n v="292"/>
    <x v="22"/>
    <d v="2019-05-01T00:00:00"/>
    <s v="May"/>
    <x v="3"/>
    <n v="0"/>
  </r>
  <r>
    <n v="293"/>
    <x v="22"/>
    <d v="2019-06-01T00:00:00"/>
    <s v="June"/>
    <x v="3"/>
    <n v="0"/>
  </r>
  <r>
    <n v="294"/>
    <x v="22"/>
    <d v="2019-07-01T00:00:00"/>
    <s v="July"/>
    <x v="3"/>
    <n v="0"/>
  </r>
  <r>
    <n v="295"/>
    <x v="22"/>
    <d v="2019-08-01T00:00:00"/>
    <s v="August"/>
    <x v="3"/>
    <n v="0"/>
  </r>
  <r>
    <n v="296"/>
    <x v="22"/>
    <d v="2019-09-01T00:00:00"/>
    <s v="September"/>
    <x v="3"/>
    <n v="0"/>
  </r>
  <r>
    <n v="297"/>
    <x v="22"/>
    <d v="2019-10-01T00:00:00"/>
    <s v="October"/>
    <x v="3"/>
    <n v="0"/>
  </r>
  <r>
    <n v="298"/>
    <x v="22"/>
    <d v="2019-11-01T00:00:00"/>
    <s v="November"/>
    <x v="3"/>
    <n v="0"/>
  </r>
  <r>
    <n v="299"/>
    <x v="22"/>
    <d v="2019-12-01T00:00:00"/>
    <s v="December"/>
    <x v="3"/>
    <n v="0"/>
  </r>
  <r>
    <n v="300"/>
    <x v="23"/>
    <d v="2019-01-01T00:00:00"/>
    <s v="January"/>
    <x v="3"/>
    <n v="144000"/>
  </r>
  <r>
    <n v="301"/>
    <x v="23"/>
    <d v="2019-02-01T00:00:00"/>
    <s v="February"/>
    <x v="3"/>
    <n v="148000"/>
  </r>
  <r>
    <n v="302"/>
    <x v="23"/>
    <d v="2019-03-01T00:00:00"/>
    <s v="March"/>
    <x v="3"/>
    <n v="747000"/>
  </r>
  <r>
    <n v="303"/>
    <x v="23"/>
    <d v="2019-04-01T00:00:00"/>
    <s v="April"/>
    <x v="3"/>
    <n v="205000"/>
  </r>
  <r>
    <n v="304"/>
    <x v="23"/>
    <d v="2019-05-01T00:00:00"/>
    <s v="May"/>
    <x v="3"/>
    <n v="133000"/>
  </r>
  <r>
    <n v="305"/>
    <x v="23"/>
    <d v="2019-06-01T00:00:00"/>
    <s v="June"/>
    <x v="3"/>
    <n v="347000"/>
  </r>
  <r>
    <n v="306"/>
    <x v="23"/>
    <d v="2019-07-01T00:00:00"/>
    <s v="July"/>
    <x v="3"/>
    <n v="467000"/>
  </r>
  <r>
    <n v="307"/>
    <x v="23"/>
    <d v="2019-08-01T00:00:00"/>
    <s v="August"/>
    <x v="3"/>
    <n v="466150"/>
  </r>
  <r>
    <n v="308"/>
    <x v="23"/>
    <d v="2019-09-01T00:00:00"/>
    <s v="September"/>
    <x v="3"/>
    <n v="468350"/>
  </r>
  <r>
    <n v="309"/>
    <x v="23"/>
    <d v="2019-10-01T00:00:00"/>
    <s v="October"/>
    <x v="3"/>
    <n v="467470"/>
  </r>
  <r>
    <n v="310"/>
    <x v="23"/>
    <d v="2019-11-01T00:00:00"/>
    <s v="November"/>
    <x v="3"/>
    <n v="481720"/>
  </r>
  <r>
    <n v="311"/>
    <x v="23"/>
    <d v="2019-12-01T00:00:00"/>
    <s v="December"/>
    <x v="3"/>
    <n v="478470"/>
  </r>
  <r>
    <n v="312"/>
    <x v="24"/>
    <d v="2019-01-01T00:00:00"/>
    <s v="January"/>
    <x v="3"/>
    <n v="140793"/>
  </r>
  <r>
    <n v="313"/>
    <x v="24"/>
    <d v="2019-02-01T00:00:00"/>
    <s v="February"/>
    <x v="3"/>
    <n v="199549"/>
  </r>
  <r>
    <n v="314"/>
    <x v="24"/>
    <d v="2019-03-01T00:00:00"/>
    <s v="March"/>
    <x v="3"/>
    <n v="204600"/>
  </r>
  <r>
    <n v="315"/>
    <x v="24"/>
    <d v="2019-04-01T00:00:00"/>
    <s v="April"/>
    <x v="3"/>
    <n v="184412"/>
  </r>
  <r>
    <n v="316"/>
    <x v="24"/>
    <d v="2019-05-01T00:00:00"/>
    <s v="May"/>
    <x v="3"/>
    <n v="110500"/>
  </r>
  <r>
    <n v="317"/>
    <x v="24"/>
    <d v="2019-06-01T00:00:00"/>
    <s v="June"/>
    <x v="3"/>
    <n v="1037000"/>
  </r>
  <r>
    <n v="318"/>
    <x v="24"/>
    <d v="2019-07-01T00:00:00"/>
    <s v="July"/>
    <x v="3"/>
    <n v="179320"/>
  </r>
  <r>
    <n v="319"/>
    <x v="24"/>
    <d v="2019-08-01T00:00:00"/>
    <s v="August"/>
    <x v="3"/>
    <n v="190750"/>
  </r>
  <r>
    <n v="320"/>
    <x v="24"/>
    <d v="2019-09-01T00:00:00"/>
    <s v="September"/>
    <x v="3"/>
    <n v="122550"/>
  </r>
  <r>
    <n v="321"/>
    <x v="24"/>
    <d v="2019-10-01T00:00:00"/>
    <s v="October"/>
    <x v="3"/>
    <n v="191330"/>
  </r>
  <r>
    <n v="322"/>
    <x v="24"/>
    <d v="2019-11-01T00:00:00"/>
    <s v="November"/>
    <x v="3"/>
    <n v="209130"/>
  </r>
  <r>
    <n v="323"/>
    <x v="24"/>
    <d v="2019-12-01T00:00:00"/>
    <s v="December"/>
    <x v="3"/>
    <n v="217930"/>
  </r>
  <r>
    <n v="324"/>
    <x v="25"/>
    <d v="2019-01-01T00:00:00"/>
    <s v="January"/>
    <x v="3"/>
    <n v="0"/>
  </r>
  <r>
    <n v="325"/>
    <x v="25"/>
    <d v="2019-02-01T00:00:00"/>
    <s v="February"/>
    <x v="3"/>
    <n v="0"/>
  </r>
  <r>
    <n v="326"/>
    <x v="25"/>
    <d v="2019-03-01T00:00:00"/>
    <s v="March"/>
    <x v="3"/>
    <n v="0"/>
  </r>
  <r>
    <n v="327"/>
    <x v="25"/>
    <d v="2019-04-01T00:00:00"/>
    <s v="April"/>
    <x v="3"/>
    <n v="0"/>
  </r>
  <r>
    <n v="328"/>
    <x v="25"/>
    <d v="2019-05-01T00:00:00"/>
    <s v="May"/>
    <x v="3"/>
    <n v="0"/>
  </r>
  <r>
    <n v="329"/>
    <x v="25"/>
    <d v="2019-06-01T00:00:00"/>
    <s v="June"/>
    <x v="3"/>
    <n v="0"/>
  </r>
  <r>
    <n v="330"/>
    <x v="25"/>
    <d v="2019-07-01T00:00:00"/>
    <s v="July"/>
    <x v="3"/>
    <n v="0"/>
  </r>
  <r>
    <n v="331"/>
    <x v="25"/>
    <d v="2019-08-01T00:00:00"/>
    <s v="August"/>
    <x v="3"/>
    <n v="0"/>
  </r>
  <r>
    <n v="332"/>
    <x v="25"/>
    <d v="2019-09-01T00:00:00"/>
    <s v="September"/>
    <x v="3"/>
    <n v="0"/>
  </r>
  <r>
    <n v="333"/>
    <x v="25"/>
    <d v="2019-10-01T00:00:00"/>
    <s v="October"/>
    <x v="3"/>
    <n v="0"/>
  </r>
  <r>
    <n v="334"/>
    <x v="25"/>
    <d v="2019-11-01T00:00:00"/>
    <s v="November"/>
    <x v="3"/>
    <n v="0"/>
  </r>
  <r>
    <n v="335"/>
    <x v="25"/>
    <d v="2019-12-01T00:00:00"/>
    <s v="December"/>
    <x v="3"/>
    <n v="0"/>
  </r>
  <r>
    <n v="336"/>
    <x v="26"/>
    <d v="2019-01-01T00:00:00"/>
    <s v="January"/>
    <x v="3"/>
    <n v="0"/>
  </r>
  <r>
    <n v="337"/>
    <x v="26"/>
    <d v="2019-02-01T00:00:00"/>
    <s v="February"/>
    <x v="3"/>
    <n v="0"/>
  </r>
  <r>
    <n v="338"/>
    <x v="26"/>
    <d v="2019-03-01T00:00:00"/>
    <s v="March"/>
    <x v="3"/>
    <n v="0"/>
  </r>
  <r>
    <n v="339"/>
    <x v="26"/>
    <d v="2019-04-01T00:00:00"/>
    <s v="April"/>
    <x v="3"/>
    <n v="0"/>
  </r>
  <r>
    <n v="340"/>
    <x v="26"/>
    <d v="2019-05-01T00:00:00"/>
    <s v="May"/>
    <x v="3"/>
    <n v="0"/>
  </r>
  <r>
    <n v="341"/>
    <x v="26"/>
    <d v="2019-06-01T00:00:00"/>
    <s v="June"/>
    <x v="3"/>
    <n v="0"/>
  </r>
  <r>
    <n v="342"/>
    <x v="26"/>
    <d v="2019-07-01T00:00:00"/>
    <s v="July"/>
    <x v="3"/>
    <n v="0"/>
  </r>
  <r>
    <n v="343"/>
    <x v="26"/>
    <d v="2019-08-01T00:00:00"/>
    <s v="August"/>
    <x v="3"/>
    <n v="0"/>
  </r>
  <r>
    <n v="344"/>
    <x v="26"/>
    <d v="2019-09-01T00:00:00"/>
    <s v="September"/>
    <x v="3"/>
    <n v="0"/>
  </r>
  <r>
    <n v="345"/>
    <x v="26"/>
    <d v="2019-10-01T00:00:00"/>
    <s v="October"/>
    <x v="3"/>
    <n v="0"/>
  </r>
  <r>
    <n v="346"/>
    <x v="26"/>
    <d v="2019-11-01T00:00:00"/>
    <s v="November"/>
    <x v="3"/>
    <n v="0"/>
  </r>
  <r>
    <n v="347"/>
    <x v="26"/>
    <d v="2019-12-01T00:00:00"/>
    <s v="December"/>
    <x v="3"/>
    <n v="0"/>
  </r>
  <r>
    <n v="348"/>
    <x v="27"/>
    <d v="2019-01-01T00:00:00"/>
    <s v="January"/>
    <x v="3"/>
    <n v="28131"/>
  </r>
  <r>
    <n v="349"/>
    <x v="27"/>
    <d v="2019-02-01T00:00:00"/>
    <s v="February"/>
    <x v="3"/>
    <n v="22342"/>
  </r>
  <r>
    <n v="350"/>
    <x v="27"/>
    <d v="2019-03-01T00:00:00"/>
    <s v="March"/>
    <x v="3"/>
    <n v="20050"/>
  </r>
  <r>
    <n v="351"/>
    <x v="27"/>
    <d v="2019-04-01T00:00:00"/>
    <s v="April"/>
    <x v="3"/>
    <n v="23749"/>
  </r>
  <r>
    <n v="352"/>
    <x v="27"/>
    <d v="2019-05-01T00:00:00"/>
    <s v="May"/>
    <x v="3"/>
    <n v="20010"/>
  </r>
  <r>
    <n v="353"/>
    <x v="27"/>
    <d v="2019-06-01T00:00:00"/>
    <s v="June"/>
    <x v="3"/>
    <n v="20050"/>
  </r>
  <r>
    <n v="354"/>
    <x v="27"/>
    <d v="2019-07-01T00:00:00"/>
    <s v="July"/>
    <x v="3"/>
    <n v="32625"/>
  </r>
  <r>
    <n v="355"/>
    <x v="27"/>
    <d v="2019-08-01T00:00:00"/>
    <s v="August"/>
    <x v="3"/>
    <n v="35860"/>
  </r>
  <r>
    <n v="356"/>
    <x v="27"/>
    <d v="2019-09-01T00:00:00"/>
    <s v="September"/>
    <x v="3"/>
    <n v="21375"/>
  </r>
  <r>
    <n v="357"/>
    <x v="27"/>
    <d v="2019-10-01T00:00:00"/>
    <s v="October"/>
    <x v="3"/>
    <n v="21234"/>
  </r>
  <r>
    <n v="358"/>
    <x v="27"/>
    <d v="2019-11-01T00:00:00"/>
    <s v="November"/>
    <x v="3"/>
    <n v="32657"/>
  </r>
  <r>
    <n v="359"/>
    <x v="27"/>
    <d v="2019-12-01T00:00:00"/>
    <s v="December"/>
    <x v="3"/>
    <n v="20556"/>
  </r>
  <r>
    <n v="360"/>
    <x v="28"/>
    <d v="2019-01-01T00:00:00"/>
    <s v="January"/>
    <x v="3"/>
    <n v="28700"/>
  </r>
  <r>
    <n v="361"/>
    <x v="28"/>
    <d v="2019-02-01T00:00:00"/>
    <s v="February"/>
    <x v="3"/>
    <n v="28800"/>
  </r>
  <r>
    <n v="362"/>
    <x v="28"/>
    <d v="2019-03-01T00:00:00"/>
    <s v="March"/>
    <x v="3"/>
    <n v="29000"/>
  </r>
  <r>
    <n v="363"/>
    <x v="28"/>
    <d v="2019-04-01T00:00:00"/>
    <s v="April"/>
    <x v="3"/>
    <n v="26900"/>
  </r>
  <r>
    <n v="364"/>
    <x v="28"/>
    <d v="2019-05-01T00:00:00"/>
    <s v="May"/>
    <x v="3"/>
    <n v="24900"/>
  </r>
  <r>
    <n v="365"/>
    <x v="28"/>
    <d v="2019-06-01T00:00:00"/>
    <s v="June"/>
    <x v="3"/>
    <n v="27100"/>
  </r>
  <r>
    <n v="366"/>
    <x v="28"/>
    <d v="2019-07-01T00:00:00"/>
    <s v="July"/>
    <x v="3"/>
    <n v="28600"/>
  </r>
  <r>
    <n v="367"/>
    <x v="28"/>
    <d v="2019-08-01T00:00:00"/>
    <s v="August"/>
    <x v="3"/>
    <n v="31600"/>
  </r>
  <r>
    <n v="368"/>
    <x v="28"/>
    <d v="2019-09-01T00:00:00"/>
    <s v="September"/>
    <x v="3"/>
    <n v="32600"/>
  </r>
  <r>
    <n v="369"/>
    <x v="28"/>
    <d v="2019-10-01T00:00:00"/>
    <s v="October"/>
    <x v="3"/>
    <n v="31100"/>
  </r>
  <r>
    <n v="370"/>
    <x v="28"/>
    <d v="2019-11-01T00:00:00"/>
    <s v="November"/>
    <x v="3"/>
    <n v="32150"/>
  </r>
  <r>
    <n v="371"/>
    <x v="28"/>
    <d v="2019-12-01T00:00:00"/>
    <s v="December"/>
    <x v="3"/>
    <n v="32050"/>
  </r>
  <r>
    <n v="372"/>
    <x v="29"/>
    <d v="2019-01-01T00:00:00"/>
    <s v="January"/>
    <x v="3"/>
    <n v="151545"/>
  </r>
  <r>
    <n v="373"/>
    <x v="29"/>
    <d v="2019-02-01T00:00:00"/>
    <s v="February"/>
    <x v="3"/>
    <n v="157755"/>
  </r>
  <r>
    <n v="374"/>
    <x v="29"/>
    <d v="2019-03-01T00:00:00"/>
    <s v="March"/>
    <x v="3"/>
    <n v="154305"/>
  </r>
  <r>
    <n v="375"/>
    <x v="29"/>
    <d v="2019-04-01T00:00:00"/>
    <s v="April"/>
    <x v="3"/>
    <n v="150425"/>
  </r>
  <r>
    <n v="376"/>
    <x v="29"/>
    <d v="2019-05-01T00:00:00"/>
    <s v="May"/>
    <x v="3"/>
    <n v="143230"/>
  </r>
  <r>
    <n v="377"/>
    <x v="29"/>
    <d v="2019-06-01T00:00:00"/>
    <s v="June"/>
    <x v="3"/>
    <n v="144400"/>
  </r>
  <r>
    <n v="378"/>
    <x v="29"/>
    <d v="2019-07-01T00:00:00"/>
    <s v="July"/>
    <x v="3"/>
    <n v="145440"/>
  </r>
  <r>
    <n v="379"/>
    <x v="29"/>
    <d v="2019-08-01T00:00:00"/>
    <s v="August"/>
    <x v="3"/>
    <n v="148030"/>
  </r>
  <r>
    <n v="380"/>
    <x v="29"/>
    <d v="2019-09-01T00:00:00"/>
    <s v="September"/>
    <x v="3"/>
    <n v="151070"/>
  </r>
  <r>
    <n v="381"/>
    <x v="29"/>
    <d v="2019-10-01T00:00:00"/>
    <s v="October"/>
    <x v="3"/>
    <n v="147450"/>
  </r>
  <r>
    <n v="382"/>
    <x v="29"/>
    <d v="2019-11-01T00:00:00"/>
    <s v="November"/>
    <x v="3"/>
    <n v="153880"/>
  </r>
  <r>
    <n v="383"/>
    <x v="29"/>
    <d v="2019-12-01T00:00:00"/>
    <s v="December"/>
    <x v="3"/>
    <n v="147700"/>
  </r>
  <r>
    <n v="384"/>
    <x v="30"/>
    <d v="2019-01-01T00:00:00"/>
    <s v="January"/>
    <x v="3"/>
    <n v="479293"/>
  </r>
  <r>
    <n v="385"/>
    <x v="30"/>
    <d v="2019-02-01T00:00:00"/>
    <s v="February"/>
    <x v="3"/>
    <n v="56525"/>
  </r>
  <r>
    <n v="386"/>
    <x v="30"/>
    <d v="2019-03-01T00:00:00"/>
    <s v="March"/>
    <x v="3"/>
    <n v="481923"/>
  </r>
  <r>
    <n v="387"/>
    <x v="30"/>
    <d v="2019-04-01T00:00:00"/>
    <s v="April"/>
    <x v="3"/>
    <n v="441150"/>
  </r>
  <r>
    <n v="388"/>
    <x v="30"/>
    <d v="2019-05-01T00:00:00"/>
    <s v="May"/>
    <x v="3"/>
    <n v="345790"/>
  </r>
  <r>
    <n v="389"/>
    <x v="30"/>
    <d v="2019-06-01T00:00:00"/>
    <s v="June"/>
    <x v="3"/>
    <n v="370566"/>
  </r>
  <r>
    <n v="390"/>
    <x v="30"/>
    <d v="2019-07-01T00:00:00"/>
    <s v="July"/>
    <x v="3"/>
    <n v="332770"/>
  </r>
  <r>
    <n v="391"/>
    <x v="30"/>
    <d v="2019-08-01T00:00:00"/>
    <s v="August"/>
    <x v="3"/>
    <n v="389010"/>
  </r>
  <r>
    <n v="392"/>
    <x v="30"/>
    <d v="2019-09-01T00:00:00"/>
    <s v="September"/>
    <x v="3"/>
    <n v="366862"/>
  </r>
  <r>
    <n v="393"/>
    <x v="30"/>
    <d v="2019-10-01T00:00:00"/>
    <s v="October"/>
    <x v="3"/>
    <n v="381860"/>
  </r>
  <r>
    <n v="394"/>
    <x v="30"/>
    <d v="2019-11-01T00:00:00"/>
    <s v="November"/>
    <x v="3"/>
    <n v="365990"/>
  </r>
  <r>
    <n v="395"/>
    <x v="30"/>
    <d v="2019-12-01T00:00:00"/>
    <s v="December"/>
    <x v="3"/>
    <n v="477635"/>
  </r>
  <r>
    <n v="0"/>
    <x v="0"/>
    <d v="2016-01-01T00:00:00"/>
    <s v="January"/>
    <x v="0"/>
    <n v="2"/>
  </r>
  <r>
    <n v="1"/>
    <x v="0"/>
    <d v="2016-02-01T00:00:00"/>
    <s v="February"/>
    <x v="0"/>
    <n v="0"/>
  </r>
  <r>
    <n v="2"/>
    <x v="0"/>
    <d v="2016-03-01T00:00:00"/>
    <s v="March"/>
    <x v="0"/>
    <n v="2"/>
  </r>
  <r>
    <n v="3"/>
    <x v="0"/>
    <d v="2016-04-01T00:00:00"/>
    <s v="April"/>
    <x v="0"/>
    <n v="0"/>
  </r>
  <r>
    <n v="4"/>
    <x v="0"/>
    <d v="2016-05-01T00:00:00"/>
    <s v="May"/>
    <x v="0"/>
    <n v="0"/>
  </r>
  <r>
    <n v="5"/>
    <x v="0"/>
    <d v="2016-06-01T00:00:00"/>
    <s v="June"/>
    <x v="0"/>
    <n v="0"/>
  </r>
  <r>
    <n v="6"/>
    <x v="0"/>
    <d v="2016-07-01T00:00:00"/>
    <s v="July"/>
    <x v="0"/>
    <n v="4"/>
  </r>
  <r>
    <n v="7"/>
    <x v="0"/>
    <d v="2016-08-01T00:00:00"/>
    <s v="August"/>
    <x v="0"/>
    <n v="2"/>
  </r>
  <r>
    <n v="8"/>
    <x v="0"/>
    <d v="2016-09-01T00:00:00"/>
    <s v="September"/>
    <x v="0"/>
    <n v="0"/>
  </r>
  <r>
    <n v="9"/>
    <x v="0"/>
    <d v="2016-10-01T00:00:00"/>
    <s v="October"/>
    <x v="0"/>
    <n v="0"/>
  </r>
  <r>
    <n v="10"/>
    <x v="0"/>
    <d v="2016-11-01T00:00:00"/>
    <s v="November"/>
    <x v="0"/>
    <n v="0"/>
  </r>
  <r>
    <n v="11"/>
    <x v="0"/>
    <d v="2016-12-01T00:00:00"/>
    <s v="December"/>
    <x v="0"/>
    <n v="0"/>
  </r>
  <r>
    <n v="12"/>
    <x v="1"/>
    <d v="2016-01-01T00:00:00"/>
    <s v="January"/>
    <x v="0"/>
    <n v="0"/>
  </r>
  <r>
    <n v="13"/>
    <x v="1"/>
    <d v="2016-02-01T00:00:00"/>
    <s v="February"/>
    <x v="0"/>
    <n v="0"/>
  </r>
  <r>
    <n v="14"/>
    <x v="1"/>
    <d v="2016-03-01T00:00:00"/>
    <s v="March"/>
    <x v="0"/>
    <n v="0"/>
  </r>
  <r>
    <n v="15"/>
    <x v="1"/>
    <d v="2016-04-01T00:00:00"/>
    <s v="April"/>
    <x v="0"/>
    <n v="0"/>
  </r>
  <r>
    <n v="16"/>
    <x v="1"/>
    <d v="2016-05-01T00:00:00"/>
    <s v="May"/>
    <x v="0"/>
    <n v="0"/>
  </r>
  <r>
    <n v="17"/>
    <x v="1"/>
    <d v="2016-06-01T00:00:00"/>
    <s v="June"/>
    <x v="0"/>
    <n v="0"/>
  </r>
  <r>
    <n v="18"/>
    <x v="1"/>
    <d v="2016-07-01T00:00:00"/>
    <s v="July"/>
    <x v="0"/>
    <n v="0"/>
  </r>
  <r>
    <n v="19"/>
    <x v="1"/>
    <d v="2016-08-01T00:00:00"/>
    <s v="August"/>
    <x v="0"/>
    <n v="0"/>
  </r>
  <r>
    <n v="20"/>
    <x v="1"/>
    <d v="2016-09-01T00:00:00"/>
    <s v="September"/>
    <x v="0"/>
    <n v="0"/>
  </r>
  <r>
    <n v="21"/>
    <x v="1"/>
    <d v="2016-10-01T00:00:00"/>
    <s v="October"/>
    <x v="0"/>
    <n v="0"/>
  </r>
  <r>
    <n v="22"/>
    <x v="1"/>
    <d v="2016-11-01T00:00:00"/>
    <s v="November"/>
    <x v="0"/>
    <n v="0"/>
  </r>
  <r>
    <n v="23"/>
    <x v="1"/>
    <d v="2016-12-01T00:00:00"/>
    <s v="December"/>
    <x v="0"/>
    <n v="0"/>
  </r>
  <r>
    <n v="24"/>
    <x v="2"/>
    <d v="2016-01-01T00:00:00"/>
    <s v="January"/>
    <x v="0"/>
    <n v="15865"/>
  </r>
  <r>
    <n v="25"/>
    <x v="2"/>
    <d v="2016-02-01T00:00:00"/>
    <s v="February"/>
    <x v="0"/>
    <n v="29646"/>
  </r>
  <r>
    <n v="26"/>
    <x v="2"/>
    <d v="2016-03-01T00:00:00"/>
    <s v="March"/>
    <x v="0"/>
    <n v="13019"/>
  </r>
  <r>
    <n v="27"/>
    <x v="2"/>
    <d v="2016-04-01T00:00:00"/>
    <s v="April"/>
    <x v="0"/>
    <n v="8402"/>
  </r>
  <r>
    <n v="28"/>
    <x v="2"/>
    <d v="2016-05-01T00:00:00"/>
    <s v="May"/>
    <x v="0"/>
    <n v="8522"/>
  </r>
  <r>
    <n v="29"/>
    <x v="2"/>
    <d v="2016-06-01T00:00:00"/>
    <s v="June"/>
    <x v="0"/>
    <n v="10284"/>
  </r>
  <r>
    <n v="30"/>
    <x v="2"/>
    <d v="2016-07-01T00:00:00"/>
    <s v="July"/>
    <x v="0"/>
    <n v="17142"/>
  </r>
  <r>
    <n v="31"/>
    <x v="2"/>
    <d v="2016-08-01T00:00:00"/>
    <s v="August"/>
    <x v="0"/>
    <n v="12842"/>
  </r>
  <r>
    <n v="32"/>
    <x v="2"/>
    <d v="2016-09-01T00:00:00"/>
    <s v="September"/>
    <x v="0"/>
    <n v="9397"/>
  </r>
  <r>
    <n v="33"/>
    <x v="2"/>
    <d v="2016-10-01T00:00:00"/>
    <s v="October"/>
    <x v="0"/>
    <n v="12808"/>
  </r>
  <r>
    <n v="34"/>
    <x v="2"/>
    <d v="2016-11-01T00:00:00"/>
    <s v="November"/>
    <x v="0"/>
    <n v="8084"/>
  </r>
  <r>
    <n v="35"/>
    <x v="2"/>
    <d v="2016-12-01T00:00:00"/>
    <s v="December"/>
    <x v="0"/>
    <n v="17620"/>
  </r>
  <r>
    <n v="36"/>
    <x v="3"/>
    <d v="2016-01-01T00:00:00"/>
    <s v="January"/>
    <x v="0"/>
    <n v="0"/>
  </r>
  <r>
    <n v="37"/>
    <x v="3"/>
    <d v="2016-02-01T00:00:00"/>
    <s v="February"/>
    <x v="0"/>
    <n v="0"/>
  </r>
  <r>
    <n v="38"/>
    <x v="3"/>
    <d v="2016-03-01T00:00:00"/>
    <s v="March"/>
    <x v="0"/>
    <n v="0"/>
  </r>
  <r>
    <n v="39"/>
    <x v="3"/>
    <d v="2016-04-01T00:00:00"/>
    <s v="April"/>
    <x v="0"/>
    <n v="0"/>
  </r>
  <r>
    <n v="40"/>
    <x v="3"/>
    <d v="2016-05-01T00:00:00"/>
    <s v="May"/>
    <x v="0"/>
    <n v="0"/>
  </r>
  <r>
    <n v="41"/>
    <x v="3"/>
    <d v="2016-06-01T00:00:00"/>
    <s v="June"/>
    <x v="0"/>
    <n v="0"/>
  </r>
  <r>
    <n v="42"/>
    <x v="3"/>
    <d v="2016-07-01T00:00:00"/>
    <s v="July"/>
    <x v="0"/>
    <n v="0"/>
  </r>
  <r>
    <n v="43"/>
    <x v="3"/>
    <d v="2016-08-01T00:00:00"/>
    <s v="August"/>
    <x v="0"/>
    <n v="0"/>
  </r>
  <r>
    <n v="44"/>
    <x v="3"/>
    <d v="2016-09-01T00:00:00"/>
    <s v="September"/>
    <x v="0"/>
    <n v="0"/>
  </r>
  <r>
    <n v="45"/>
    <x v="3"/>
    <d v="2016-10-01T00:00:00"/>
    <s v="October"/>
    <x v="0"/>
    <n v="0"/>
  </r>
  <r>
    <n v="46"/>
    <x v="3"/>
    <d v="2016-11-01T00:00:00"/>
    <s v="November"/>
    <x v="0"/>
    <n v="0"/>
  </r>
  <r>
    <n v="47"/>
    <x v="3"/>
    <d v="2016-12-01T00:00:00"/>
    <s v="December"/>
    <x v="0"/>
    <n v="0"/>
  </r>
  <r>
    <n v="48"/>
    <x v="4"/>
    <d v="2016-01-01T00:00:00"/>
    <s v="January"/>
    <x v="0"/>
    <n v="0"/>
  </r>
  <r>
    <n v="49"/>
    <x v="4"/>
    <d v="2016-02-01T00:00:00"/>
    <s v="February"/>
    <x v="0"/>
    <n v="0"/>
  </r>
  <r>
    <n v="50"/>
    <x v="4"/>
    <d v="2016-03-01T00:00:00"/>
    <s v="March"/>
    <x v="0"/>
    <n v="0"/>
  </r>
  <r>
    <n v="51"/>
    <x v="4"/>
    <d v="2016-04-01T00:00:00"/>
    <s v="April"/>
    <x v="0"/>
    <n v="0"/>
  </r>
  <r>
    <n v="52"/>
    <x v="4"/>
    <d v="2016-05-01T00:00:00"/>
    <s v="May"/>
    <x v="0"/>
    <n v="0"/>
  </r>
  <r>
    <n v="53"/>
    <x v="4"/>
    <d v="2016-06-01T00:00:00"/>
    <s v="June"/>
    <x v="0"/>
    <n v="0"/>
  </r>
  <r>
    <n v="54"/>
    <x v="4"/>
    <d v="2016-07-01T00:00:00"/>
    <s v="July"/>
    <x v="0"/>
    <n v="0"/>
  </r>
  <r>
    <n v="55"/>
    <x v="4"/>
    <d v="2016-08-01T00:00:00"/>
    <s v="August"/>
    <x v="0"/>
    <n v="0"/>
  </r>
  <r>
    <n v="56"/>
    <x v="4"/>
    <d v="2016-09-01T00:00:00"/>
    <s v="September"/>
    <x v="0"/>
    <n v="0"/>
  </r>
  <r>
    <n v="57"/>
    <x v="4"/>
    <d v="2016-10-01T00:00:00"/>
    <s v="October"/>
    <x v="0"/>
    <n v="0"/>
  </r>
  <r>
    <n v="58"/>
    <x v="4"/>
    <d v="2016-11-01T00:00:00"/>
    <s v="November"/>
    <x v="0"/>
    <n v="2"/>
  </r>
  <r>
    <n v="59"/>
    <x v="4"/>
    <d v="2016-12-01T00:00:00"/>
    <s v="December"/>
    <x v="0"/>
    <n v="0"/>
  </r>
  <r>
    <n v="60"/>
    <x v="5"/>
    <d v="2016-01-01T00:00:00"/>
    <s v="January"/>
    <x v="0"/>
    <n v="0"/>
  </r>
  <r>
    <n v="61"/>
    <x v="5"/>
    <d v="2016-02-01T00:00:00"/>
    <s v="February"/>
    <x v="0"/>
    <n v="0"/>
  </r>
  <r>
    <n v="62"/>
    <x v="5"/>
    <d v="2016-03-01T00:00:00"/>
    <s v="March"/>
    <x v="0"/>
    <n v="0"/>
  </r>
  <r>
    <n v="63"/>
    <x v="5"/>
    <d v="2016-04-01T00:00:00"/>
    <s v="April"/>
    <x v="0"/>
    <n v="0"/>
  </r>
  <r>
    <n v="64"/>
    <x v="5"/>
    <d v="2016-05-01T00:00:00"/>
    <s v="May"/>
    <x v="0"/>
    <n v="0"/>
  </r>
  <r>
    <n v="65"/>
    <x v="5"/>
    <d v="2016-06-01T00:00:00"/>
    <s v="June"/>
    <x v="0"/>
    <n v="0"/>
  </r>
  <r>
    <n v="66"/>
    <x v="5"/>
    <d v="2016-07-01T00:00:00"/>
    <s v="July"/>
    <x v="0"/>
    <n v="0"/>
  </r>
  <r>
    <n v="67"/>
    <x v="5"/>
    <d v="2016-08-01T00:00:00"/>
    <s v="August"/>
    <x v="0"/>
    <n v="0"/>
  </r>
  <r>
    <n v="68"/>
    <x v="5"/>
    <d v="2016-09-01T00:00:00"/>
    <s v="September"/>
    <x v="0"/>
    <n v="0"/>
  </r>
  <r>
    <n v="69"/>
    <x v="5"/>
    <d v="2016-10-01T00:00:00"/>
    <s v="October"/>
    <x v="0"/>
    <n v="24"/>
  </r>
  <r>
    <n v="70"/>
    <x v="5"/>
    <d v="2016-11-01T00:00:00"/>
    <s v="November"/>
    <x v="0"/>
    <n v="22"/>
  </r>
  <r>
    <n v="71"/>
    <x v="5"/>
    <d v="2016-12-01T00:00:00"/>
    <s v="December"/>
    <x v="0"/>
    <n v="40"/>
  </r>
  <r>
    <n v="72"/>
    <x v="6"/>
    <d v="2016-01-01T00:00:00"/>
    <s v="January"/>
    <x v="0"/>
    <n v="0"/>
  </r>
  <r>
    <n v="73"/>
    <x v="6"/>
    <d v="2016-02-01T00:00:00"/>
    <s v="February"/>
    <x v="0"/>
    <n v="0"/>
  </r>
  <r>
    <n v="74"/>
    <x v="6"/>
    <d v="2016-03-01T00:00:00"/>
    <s v="March"/>
    <x v="0"/>
    <n v="0"/>
  </r>
  <r>
    <n v="75"/>
    <x v="6"/>
    <d v="2016-04-01T00:00:00"/>
    <s v="April"/>
    <x v="0"/>
    <n v="0"/>
  </r>
  <r>
    <n v="76"/>
    <x v="6"/>
    <d v="2016-05-01T00:00:00"/>
    <s v="May"/>
    <x v="0"/>
    <n v="0"/>
  </r>
  <r>
    <n v="77"/>
    <x v="6"/>
    <d v="2016-06-01T00:00:00"/>
    <s v="June"/>
    <x v="0"/>
    <n v="0"/>
  </r>
  <r>
    <n v="78"/>
    <x v="6"/>
    <d v="2016-07-01T00:00:00"/>
    <s v="July"/>
    <x v="0"/>
    <n v="0"/>
  </r>
  <r>
    <n v="79"/>
    <x v="6"/>
    <d v="2016-08-01T00:00:00"/>
    <s v="August"/>
    <x v="0"/>
    <n v="0"/>
  </r>
  <r>
    <n v="80"/>
    <x v="6"/>
    <d v="2016-09-01T00:00:00"/>
    <s v="September"/>
    <x v="0"/>
    <n v="0"/>
  </r>
  <r>
    <n v="81"/>
    <x v="6"/>
    <d v="2016-10-01T00:00:00"/>
    <s v="October"/>
    <x v="0"/>
    <n v="13"/>
  </r>
  <r>
    <n v="82"/>
    <x v="6"/>
    <d v="2016-11-01T00:00:00"/>
    <s v="November"/>
    <x v="0"/>
    <n v="21"/>
  </r>
  <r>
    <n v="83"/>
    <x v="6"/>
    <d v="2016-12-01T00:00:00"/>
    <s v="December"/>
    <x v="0"/>
    <n v="11"/>
  </r>
  <r>
    <n v="84"/>
    <x v="7"/>
    <d v="2016-01-01T00:00:00"/>
    <s v="January"/>
    <x v="0"/>
    <n v="0"/>
  </r>
  <r>
    <n v="85"/>
    <x v="7"/>
    <d v="2016-02-01T00:00:00"/>
    <s v="February"/>
    <x v="0"/>
    <n v="0"/>
  </r>
  <r>
    <n v="86"/>
    <x v="7"/>
    <d v="2016-03-01T00:00:00"/>
    <s v="March"/>
    <x v="0"/>
    <n v="0"/>
  </r>
  <r>
    <n v="87"/>
    <x v="7"/>
    <d v="2016-04-01T00:00:00"/>
    <s v="April"/>
    <x v="0"/>
    <n v="0"/>
  </r>
  <r>
    <n v="88"/>
    <x v="7"/>
    <d v="2016-05-01T00:00:00"/>
    <s v="May"/>
    <x v="0"/>
    <n v="0"/>
  </r>
  <r>
    <n v="89"/>
    <x v="7"/>
    <d v="2016-06-01T00:00:00"/>
    <s v="June"/>
    <x v="0"/>
    <n v="0"/>
  </r>
  <r>
    <n v="90"/>
    <x v="7"/>
    <d v="2016-07-01T00:00:00"/>
    <s v="July"/>
    <x v="0"/>
    <n v="0"/>
  </r>
  <r>
    <n v="91"/>
    <x v="7"/>
    <d v="2016-08-01T00:00:00"/>
    <s v="August"/>
    <x v="0"/>
    <n v="0"/>
  </r>
  <r>
    <n v="92"/>
    <x v="7"/>
    <d v="2016-09-01T00:00:00"/>
    <s v="September"/>
    <x v="0"/>
    <n v="0"/>
  </r>
  <r>
    <n v="93"/>
    <x v="7"/>
    <d v="2016-10-01T00:00:00"/>
    <s v="October"/>
    <x v="0"/>
    <n v="0"/>
  </r>
  <r>
    <n v="94"/>
    <x v="7"/>
    <d v="2016-11-01T00:00:00"/>
    <s v="November"/>
    <x v="0"/>
    <n v="0"/>
  </r>
  <r>
    <n v="95"/>
    <x v="7"/>
    <d v="2016-12-01T00:00:00"/>
    <s v="December"/>
    <x v="0"/>
    <n v="0"/>
  </r>
  <r>
    <n v="96"/>
    <x v="8"/>
    <d v="2016-01-01T00:00:00"/>
    <s v="January"/>
    <x v="0"/>
    <n v="0"/>
  </r>
  <r>
    <n v="97"/>
    <x v="8"/>
    <d v="2016-02-01T00:00:00"/>
    <s v="February"/>
    <x v="0"/>
    <n v="0"/>
  </r>
  <r>
    <n v="98"/>
    <x v="8"/>
    <d v="2016-03-01T00:00:00"/>
    <s v="March"/>
    <x v="0"/>
    <n v="0"/>
  </r>
  <r>
    <n v="99"/>
    <x v="8"/>
    <d v="2016-04-01T00:00:00"/>
    <s v="April"/>
    <x v="0"/>
    <n v="0"/>
  </r>
  <r>
    <n v="100"/>
    <x v="8"/>
    <d v="2016-05-01T00:00:00"/>
    <s v="May"/>
    <x v="0"/>
    <n v="0"/>
  </r>
  <r>
    <n v="101"/>
    <x v="8"/>
    <d v="2016-06-01T00:00:00"/>
    <s v="June"/>
    <x v="0"/>
    <n v="0"/>
  </r>
  <r>
    <n v="102"/>
    <x v="8"/>
    <d v="2016-07-01T00:00:00"/>
    <s v="July"/>
    <x v="0"/>
    <n v="0"/>
  </r>
  <r>
    <n v="103"/>
    <x v="8"/>
    <d v="2016-08-01T00:00:00"/>
    <s v="August"/>
    <x v="0"/>
    <n v="0"/>
  </r>
  <r>
    <n v="104"/>
    <x v="8"/>
    <d v="2016-09-01T00:00:00"/>
    <s v="September"/>
    <x v="0"/>
    <n v="0"/>
  </r>
  <r>
    <n v="105"/>
    <x v="8"/>
    <d v="2016-10-01T00:00:00"/>
    <s v="October"/>
    <x v="0"/>
    <n v="0"/>
  </r>
  <r>
    <n v="106"/>
    <x v="8"/>
    <d v="2016-11-01T00:00:00"/>
    <s v="November"/>
    <x v="0"/>
    <n v="0"/>
  </r>
  <r>
    <n v="107"/>
    <x v="8"/>
    <d v="2016-12-01T00:00:00"/>
    <s v="December"/>
    <x v="0"/>
    <n v="0"/>
  </r>
  <r>
    <n v="108"/>
    <x v="9"/>
    <d v="2016-01-01T00:00:00"/>
    <s v="January"/>
    <x v="0"/>
    <n v="0"/>
  </r>
  <r>
    <n v="109"/>
    <x v="9"/>
    <d v="2016-02-01T00:00:00"/>
    <s v="February"/>
    <x v="0"/>
    <n v="0"/>
  </r>
  <r>
    <n v="110"/>
    <x v="9"/>
    <d v="2016-03-01T00:00:00"/>
    <s v="March"/>
    <x v="0"/>
    <n v="0"/>
  </r>
  <r>
    <n v="111"/>
    <x v="9"/>
    <d v="2016-04-01T00:00:00"/>
    <s v="April"/>
    <x v="0"/>
    <n v="0"/>
  </r>
  <r>
    <n v="112"/>
    <x v="9"/>
    <d v="2016-05-01T00:00:00"/>
    <s v="May"/>
    <x v="0"/>
    <n v="0"/>
  </r>
  <r>
    <n v="113"/>
    <x v="9"/>
    <d v="2016-06-01T00:00:00"/>
    <s v="June"/>
    <x v="0"/>
    <n v="0"/>
  </r>
  <r>
    <n v="114"/>
    <x v="9"/>
    <d v="2016-07-01T00:00:00"/>
    <s v="July"/>
    <x v="0"/>
    <n v="0"/>
  </r>
  <r>
    <n v="115"/>
    <x v="9"/>
    <d v="2016-08-01T00:00:00"/>
    <s v="August"/>
    <x v="0"/>
    <n v="0"/>
  </r>
  <r>
    <n v="116"/>
    <x v="9"/>
    <d v="2016-09-01T00:00:00"/>
    <s v="September"/>
    <x v="0"/>
    <n v="0"/>
  </r>
  <r>
    <n v="117"/>
    <x v="9"/>
    <d v="2016-10-01T00:00:00"/>
    <s v="October"/>
    <x v="0"/>
    <n v="0"/>
  </r>
  <r>
    <n v="118"/>
    <x v="9"/>
    <d v="2016-11-01T00:00:00"/>
    <s v="November"/>
    <x v="0"/>
    <n v="0"/>
  </r>
  <r>
    <n v="119"/>
    <x v="9"/>
    <d v="2016-12-01T00:00:00"/>
    <s v="December"/>
    <x v="0"/>
    <n v="0"/>
  </r>
  <r>
    <n v="120"/>
    <x v="10"/>
    <d v="2016-01-01T00:00:00"/>
    <s v="January"/>
    <x v="0"/>
    <n v="0"/>
  </r>
  <r>
    <n v="121"/>
    <x v="10"/>
    <d v="2016-02-01T00:00:00"/>
    <s v="February"/>
    <x v="0"/>
    <n v="0"/>
  </r>
  <r>
    <n v="122"/>
    <x v="10"/>
    <d v="2016-03-01T00:00:00"/>
    <s v="March"/>
    <x v="0"/>
    <n v="0"/>
  </r>
  <r>
    <n v="123"/>
    <x v="10"/>
    <d v="2016-04-01T00:00:00"/>
    <s v="April"/>
    <x v="0"/>
    <n v="0"/>
  </r>
  <r>
    <n v="124"/>
    <x v="10"/>
    <d v="2016-05-01T00:00:00"/>
    <s v="May"/>
    <x v="0"/>
    <n v="0"/>
  </r>
  <r>
    <n v="125"/>
    <x v="10"/>
    <d v="2016-06-01T00:00:00"/>
    <s v="June"/>
    <x v="0"/>
    <n v="0"/>
  </r>
  <r>
    <n v="126"/>
    <x v="10"/>
    <d v="2016-07-01T00:00:00"/>
    <s v="July"/>
    <x v="0"/>
    <n v="0"/>
  </r>
  <r>
    <n v="127"/>
    <x v="10"/>
    <d v="2016-08-01T00:00:00"/>
    <s v="August"/>
    <x v="0"/>
    <n v="0"/>
  </r>
  <r>
    <n v="128"/>
    <x v="10"/>
    <d v="2016-09-01T00:00:00"/>
    <s v="September"/>
    <x v="0"/>
    <n v="0"/>
  </r>
  <r>
    <n v="129"/>
    <x v="10"/>
    <d v="2016-10-01T00:00:00"/>
    <s v="October"/>
    <x v="0"/>
    <n v="0"/>
  </r>
  <r>
    <n v="130"/>
    <x v="10"/>
    <d v="2016-11-01T00:00:00"/>
    <s v="November"/>
    <x v="0"/>
    <n v="0"/>
  </r>
  <r>
    <n v="131"/>
    <x v="10"/>
    <d v="2016-12-01T00:00:00"/>
    <s v="December"/>
    <x v="0"/>
    <n v="0"/>
  </r>
  <r>
    <n v="132"/>
    <x v="11"/>
    <d v="2016-01-01T00:00:00"/>
    <s v="January"/>
    <x v="0"/>
    <n v="0"/>
  </r>
  <r>
    <n v="133"/>
    <x v="11"/>
    <d v="2016-02-01T00:00:00"/>
    <s v="February"/>
    <x v="0"/>
    <n v="0"/>
  </r>
  <r>
    <n v="134"/>
    <x v="11"/>
    <d v="2016-03-01T00:00:00"/>
    <s v="March"/>
    <x v="0"/>
    <n v="0"/>
  </r>
  <r>
    <n v="135"/>
    <x v="11"/>
    <d v="2016-04-01T00:00:00"/>
    <s v="April"/>
    <x v="0"/>
    <n v="0"/>
  </r>
  <r>
    <n v="136"/>
    <x v="11"/>
    <d v="2016-05-01T00:00:00"/>
    <s v="May"/>
    <x v="0"/>
    <n v="0"/>
  </r>
  <r>
    <n v="137"/>
    <x v="11"/>
    <d v="2016-06-01T00:00:00"/>
    <s v="June"/>
    <x v="0"/>
    <n v="0"/>
  </r>
  <r>
    <n v="138"/>
    <x v="11"/>
    <d v="2016-07-01T00:00:00"/>
    <s v="July"/>
    <x v="0"/>
    <n v="0"/>
  </r>
  <r>
    <n v="139"/>
    <x v="11"/>
    <d v="2016-08-01T00:00:00"/>
    <s v="August"/>
    <x v="0"/>
    <n v="0"/>
  </r>
  <r>
    <n v="140"/>
    <x v="11"/>
    <d v="2016-09-01T00:00:00"/>
    <s v="September"/>
    <x v="0"/>
    <n v="0"/>
  </r>
  <r>
    <n v="141"/>
    <x v="11"/>
    <d v="2016-10-01T00:00:00"/>
    <s v="October"/>
    <x v="0"/>
    <n v="0"/>
  </r>
  <r>
    <n v="142"/>
    <x v="11"/>
    <d v="2016-11-01T00:00:00"/>
    <s v="November"/>
    <x v="0"/>
    <n v="0"/>
  </r>
  <r>
    <n v="143"/>
    <x v="11"/>
    <d v="2016-12-01T00:00:00"/>
    <s v="December"/>
    <x v="0"/>
    <n v="0"/>
  </r>
  <r>
    <n v="144"/>
    <x v="12"/>
    <d v="2016-01-01T00:00:00"/>
    <s v="January"/>
    <x v="0"/>
    <n v="123"/>
  </r>
  <r>
    <n v="145"/>
    <x v="12"/>
    <d v="2016-02-01T00:00:00"/>
    <s v="February"/>
    <x v="0"/>
    <n v="126"/>
  </r>
  <r>
    <n v="146"/>
    <x v="12"/>
    <d v="2016-03-01T00:00:00"/>
    <s v="March"/>
    <x v="0"/>
    <n v="103"/>
  </r>
  <r>
    <n v="147"/>
    <x v="12"/>
    <d v="2016-04-01T00:00:00"/>
    <s v="April"/>
    <x v="0"/>
    <n v="75"/>
  </r>
  <r>
    <n v="148"/>
    <x v="12"/>
    <d v="2016-05-01T00:00:00"/>
    <s v="May"/>
    <x v="0"/>
    <n v="58"/>
  </r>
  <r>
    <n v="149"/>
    <x v="12"/>
    <d v="2016-06-01T00:00:00"/>
    <s v="June"/>
    <x v="0"/>
    <n v="68"/>
  </r>
  <r>
    <n v="150"/>
    <x v="12"/>
    <d v="2016-07-01T00:00:00"/>
    <s v="July"/>
    <x v="0"/>
    <n v="63"/>
  </r>
  <r>
    <n v="151"/>
    <x v="12"/>
    <d v="2016-08-01T00:00:00"/>
    <s v="August"/>
    <x v="0"/>
    <n v="86"/>
  </r>
  <r>
    <n v="152"/>
    <x v="12"/>
    <d v="2016-09-01T00:00:00"/>
    <s v="September"/>
    <x v="0"/>
    <n v="74"/>
  </r>
  <r>
    <n v="153"/>
    <x v="12"/>
    <d v="2016-10-01T00:00:00"/>
    <s v="October"/>
    <x v="0"/>
    <n v="37"/>
  </r>
  <r>
    <n v="154"/>
    <x v="12"/>
    <d v="2016-11-01T00:00:00"/>
    <s v="November"/>
    <x v="0"/>
    <n v="29"/>
  </r>
  <r>
    <n v="155"/>
    <x v="12"/>
    <d v="2016-12-01T00:00:00"/>
    <s v="December"/>
    <x v="0"/>
    <n v="26"/>
  </r>
  <r>
    <n v="156"/>
    <x v="13"/>
    <d v="2016-01-01T00:00:00"/>
    <s v="January"/>
    <x v="0"/>
    <n v="0"/>
  </r>
  <r>
    <n v="157"/>
    <x v="13"/>
    <d v="2016-02-01T00:00:00"/>
    <s v="February"/>
    <x v="0"/>
    <n v="0"/>
  </r>
  <r>
    <n v="158"/>
    <x v="13"/>
    <d v="2016-03-01T00:00:00"/>
    <s v="March"/>
    <x v="0"/>
    <n v="0"/>
  </r>
  <r>
    <n v="159"/>
    <x v="13"/>
    <d v="2016-04-01T00:00:00"/>
    <s v="April"/>
    <x v="0"/>
    <n v="0"/>
  </r>
  <r>
    <n v="160"/>
    <x v="13"/>
    <d v="2016-05-01T00:00:00"/>
    <s v="May"/>
    <x v="0"/>
    <n v="0"/>
  </r>
  <r>
    <n v="161"/>
    <x v="13"/>
    <d v="2016-06-01T00:00:00"/>
    <s v="June"/>
    <x v="0"/>
    <n v="0"/>
  </r>
  <r>
    <n v="162"/>
    <x v="13"/>
    <d v="2016-07-01T00:00:00"/>
    <s v="July"/>
    <x v="0"/>
    <n v="0"/>
  </r>
  <r>
    <n v="163"/>
    <x v="13"/>
    <d v="2016-08-01T00:00:00"/>
    <s v="August"/>
    <x v="0"/>
    <n v="0"/>
  </r>
  <r>
    <n v="164"/>
    <x v="13"/>
    <d v="2016-09-01T00:00:00"/>
    <s v="September"/>
    <x v="0"/>
    <n v="0"/>
  </r>
  <r>
    <n v="165"/>
    <x v="13"/>
    <d v="2016-10-01T00:00:00"/>
    <s v="October"/>
    <x v="0"/>
    <n v="0"/>
  </r>
  <r>
    <n v="166"/>
    <x v="13"/>
    <d v="2016-11-01T00:00:00"/>
    <s v="November"/>
    <x v="0"/>
    <n v="0"/>
  </r>
  <r>
    <n v="167"/>
    <x v="13"/>
    <d v="2016-12-01T00:00:00"/>
    <s v="December"/>
    <x v="0"/>
    <n v="0"/>
  </r>
  <r>
    <n v="168"/>
    <x v="14"/>
    <d v="2016-01-01T00:00:00"/>
    <s v="January"/>
    <x v="0"/>
    <n v="0"/>
  </r>
  <r>
    <n v="169"/>
    <x v="14"/>
    <d v="2016-02-01T00:00:00"/>
    <s v="February"/>
    <x v="0"/>
    <n v="0"/>
  </r>
  <r>
    <n v="170"/>
    <x v="14"/>
    <d v="2016-03-01T00:00:00"/>
    <s v="March"/>
    <x v="0"/>
    <n v="0"/>
  </r>
  <r>
    <n v="171"/>
    <x v="14"/>
    <d v="2016-04-01T00:00:00"/>
    <s v="April"/>
    <x v="0"/>
    <n v="0"/>
  </r>
  <r>
    <n v="172"/>
    <x v="14"/>
    <d v="2016-05-01T00:00:00"/>
    <s v="May"/>
    <x v="0"/>
    <n v="0"/>
  </r>
  <r>
    <n v="173"/>
    <x v="14"/>
    <d v="2016-06-01T00:00:00"/>
    <s v="June"/>
    <x v="0"/>
    <n v="0"/>
  </r>
  <r>
    <n v="174"/>
    <x v="14"/>
    <d v="2016-07-01T00:00:00"/>
    <s v="July"/>
    <x v="0"/>
    <n v="0"/>
  </r>
  <r>
    <n v="175"/>
    <x v="14"/>
    <d v="2016-08-01T00:00:00"/>
    <s v="August"/>
    <x v="0"/>
    <n v="0"/>
  </r>
  <r>
    <n v="176"/>
    <x v="14"/>
    <d v="2016-09-01T00:00:00"/>
    <s v="September"/>
    <x v="0"/>
    <n v="0"/>
  </r>
  <r>
    <n v="177"/>
    <x v="14"/>
    <d v="2016-10-01T00:00:00"/>
    <s v="October"/>
    <x v="0"/>
    <n v="0"/>
  </r>
  <r>
    <n v="178"/>
    <x v="14"/>
    <d v="2016-11-01T00:00:00"/>
    <s v="November"/>
    <x v="0"/>
    <n v="0"/>
  </r>
  <r>
    <n v="179"/>
    <x v="14"/>
    <d v="2016-12-01T00:00:00"/>
    <s v="December"/>
    <x v="0"/>
    <n v="0"/>
  </r>
  <r>
    <n v="180"/>
    <x v="15"/>
    <d v="2016-01-01T00:00:00"/>
    <s v="January"/>
    <x v="0"/>
    <n v="0"/>
  </r>
  <r>
    <n v="181"/>
    <x v="15"/>
    <d v="2016-02-01T00:00:00"/>
    <s v="February"/>
    <x v="0"/>
    <n v="0"/>
  </r>
  <r>
    <n v="182"/>
    <x v="15"/>
    <d v="2016-03-01T00:00:00"/>
    <s v="March"/>
    <x v="0"/>
    <n v="0"/>
  </r>
  <r>
    <n v="183"/>
    <x v="15"/>
    <d v="2016-04-01T00:00:00"/>
    <s v="April"/>
    <x v="0"/>
    <n v="0"/>
  </r>
  <r>
    <n v="184"/>
    <x v="15"/>
    <d v="2016-05-01T00:00:00"/>
    <s v="May"/>
    <x v="0"/>
    <n v="0"/>
  </r>
  <r>
    <n v="185"/>
    <x v="15"/>
    <d v="2016-06-01T00:00:00"/>
    <s v="June"/>
    <x v="0"/>
    <n v="0"/>
  </r>
  <r>
    <n v="186"/>
    <x v="15"/>
    <d v="2016-07-01T00:00:00"/>
    <s v="July"/>
    <x v="0"/>
    <n v="0"/>
  </r>
  <r>
    <n v="187"/>
    <x v="15"/>
    <d v="2016-08-01T00:00:00"/>
    <s v="August"/>
    <x v="0"/>
    <n v="0"/>
  </r>
  <r>
    <n v="188"/>
    <x v="15"/>
    <d v="2016-09-01T00:00:00"/>
    <s v="September"/>
    <x v="0"/>
    <n v="0"/>
  </r>
  <r>
    <n v="189"/>
    <x v="15"/>
    <d v="2016-10-01T00:00:00"/>
    <s v="October"/>
    <x v="0"/>
    <n v="0"/>
  </r>
  <r>
    <n v="190"/>
    <x v="15"/>
    <d v="2016-11-01T00:00:00"/>
    <s v="November"/>
    <x v="0"/>
    <n v="0"/>
  </r>
  <r>
    <n v="191"/>
    <x v="15"/>
    <d v="2016-12-01T00:00:00"/>
    <s v="December"/>
    <x v="0"/>
    <n v="0"/>
  </r>
  <r>
    <n v="192"/>
    <x v="16"/>
    <d v="2016-01-01T00:00:00"/>
    <s v="January"/>
    <x v="0"/>
    <n v="0"/>
  </r>
  <r>
    <n v="193"/>
    <x v="16"/>
    <d v="2016-02-01T00:00:00"/>
    <s v="February"/>
    <x v="0"/>
    <n v="0"/>
  </r>
  <r>
    <n v="194"/>
    <x v="16"/>
    <d v="2016-03-01T00:00:00"/>
    <s v="March"/>
    <x v="0"/>
    <n v="0"/>
  </r>
  <r>
    <n v="195"/>
    <x v="16"/>
    <d v="2016-04-01T00:00:00"/>
    <s v="April"/>
    <x v="0"/>
    <n v="0"/>
  </r>
  <r>
    <n v="196"/>
    <x v="16"/>
    <d v="2016-05-01T00:00:00"/>
    <s v="May"/>
    <x v="0"/>
    <n v="0"/>
  </r>
  <r>
    <n v="197"/>
    <x v="16"/>
    <d v="2016-06-01T00:00:00"/>
    <s v="June"/>
    <x v="0"/>
    <n v="0"/>
  </r>
  <r>
    <n v="198"/>
    <x v="16"/>
    <d v="2016-07-01T00:00:00"/>
    <s v="July"/>
    <x v="0"/>
    <n v="0"/>
  </r>
  <r>
    <n v="199"/>
    <x v="16"/>
    <d v="2016-08-01T00:00:00"/>
    <s v="August"/>
    <x v="0"/>
    <n v="0"/>
  </r>
  <r>
    <n v="200"/>
    <x v="16"/>
    <d v="2016-09-01T00:00:00"/>
    <s v="September"/>
    <x v="0"/>
    <n v="0"/>
  </r>
  <r>
    <n v="201"/>
    <x v="16"/>
    <d v="2016-10-01T00:00:00"/>
    <s v="October"/>
    <x v="0"/>
    <n v="8"/>
  </r>
  <r>
    <n v="202"/>
    <x v="16"/>
    <d v="2016-11-01T00:00:00"/>
    <s v="November"/>
    <x v="0"/>
    <n v="11"/>
  </r>
  <r>
    <n v="203"/>
    <x v="16"/>
    <d v="2016-12-01T00:00:00"/>
    <s v="December"/>
    <x v="0"/>
    <n v="10"/>
  </r>
  <r>
    <n v="204"/>
    <x v="17"/>
    <d v="2016-01-01T00:00:00"/>
    <s v="January"/>
    <x v="0"/>
    <n v="0"/>
  </r>
  <r>
    <n v="205"/>
    <x v="17"/>
    <d v="2016-02-01T00:00:00"/>
    <s v="February"/>
    <x v="0"/>
    <n v="0"/>
  </r>
  <r>
    <n v="206"/>
    <x v="17"/>
    <d v="2016-03-01T00:00:00"/>
    <s v="March"/>
    <x v="0"/>
    <n v="0"/>
  </r>
  <r>
    <n v="207"/>
    <x v="17"/>
    <d v="2016-04-01T00:00:00"/>
    <s v="April"/>
    <x v="0"/>
    <n v="0"/>
  </r>
  <r>
    <n v="208"/>
    <x v="17"/>
    <d v="2016-05-01T00:00:00"/>
    <s v="May"/>
    <x v="0"/>
    <n v="0"/>
  </r>
  <r>
    <n v="209"/>
    <x v="17"/>
    <d v="2016-06-01T00:00:00"/>
    <s v="June"/>
    <x v="0"/>
    <n v="0"/>
  </r>
  <r>
    <n v="210"/>
    <x v="17"/>
    <d v="2016-07-01T00:00:00"/>
    <s v="July"/>
    <x v="0"/>
    <n v="0"/>
  </r>
  <r>
    <n v="211"/>
    <x v="17"/>
    <d v="2016-08-01T00:00:00"/>
    <s v="August"/>
    <x v="0"/>
    <n v="0"/>
  </r>
  <r>
    <n v="212"/>
    <x v="17"/>
    <d v="2016-09-01T00:00:00"/>
    <s v="September"/>
    <x v="0"/>
    <n v="0"/>
  </r>
  <r>
    <n v="213"/>
    <x v="17"/>
    <d v="2016-10-01T00:00:00"/>
    <s v="October"/>
    <x v="0"/>
    <n v="0"/>
  </r>
  <r>
    <n v="214"/>
    <x v="17"/>
    <d v="2016-11-01T00:00:00"/>
    <s v="November"/>
    <x v="0"/>
    <n v="0"/>
  </r>
  <r>
    <n v="215"/>
    <x v="17"/>
    <d v="2016-12-01T00:00:00"/>
    <s v="December"/>
    <x v="0"/>
    <n v="0"/>
  </r>
  <r>
    <n v="216"/>
    <x v="18"/>
    <d v="2016-01-01T00:00:00"/>
    <s v="January"/>
    <x v="0"/>
    <n v="0"/>
  </r>
  <r>
    <n v="217"/>
    <x v="18"/>
    <d v="2016-02-01T00:00:00"/>
    <s v="February"/>
    <x v="0"/>
    <n v="0"/>
  </r>
  <r>
    <n v="218"/>
    <x v="18"/>
    <d v="2016-03-01T00:00:00"/>
    <s v="March"/>
    <x v="0"/>
    <n v="0"/>
  </r>
  <r>
    <n v="219"/>
    <x v="18"/>
    <d v="2016-04-01T00:00:00"/>
    <s v="April"/>
    <x v="0"/>
    <n v="0"/>
  </r>
  <r>
    <n v="220"/>
    <x v="18"/>
    <d v="2016-05-01T00:00:00"/>
    <s v="May"/>
    <x v="0"/>
    <n v="0"/>
  </r>
  <r>
    <n v="221"/>
    <x v="18"/>
    <d v="2016-06-01T00:00:00"/>
    <s v="June"/>
    <x v="0"/>
    <n v="0"/>
  </r>
  <r>
    <n v="222"/>
    <x v="18"/>
    <d v="2016-07-01T00:00:00"/>
    <s v="July"/>
    <x v="0"/>
    <n v="0"/>
  </r>
  <r>
    <n v="223"/>
    <x v="18"/>
    <d v="2016-08-01T00:00:00"/>
    <s v="August"/>
    <x v="0"/>
    <n v="0"/>
  </r>
  <r>
    <n v="224"/>
    <x v="18"/>
    <d v="2016-09-01T00:00:00"/>
    <s v="September"/>
    <x v="0"/>
    <n v="0"/>
  </r>
  <r>
    <n v="225"/>
    <x v="18"/>
    <d v="2016-10-01T00:00:00"/>
    <s v="October"/>
    <x v="0"/>
    <n v="0"/>
  </r>
  <r>
    <n v="226"/>
    <x v="18"/>
    <d v="2016-11-01T00:00:00"/>
    <s v="November"/>
    <x v="0"/>
    <n v="0"/>
  </r>
  <r>
    <n v="227"/>
    <x v="18"/>
    <d v="2016-12-01T00:00:00"/>
    <s v="December"/>
    <x v="0"/>
    <n v="0"/>
  </r>
  <r>
    <n v="228"/>
    <x v="19"/>
    <d v="2016-01-01T00:00:00"/>
    <s v="January"/>
    <x v="0"/>
    <n v="0"/>
  </r>
  <r>
    <n v="229"/>
    <x v="19"/>
    <d v="2016-02-01T00:00:00"/>
    <s v="February"/>
    <x v="0"/>
    <n v="0"/>
  </r>
  <r>
    <n v="230"/>
    <x v="19"/>
    <d v="2016-03-01T00:00:00"/>
    <s v="March"/>
    <x v="0"/>
    <n v="0"/>
  </r>
  <r>
    <n v="231"/>
    <x v="19"/>
    <d v="2016-04-01T00:00:00"/>
    <s v="April"/>
    <x v="0"/>
    <n v="0"/>
  </r>
  <r>
    <n v="232"/>
    <x v="19"/>
    <d v="2016-05-01T00:00:00"/>
    <s v="May"/>
    <x v="0"/>
    <n v="0"/>
  </r>
  <r>
    <n v="233"/>
    <x v="19"/>
    <d v="2016-06-01T00:00:00"/>
    <s v="June"/>
    <x v="0"/>
    <n v="0"/>
  </r>
  <r>
    <n v="234"/>
    <x v="19"/>
    <d v="2016-07-01T00:00:00"/>
    <s v="July"/>
    <x v="0"/>
    <n v="0"/>
  </r>
  <r>
    <n v="235"/>
    <x v="19"/>
    <d v="2016-08-01T00:00:00"/>
    <s v="August"/>
    <x v="0"/>
    <n v="0"/>
  </r>
  <r>
    <n v="236"/>
    <x v="19"/>
    <d v="2016-09-01T00:00:00"/>
    <s v="September"/>
    <x v="0"/>
    <n v="0"/>
  </r>
  <r>
    <n v="237"/>
    <x v="19"/>
    <d v="2016-10-01T00:00:00"/>
    <s v="October"/>
    <x v="0"/>
    <n v="0"/>
  </r>
  <r>
    <n v="238"/>
    <x v="19"/>
    <d v="2016-11-01T00:00:00"/>
    <s v="November"/>
    <x v="0"/>
    <n v="0"/>
  </r>
  <r>
    <n v="239"/>
    <x v="19"/>
    <d v="2016-12-01T00:00:00"/>
    <s v="December"/>
    <x v="0"/>
    <n v="0"/>
  </r>
  <r>
    <n v="240"/>
    <x v="20"/>
    <d v="2016-01-01T00:00:00"/>
    <s v="January"/>
    <x v="0"/>
    <n v="0"/>
  </r>
  <r>
    <n v="241"/>
    <x v="20"/>
    <d v="2016-02-01T00:00:00"/>
    <s v="February"/>
    <x v="0"/>
    <n v="0"/>
  </r>
  <r>
    <n v="242"/>
    <x v="20"/>
    <d v="2016-03-01T00:00:00"/>
    <s v="March"/>
    <x v="0"/>
    <n v="0"/>
  </r>
  <r>
    <n v="243"/>
    <x v="20"/>
    <d v="2016-04-01T00:00:00"/>
    <s v="April"/>
    <x v="0"/>
    <n v="0"/>
  </r>
  <r>
    <n v="244"/>
    <x v="20"/>
    <d v="2016-05-01T00:00:00"/>
    <s v="May"/>
    <x v="0"/>
    <n v="0"/>
  </r>
  <r>
    <n v="245"/>
    <x v="20"/>
    <d v="2016-06-01T00:00:00"/>
    <s v="June"/>
    <x v="0"/>
    <n v="0"/>
  </r>
  <r>
    <n v="246"/>
    <x v="20"/>
    <d v="2016-07-01T00:00:00"/>
    <s v="July"/>
    <x v="0"/>
    <n v="0"/>
  </r>
  <r>
    <n v="247"/>
    <x v="20"/>
    <d v="2016-08-01T00:00:00"/>
    <s v="August"/>
    <x v="0"/>
    <n v="0"/>
  </r>
  <r>
    <n v="248"/>
    <x v="20"/>
    <d v="2016-09-01T00:00:00"/>
    <s v="September"/>
    <x v="0"/>
    <n v="0"/>
  </r>
  <r>
    <n v="249"/>
    <x v="20"/>
    <d v="2016-10-01T00:00:00"/>
    <s v="October"/>
    <x v="0"/>
    <n v="0"/>
  </r>
  <r>
    <n v="250"/>
    <x v="20"/>
    <d v="2016-11-01T00:00:00"/>
    <s v="November"/>
    <x v="0"/>
    <n v="0"/>
  </r>
  <r>
    <n v="251"/>
    <x v="20"/>
    <d v="2016-12-01T00:00:00"/>
    <s v="December"/>
    <x v="0"/>
    <n v="0"/>
  </r>
  <r>
    <n v="252"/>
    <x v="21"/>
    <d v="2016-01-01T00:00:00"/>
    <s v="January"/>
    <x v="0"/>
    <n v="0"/>
  </r>
  <r>
    <n v="253"/>
    <x v="21"/>
    <d v="2016-02-01T00:00:00"/>
    <s v="February"/>
    <x v="0"/>
    <n v="0"/>
  </r>
  <r>
    <n v="254"/>
    <x v="21"/>
    <d v="2016-03-01T00:00:00"/>
    <s v="March"/>
    <x v="0"/>
    <n v="0"/>
  </r>
  <r>
    <n v="255"/>
    <x v="21"/>
    <d v="2016-04-01T00:00:00"/>
    <s v="April"/>
    <x v="0"/>
    <n v="0"/>
  </r>
  <r>
    <n v="256"/>
    <x v="21"/>
    <d v="2016-05-01T00:00:00"/>
    <s v="May"/>
    <x v="0"/>
    <n v="0"/>
  </r>
  <r>
    <n v="257"/>
    <x v="21"/>
    <d v="2016-06-01T00:00:00"/>
    <s v="June"/>
    <x v="0"/>
    <n v="0"/>
  </r>
  <r>
    <n v="258"/>
    <x v="21"/>
    <d v="2016-07-01T00:00:00"/>
    <s v="July"/>
    <x v="0"/>
    <n v="0"/>
  </r>
  <r>
    <n v="259"/>
    <x v="21"/>
    <d v="2016-08-01T00:00:00"/>
    <s v="August"/>
    <x v="0"/>
    <n v="0"/>
  </r>
  <r>
    <n v="260"/>
    <x v="21"/>
    <d v="2016-09-01T00:00:00"/>
    <s v="September"/>
    <x v="0"/>
    <n v="0"/>
  </r>
  <r>
    <n v="261"/>
    <x v="21"/>
    <d v="2016-10-01T00:00:00"/>
    <s v="October"/>
    <x v="0"/>
    <n v="0"/>
  </r>
  <r>
    <n v="262"/>
    <x v="21"/>
    <d v="2016-11-01T00:00:00"/>
    <s v="November"/>
    <x v="0"/>
    <n v="0"/>
  </r>
  <r>
    <n v="263"/>
    <x v="21"/>
    <d v="2016-12-01T00:00:00"/>
    <s v="December"/>
    <x v="0"/>
    <n v="0"/>
  </r>
  <r>
    <n v="264"/>
    <x v="22"/>
    <d v="2016-01-01T00:00:00"/>
    <s v="January"/>
    <x v="0"/>
    <n v="0"/>
  </r>
  <r>
    <n v="265"/>
    <x v="22"/>
    <d v="2016-02-01T00:00:00"/>
    <s v="February"/>
    <x v="0"/>
    <n v="0"/>
  </r>
  <r>
    <n v="266"/>
    <x v="22"/>
    <d v="2016-03-01T00:00:00"/>
    <s v="March"/>
    <x v="0"/>
    <n v="0"/>
  </r>
  <r>
    <n v="267"/>
    <x v="22"/>
    <d v="2016-04-01T00:00:00"/>
    <s v="April"/>
    <x v="0"/>
    <n v="0"/>
  </r>
  <r>
    <n v="268"/>
    <x v="22"/>
    <d v="2016-05-01T00:00:00"/>
    <s v="May"/>
    <x v="0"/>
    <n v="0"/>
  </r>
  <r>
    <n v="269"/>
    <x v="22"/>
    <d v="2016-06-01T00:00:00"/>
    <s v="June"/>
    <x v="0"/>
    <n v="0"/>
  </r>
  <r>
    <n v="270"/>
    <x v="22"/>
    <d v="2016-07-01T00:00:00"/>
    <s v="July"/>
    <x v="0"/>
    <n v="0"/>
  </r>
  <r>
    <n v="271"/>
    <x v="22"/>
    <d v="2016-08-01T00:00:00"/>
    <s v="August"/>
    <x v="0"/>
    <n v="0"/>
  </r>
  <r>
    <n v="272"/>
    <x v="22"/>
    <d v="2016-09-01T00:00:00"/>
    <s v="September"/>
    <x v="0"/>
    <n v="0"/>
  </r>
  <r>
    <n v="273"/>
    <x v="22"/>
    <d v="2016-10-01T00:00:00"/>
    <s v="October"/>
    <x v="0"/>
    <n v="0"/>
  </r>
  <r>
    <n v="274"/>
    <x v="22"/>
    <d v="2016-11-01T00:00:00"/>
    <s v="November"/>
    <x v="0"/>
    <n v="0"/>
  </r>
  <r>
    <n v="275"/>
    <x v="22"/>
    <d v="2016-12-01T00:00:00"/>
    <s v="December"/>
    <x v="0"/>
    <n v="0"/>
  </r>
  <r>
    <n v="276"/>
    <x v="23"/>
    <d v="2016-01-01T00:00:00"/>
    <s v="January"/>
    <x v="0"/>
    <n v="0"/>
  </r>
  <r>
    <n v="277"/>
    <x v="23"/>
    <d v="2016-02-01T00:00:00"/>
    <s v="February"/>
    <x v="0"/>
    <n v="0"/>
  </r>
  <r>
    <n v="278"/>
    <x v="23"/>
    <d v="2016-03-01T00:00:00"/>
    <s v="March"/>
    <x v="0"/>
    <n v="0"/>
  </r>
  <r>
    <n v="279"/>
    <x v="23"/>
    <d v="2016-04-01T00:00:00"/>
    <s v="April"/>
    <x v="0"/>
    <n v="0"/>
  </r>
  <r>
    <n v="280"/>
    <x v="23"/>
    <d v="2016-05-01T00:00:00"/>
    <s v="May"/>
    <x v="0"/>
    <n v="0"/>
  </r>
  <r>
    <n v="281"/>
    <x v="23"/>
    <d v="2016-06-01T00:00:00"/>
    <s v="June"/>
    <x v="0"/>
    <n v="0"/>
  </r>
  <r>
    <n v="282"/>
    <x v="23"/>
    <d v="2016-07-01T00:00:00"/>
    <s v="July"/>
    <x v="0"/>
    <n v="0"/>
  </r>
  <r>
    <n v="283"/>
    <x v="23"/>
    <d v="2016-08-01T00:00:00"/>
    <s v="August"/>
    <x v="0"/>
    <n v="0"/>
  </r>
  <r>
    <n v="284"/>
    <x v="23"/>
    <d v="2016-09-01T00:00:00"/>
    <s v="September"/>
    <x v="0"/>
    <n v="0"/>
  </r>
  <r>
    <n v="285"/>
    <x v="23"/>
    <d v="2016-10-01T00:00:00"/>
    <s v="October"/>
    <x v="0"/>
    <n v="0"/>
  </r>
  <r>
    <n v="286"/>
    <x v="23"/>
    <d v="2016-11-01T00:00:00"/>
    <s v="November"/>
    <x v="0"/>
    <n v="0"/>
  </r>
  <r>
    <n v="287"/>
    <x v="23"/>
    <d v="2016-12-01T00:00:00"/>
    <s v="December"/>
    <x v="0"/>
    <n v="0"/>
  </r>
  <r>
    <n v="288"/>
    <x v="24"/>
    <d v="2016-01-01T00:00:00"/>
    <s v="January"/>
    <x v="0"/>
    <n v="0"/>
  </r>
  <r>
    <n v="289"/>
    <x v="24"/>
    <d v="2016-02-01T00:00:00"/>
    <s v="February"/>
    <x v="0"/>
    <n v="0"/>
  </r>
  <r>
    <n v="290"/>
    <x v="24"/>
    <d v="2016-03-01T00:00:00"/>
    <s v="March"/>
    <x v="0"/>
    <n v="0"/>
  </r>
  <r>
    <n v="291"/>
    <x v="24"/>
    <d v="2016-04-01T00:00:00"/>
    <s v="April"/>
    <x v="0"/>
    <n v="0"/>
  </r>
  <r>
    <n v="292"/>
    <x v="24"/>
    <d v="2016-05-01T00:00:00"/>
    <s v="May"/>
    <x v="0"/>
    <n v="0"/>
  </r>
  <r>
    <n v="293"/>
    <x v="24"/>
    <d v="2016-06-01T00:00:00"/>
    <s v="June"/>
    <x v="0"/>
    <n v="0"/>
  </r>
  <r>
    <n v="294"/>
    <x v="24"/>
    <d v="2016-07-01T00:00:00"/>
    <s v="July"/>
    <x v="0"/>
    <n v="0"/>
  </r>
  <r>
    <n v="295"/>
    <x v="24"/>
    <d v="2016-08-01T00:00:00"/>
    <s v="August"/>
    <x v="0"/>
    <n v="0"/>
  </r>
  <r>
    <n v="296"/>
    <x v="24"/>
    <d v="2016-09-01T00:00:00"/>
    <s v="September"/>
    <x v="0"/>
    <n v="0"/>
  </r>
  <r>
    <n v="297"/>
    <x v="24"/>
    <d v="2016-10-01T00:00:00"/>
    <s v="October"/>
    <x v="0"/>
    <n v="0"/>
  </r>
  <r>
    <n v="298"/>
    <x v="24"/>
    <d v="2016-11-01T00:00:00"/>
    <s v="November"/>
    <x v="0"/>
    <n v="0"/>
  </r>
  <r>
    <n v="299"/>
    <x v="24"/>
    <d v="2016-12-01T00:00:00"/>
    <s v="December"/>
    <x v="0"/>
    <n v="0"/>
  </r>
  <r>
    <n v="300"/>
    <x v="25"/>
    <d v="2016-01-01T00:00:00"/>
    <s v="January"/>
    <x v="0"/>
    <n v="0"/>
  </r>
  <r>
    <n v="301"/>
    <x v="25"/>
    <d v="2016-02-01T00:00:00"/>
    <s v="February"/>
    <x v="0"/>
    <n v="0"/>
  </r>
  <r>
    <n v="302"/>
    <x v="25"/>
    <d v="2016-03-01T00:00:00"/>
    <s v="March"/>
    <x v="0"/>
    <n v="0"/>
  </r>
  <r>
    <n v="303"/>
    <x v="25"/>
    <d v="2016-04-01T00:00:00"/>
    <s v="April"/>
    <x v="0"/>
    <n v="0"/>
  </r>
  <r>
    <n v="304"/>
    <x v="25"/>
    <d v="2016-05-01T00:00:00"/>
    <s v="May"/>
    <x v="0"/>
    <n v="0"/>
  </r>
  <r>
    <n v="305"/>
    <x v="25"/>
    <d v="2016-06-01T00:00:00"/>
    <s v="June"/>
    <x v="0"/>
    <n v="0"/>
  </r>
  <r>
    <n v="306"/>
    <x v="25"/>
    <d v="2016-07-01T00:00:00"/>
    <s v="July"/>
    <x v="0"/>
    <n v="0"/>
  </r>
  <r>
    <n v="307"/>
    <x v="25"/>
    <d v="2016-08-01T00:00:00"/>
    <s v="August"/>
    <x v="0"/>
    <n v="0"/>
  </r>
  <r>
    <n v="308"/>
    <x v="25"/>
    <d v="2016-09-01T00:00:00"/>
    <s v="September"/>
    <x v="0"/>
    <n v="0"/>
  </r>
  <r>
    <n v="309"/>
    <x v="25"/>
    <d v="2016-10-01T00:00:00"/>
    <s v="October"/>
    <x v="0"/>
    <n v="0"/>
  </r>
  <r>
    <n v="310"/>
    <x v="25"/>
    <d v="2016-11-01T00:00:00"/>
    <s v="November"/>
    <x v="0"/>
    <n v="0"/>
  </r>
  <r>
    <n v="311"/>
    <x v="25"/>
    <d v="2016-12-01T00:00:00"/>
    <s v="December"/>
    <x v="0"/>
    <n v="0"/>
  </r>
  <r>
    <n v="312"/>
    <x v="26"/>
    <d v="2016-01-01T00:00:00"/>
    <s v="January"/>
    <x v="0"/>
    <n v="0"/>
  </r>
  <r>
    <n v="313"/>
    <x v="26"/>
    <d v="2016-02-01T00:00:00"/>
    <s v="February"/>
    <x v="0"/>
    <n v="0"/>
  </r>
  <r>
    <n v="314"/>
    <x v="26"/>
    <d v="2016-03-01T00:00:00"/>
    <s v="March"/>
    <x v="0"/>
    <n v="0"/>
  </r>
  <r>
    <n v="315"/>
    <x v="26"/>
    <d v="2016-04-01T00:00:00"/>
    <s v="April"/>
    <x v="0"/>
    <n v="0"/>
  </r>
  <r>
    <n v="316"/>
    <x v="26"/>
    <d v="2016-05-01T00:00:00"/>
    <s v="May"/>
    <x v="0"/>
    <n v="0"/>
  </r>
  <r>
    <n v="317"/>
    <x v="26"/>
    <d v="2016-06-01T00:00:00"/>
    <s v="June"/>
    <x v="0"/>
    <n v="0"/>
  </r>
  <r>
    <n v="318"/>
    <x v="26"/>
    <d v="2016-07-01T00:00:00"/>
    <s v="July"/>
    <x v="0"/>
    <n v="0"/>
  </r>
  <r>
    <n v="319"/>
    <x v="26"/>
    <d v="2016-08-01T00:00:00"/>
    <s v="August"/>
    <x v="0"/>
    <n v="0"/>
  </r>
  <r>
    <n v="320"/>
    <x v="26"/>
    <d v="2016-09-01T00:00:00"/>
    <s v="September"/>
    <x v="0"/>
    <n v="0"/>
  </r>
  <r>
    <n v="321"/>
    <x v="26"/>
    <d v="2016-10-01T00:00:00"/>
    <s v="October"/>
    <x v="0"/>
    <n v="0"/>
  </r>
  <r>
    <n v="322"/>
    <x v="26"/>
    <d v="2016-11-01T00:00:00"/>
    <s v="November"/>
    <x v="0"/>
    <n v="0"/>
  </r>
  <r>
    <n v="323"/>
    <x v="26"/>
    <d v="2016-12-01T00:00:00"/>
    <s v="December"/>
    <x v="0"/>
    <n v="0"/>
  </r>
  <r>
    <n v="324"/>
    <x v="27"/>
    <d v="2016-01-01T00:00:00"/>
    <s v="January"/>
    <x v="0"/>
    <n v="0"/>
  </r>
  <r>
    <n v="325"/>
    <x v="27"/>
    <d v="2016-02-01T00:00:00"/>
    <s v="February"/>
    <x v="0"/>
    <n v="0"/>
  </r>
  <r>
    <n v="326"/>
    <x v="27"/>
    <d v="2016-03-01T00:00:00"/>
    <s v="March"/>
    <x v="0"/>
    <n v="0"/>
  </r>
  <r>
    <n v="327"/>
    <x v="27"/>
    <d v="2016-04-01T00:00:00"/>
    <s v="April"/>
    <x v="0"/>
    <n v="0"/>
  </r>
  <r>
    <n v="328"/>
    <x v="27"/>
    <d v="2016-05-01T00:00:00"/>
    <s v="May"/>
    <x v="0"/>
    <n v="0"/>
  </r>
  <r>
    <n v="329"/>
    <x v="27"/>
    <d v="2016-06-01T00:00:00"/>
    <s v="June"/>
    <x v="0"/>
    <n v="0"/>
  </r>
  <r>
    <n v="330"/>
    <x v="27"/>
    <d v="2016-07-01T00:00:00"/>
    <s v="July"/>
    <x v="0"/>
    <n v="0"/>
  </r>
  <r>
    <n v="331"/>
    <x v="27"/>
    <d v="2016-08-01T00:00:00"/>
    <s v="August"/>
    <x v="0"/>
    <n v="0"/>
  </r>
  <r>
    <n v="332"/>
    <x v="27"/>
    <d v="2016-09-01T00:00:00"/>
    <s v="September"/>
    <x v="0"/>
    <n v="0"/>
  </r>
  <r>
    <n v="333"/>
    <x v="27"/>
    <d v="2016-10-01T00:00:00"/>
    <s v="October"/>
    <x v="0"/>
    <n v="0"/>
  </r>
  <r>
    <n v="334"/>
    <x v="27"/>
    <d v="2016-11-01T00:00:00"/>
    <s v="November"/>
    <x v="0"/>
    <n v="0"/>
  </r>
  <r>
    <n v="335"/>
    <x v="27"/>
    <d v="2016-12-01T00:00:00"/>
    <s v="December"/>
    <x v="0"/>
    <n v="0"/>
  </r>
  <r>
    <n v="336"/>
    <x v="28"/>
    <d v="2016-01-01T00:00:00"/>
    <s v="January"/>
    <x v="0"/>
    <n v="0"/>
  </r>
  <r>
    <n v="337"/>
    <x v="28"/>
    <d v="2016-02-01T00:00:00"/>
    <s v="February"/>
    <x v="0"/>
    <n v="0"/>
  </r>
  <r>
    <n v="338"/>
    <x v="28"/>
    <d v="2016-03-01T00:00:00"/>
    <s v="March"/>
    <x v="0"/>
    <n v="0"/>
  </r>
  <r>
    <n v="339"/>
    <x v="28"/>
    <d v="2016-04-01T00:00:00"/>
    <s v="April"/>
    <x v="0"/>
    <n v="0"/>
  </r>
  <r>
    <n v="340"/>
    <x v="28"/>
    <d v="2016-05-01T00:00:00"/>
    <s v="May"/>
    <x v="0"/>
    <n v="0"/>
  </r>
  <r>
    <n v="341"/>
    <x v="28"/>
    <d v="2016-06-01T00:00:00"/>
    <s v="June"/>
    <x v="0"/>
    <n v="0"/>
  </r>
  <r>
    <n v="342"/>
    <x v="28"/>
    <d v="2016-07-01T00:00:00"/>
    <s v="July"/>
    <x v="0"/>
    <n v="0"/>
  </r>
  <r>
    <n v="343"/>
    <x v="28"/>
    <d v="2016-08-01T00:00:00"/>
    <s v="August"/>
    <x v="0"/>
    <n v="0"/>
  </r>
  <r>
    <n v="344"/>
    <x v="28"/>
    <d v="2016-09-01T00:00:00"/>
    <s v="September"/>
    <x v="0"/>
    <n v="0"/>
  </r>
  <r>
    <n v="345"/>
    <x v="28"/>
    <d v="2016-10-01T00:00:00"/>
    <s v="October"/>
    <x v="0"/>
    <n v="0"/>
  </r>
  <r>
    <n v="346"/>
    <x v="28"/>
    <d v="2016-11-01T00:00:00"/>
    <s v="November"/>
    <x v="0"/>
    <n v="0"/>
  </r>
  <r>
    <n v="347"/>
    <x v="28"/>
    <d v="2016-12-01T00:00:00"/>
    <s v="December"/>
    <x v="0"/>
    <n v="0"/>
  </r>
  <r>
    <n v="348"/>
    <x v="29"/>
    <d v="2016-01-01T00:00:00"/>
    <s v="January"/>
    <x v="0"/>
    <n v="459"/>
  </r>
  <r>
    <n v="349"/>
    <x v="29"/>
    <d v="2016-02-01T00:00:00"/>
    <s v="February"/>
    <x v="0"/>
    <n v="391"/>
  </r>
  <r>
    <n v="350"/>
    <x v="29"/>
    <d v="2016-03-01T00:00:00"/>
    <s v="March"/>
    <x v="0"/>
    <n v="230"/>
  </r>
  <r>
    <n v="351"/>
    <x v="29"/>
    <d v="2016-04-01T00:00:00"/>
    <s v="April"/>
    <x v="0"/>
    <n v="39"/>
  </r>
  <r>
    <n v="352"/>
    <x v="29"/>
    <d v="2016-05-01T00:00:00"/>
    <s v="May"/>
    <x v="0"/>
    <n v="82"/>
  </r>
  <r>
    <n v="353"/>
    <x v="29"/>
    <d v="2016-06-01T00:00:00"/>
    <s v="June"/>
    <x v="0"/>
    <n v="88"/>
  </r>
  <r>
    <n v="354"/>
    <x v="29"/>
    <d v="2016-07-01T00:00:00"/>
    <s v="July"/>
    <x v="0"/>
    <n v="53"/>
  </r>
  <r>
    <n v="355"/>
    <x v="29"/>
    <d v="2016-08-01T00:00:00"/>
    <s v="August"/>
    <x v="0"/>
    <n v="102"/>
  </r>
  <r>
    <n v="356"/>
    <x v="29"/>
    <d v="2016-09-01T00:00:00"/>
    <s v="September"/>
    <x v="0"/>
    <n v="118"/>
  </r>
  <r>
    <n v="357"/>
    <x v="29"/>
    <d v="2016-10-01T00:00:00"/>
    <s v="October"/>
    <x v="0"/>
    <n v="108"/>
  </r>
  <r>
    <n v="358"/>
    <x v="29"/>
    <d v="2016-11-01T00:00:00"/>
    <s v="November"/>
    <x v="0"/>
    <n v="97"/>
  </r>
  <r>
    <n v="359"/>
    <x v="29"/>
    <d v="2016-12-01T00:00:00"/>
    <s v="December"/>
    <x v="0"/>
    <n v="132"/>
  </r>
  <r>
    <n v="360"/>
    <x v="30"/>
    <d v="2016-01-01T00:00:00"/>
    <s v="January"/>
    <x v="0"/>
    <n v="0"/>
  </r>
  <r>
    <n v="361"/>
    <x v="30"/>
    <d v="2016-02-01T00:00:00"/>
    <s v="February"/>
    <x v="0"/>
    <n v="0"/>
  </r>
  <r>
    <n v="362"/>
    <x v="30"/>
    <d v="2016-03-01T00:00:00"/>
    <s v="March"/>
    <x v="0"/>
    <n v="0"/>
  </r>
  <r>
    <n v="363"/>
    <x v="30"/>
    <d v="2016-04-01T00:00:00"/>
    <s v="April"/>
    <x v="0"/>
    <n v="0"/>
  </r>
  <r>
    <n v="364"/>
    <x v="30"/>
    <d v="2016-05-01T00:00:00"/>
    <s v="May"/>
    <x v="0"/>
    <n v="0"/>
  </r>
  <r>
    <n v="365"/>
    <x v="30"/>
    <d v="2016-06-01T00:00:00"/>
    <s v="June"/>
    <x v="0"/>
    <n v="0"/>
  </r>
  <r>
    <n v="366"/>
    <x v="30"/>
    <d v="2016-07-01T00:00:00"/>
    <s v="July"/>
    <x v="0"/>
    <n v="0"/>
  </r>
  <r>
    <n v="367"/>
    <x v="30"/>
    <d v="2016-08-01T00:00:00"/>
    <s v="August"/>
    <x v="0"/>
    <n v="0"/>
  </r>
  <r>
    <n v="368"/>
    <x v="30"/>
    <d v="2016-09-01T00:00:00"/>
    <s v="September"/>
    <x v="0"/>
    <n v="0"/>
  </r>
  <r>
    <n v="369"/>
    <x v="30"/>
    <d v="2016-10-01T00:00:00"/>
    <s v="October"/>
    <x v="0"/>
    <n v="0"/>
  </r>
  <r>
    <n v="370"/>
    <x v="30"/>
    <d v="2016-11-01T00:00:00"/>
    <s v="November"/>
    <x v="0"/>
    <n v="0"/>
  </r>
  <r>
    <n v="371"/>
    <x v="30"/>
    <d v="2016-12-01T00:00:00"/>
    <s v="December"/>
    <x v="0"/>
    <n v="0"/>
  </r>
  <r>
    <n v="0"/>
    <x v="0"/>
    <d v="2017-01-01T00:00:00"/>
    <s v="January"/>
    <x v="1"/>
    <n v="5"/>
  </r>
  <r>
    <n v="1"/>
    <x v="0"/>
    <d v="2017-02-01T00:00:00"/>
    <s v="February"/>
    <x v="1"/>
    <n v="0"/>
  </r>
  <r>
    <n v="2"/>
    <x v="0"/>
    <d v="2017-03-01T00:00:00"/>
    <s v="March"/>
    <x v="1"/>
    <n v="0"/>
  </r>
  <r>
    <n v="3"/>
    <x v="0"/>
    <d v="2017-04-01T00:00:00"/>
    <s v="April"/>
    <x v="1"/>
    <n v="0"/>
  </r>
  <r>
    <n v="4"/>
    <x v="0"/>
    <d v="2017-05-01T00:00:00"/>
    <s v="May"/>
    <x v="1"/>
    <n v="0"/>
  </r>
  <r>
    <n v="5"/>
    <x v="0"/>
    <d v="2017-06-01T00:00:00"/>
    <s v="June"/>
    <x v="1"/>
    <n v="3"/>
  </r>
  <r>
    <n v="6"/>
    <x v="0"/>
    <d v="2017-07-01T00:00:00"/>
    <s v="July"/>
    <x v="1"/>
    <n v="0"/>
  </r>
  <r>
    <n v="7"/>
    <x v="0"/>
    <d v="2017-08-01T00:00:00"/>
    <s v="August"/>
    <x v="1"/>
    <n v="0"/>
  </r>
  <r>
    <n v="8"/>
    <x v="0"/>
    <d v="2017-09-01T00:00:00"/>
    <s v="September"/>
    <x v="1"/>
    <n v="3"/>
  </r>
  <r>
    <n v="9"/>
    <x v="0"/>
    <d v="2017-10-01T00:00:00"/>
    <s v="October"/>
    <x v="1"/>
    <n v="0"/>
  </r>
  <r>
    <n v="10"/>
    <x v="0"/>
    <d v="2017-11-01T00:00:00"/>
    <s v="November"/>
    <x v="1"/>
    <n v="0"/>
  </r>
  <r>
    <n v="11"/>
    <x v="0"/>
    <d v="2017-12-01T00:00:00"/>
    <s v="December"/>
    <x v="1"/>
    <n v="0"/>
  </r>
  <r>
    <n v="12"/>
    <x v="1"/>
    <d v="2017-01-01T00:00:00"/>
    <s v="January"/>
    <x v="1"/>
    <n v="0"/>
  </r>
  <r>
    <n v="13"/>
    <x v="1"/>
    <d v="2017-02-01T00:00:00"/>
    <s v="February"/>
    <x v="1"/>
    <n v="0"/>
  </r>
  <r>
    <n v="14"/>
    <x v="1"/>
    <d v="2017-03-01T00:00:00"/>
    <s v="March"/>
    <x v="1"/>
    <n v="0"/>
  </r>
  <r>
    <n v="15"/>
    <x v="1"/>
    <d v="2017-04-01T00:00:00"/>
    <s v="April"/>
    <x v="1"/>
    <n v="0"/>
  </r>
  <r>
    <n v="16"/>
    <x v="1"/>
    <d v="2017-05-01T00:00:00"/>
    <s v="May"/>
    <x v="1"/>
    <n v="0"/>
  </r>
  <r>
    <n v="17"/>
    <x v="1"/>
    <d v="2017-06-01T00:00:00"/>
    <s v="June"/>
    <x v="1"/>
    <n v="0"/>
  </r>
  <r>
    <n v="18"/>
    <x v="1"/>
    <d v="2017-07-01T00:00:00"/>
    <s v="July"/>
    <x v="1"/>
    <n v="0"/>
  </r>
  <r>
    <n v="19"/>
    <x v="1"/>
    <d v="2017-08-01T00:00:00"/>
    <s v="August"/>
    <x v="1"/>
    <n v="0"/>
  </r>
  <r>
    <n v="20"/>
    <x v="1"/>
    <d v="2017-09-01T00:00:00"/>
    <s v="September"/>
    <x v="1"/>
    <n v="0"/>
  </r>
  <r>
    <n v="21"/>
    <x v="1"/>
    <d v="2017-10-01T00:00:00"/>
    <s v="October"/>
    <x v="1"/>
    <n v="0"/>
  </r>
  <r>
    <n v="22"/>
    <x v="1"/>
    <d v="2017-11-01T00:00:00"/>
    <s v="November"/>
    <x v="1"/>
    <n v="0"/>
  </r>
  <r>
    <n v="23"/>
    <x v="1"/>
    <d v="2017-12-01T00:00:00"/>
    <s v="December"/>
    <x v="1"/>
    <n v="0"/>
  </r>
  <r>
    <n v="24"/>
    <x v="2"/>
    <d v="2017-01-01T00:00:00"/>
    <s v="January"/>
    <x v="1"/>
    <n v="19286"/>
  </r>
  <r>
    <n v="25"/>
    <x v="2"/>
    <d v="2017-02-01T00:00:00"/>
    <s v="February"/>
    <x v="1"/>
    <n v="18097"/>
  </r>
  <r>
    <n v="26"/>
    <x v="2"/>
    <d v="2017-03-01T00:00:00"/>
    <s v="March"/>
    <x v="1"/>
    <n v="13875"/>
  </r>
  <r>
    <n v="27"/>
    <x v="2"/>
    <d v="2017-04-01T00:00:00"/>
    <s v="April"/>
    <x v="1"/>
    <n v="12996"/>
  </r>
  <r>
    <n v="28"/>
    <x v="2"/>
    <d v="2017-05-01T00:00:00"/>
    <s v="May"/>
    <x v="1"/>
    <n v="12983"/>
  </r>
  <r>
    <n v="29"/>
    <x v="2"/>
    <d v="2017-06-01T00:00:00"/>
    <s v="June"/>
    <x v="1"/>
    <n v="12486"/>
  </r>
  <r>
    <n v="30"/>
    <x v="2"/>
    <d v="2017-07-01T00:00:00"/>
    <s v="July"/>
    <x v="1"/>
    <n v="18144"/>
  </r>
  <r>
    <n v="31"/>
    <x v="2"/>
    <d v="2017-08-01T00:00:00"/>
    <s v="August"/>
    <x v="1"/>
    <n v="16985"/>
  </r>
  <r>
    <n v="32"/>
    <x v="2"/>
    <d v="2017-09-01T00:00:00"/>
    <s v="September"/>
    <x v="1"/>
    <n v="27856"/>
  </r>
  <r>
    <n v="33"/>
    <x v="2"/>
    <d v="2017-10-01T00:00:00"/>
    <s v="October"/>
    <x v="1"/>
    <n v="26368"/>
  </r>
  <r>
    <n v="34"/>
    <x v="2"/>
    <d v="2017-11-01T00:00:00"/>
    <s v="November"/>
    <x v="1"/>
    <n v="29170"/>
  </r>
  <r>
    <n v="35"/>
    <x v="2"/>
    <d v="2017-12-01T00:00:00"/>
    <s v="December"/>
    <x v="1"/>
    <n v="38933"/>
  </r>
  <r>
    <n v="36"/>
    <x v="3"/>
    <d v="2017-01-01T00:00:00"/>
    <s v="January"/>
    <x v="1"/>
    <n v="0"/>
  </r>
  <r>
    <n v="37"/>
    <x v="3"/>
    <d v="2017-02-01T00:00:00"/>
    <s v="February"/>
    <x v="1"/>
    <n v="0"/>
  </r>
  <r>
    <n v="38"/>
    <x v="3"/>
    <d v="2017-03-01T00:00:00"/>
    <s v="March"/>
    <x v="1"/>
    <n v="0"/>
  </r>
  <r>
    <n v="39"/>
    <x v="3"/>
    <d v="2017-04-01T00:00:00"/>
    <s v="April"/>
    <x v="1"/>
    <n v="0"/>
  </r>
  <r>
    <n v="40"/>
    <x v="3"/>
    <d v="2017-05-01T00:00:00"/>
    <s v="May"/>
    <x v="1"/>
    <n v="0"/>
  </r>
  <r>
    <n v="41"/>
    <x v="3"/>
    <d v="2017-06-01T00:00:00"/>
    <s v="June"/>
    <x v="1"/>
    <n v="0"/>
  </r>
  <r>
    <n v="42"/>
    <x v="3"/>
    <d v="2017-07-01T00:00:00"/>
    <s v="July"/>
    <x v="1"/>
    <n v="0"/>
  </r>
  <r>
    <n v="43"/>
    <x v="3"/>
    <d v="2017-08-01T00:00:00"/>
    <s v="August"/>
    <x v="1"/>
    <n v="0"/>
  </r>
  <r>
    <n v="44"/>
    <x v="3"/>
    <d v="2017-09-01T00:00:00"/>
    <s v="September"/>
    <x v="1"/>
    <n v="0"/>
  </r>
  <r>
    <n v="45"/>
    <x v="3"/>
    <d v="2017-10-01T00:00:00"/>
    <s v="October"/>
    <x v="1"/>
    <n v="0"/>
  </r>
  <r>
    <n v="46"/>
    <x v="3"/>
    <d v="2017-11-01T00:00:00"/>
    <s v="November"/>
    <x v="1"/>
    <n v="0"/>
  </r>
  <r>
    <n v="47"/>
    <x v="3"/>
    <d v="2017-12-01T00:00:00"/>
    <s v="December"/>
    <x v="1"/>
    <n v="0"/>
  </r>
  <r>
    <n v="48"/>
    <x v="4"/>
    <d v="2017-01-01T00:00:00"/>
    <s v="January"/>
    <x v="1"/>
    <n v="0"/>
  </r>
  <r>
    <n v="49"/>
    <x v="4"/>
    <d v="2017-02-01T00:00:00"/>
    <s v="February"/>
    <x v="1"/>
    <n v="0"/>
  </r>
  <r>
    <n v="50"/>
    <x v="4"/>
    <d v="2017-03-01T00:00:00"/>
    <s v="March"/>
    <x v="1"/>
    <n v="0"/>
  </r>
  <r>
    <n v="51"/>
    <x v="4"/>
    <d v="2017-04-01T00:00:00"/>
    <s v="April"/>
    <x v="1"/>
    <n v="0"/>
  </r>
  <r>
    <n v="52"/>
    <x v="4"/>
    <d v="2017-05-01T00:00:00"/>
    <s v="May"/>
    <x v="1"/>
    <n v="0"/>
  </r>
  <r>
    <n v="53"/>
    <x v="4"/>
    <d v="2017-06-01T00:00:00"/>
    <s v="June"/>
    <x v="1"/>
    <n v="0"/>
  </r>
  <r>
    <n v="54"/>
    <x v="4"/>
    <d v="2017-07-01T00:00:00"/>
    <s v="July"/>
    <x v="1"/>
    <n v="0"/>
  </r>
  <r>
    <n v="55"/>
    <x v="4"/>
    <d v="2017-08-01T00:00:00"/>
    <s v="August"/>
    <x v="1"/>
    <n v="0"/>
  </r>
  <r>
    <n v="56"/>
    <x v="4"/>
    <d v="2017-09-01T00:00:00"/>
    <s v="September"/>
    <x v="1"/>
    <n v="0"/>
  </r>
  <r>
    <n v="57"/>
    <x v="4"/>
    <d v="2017-10-01T00:00:00"/>
    <s v="October"/>
    <x v="1"/>
    <n v="0"/>
  </r>
  <r>
    <n v="58"/>
    <x v="4"/>
    <d v="2017-11-01T00:00:00"/>
    <s v="November"/>
    <x v="1"/>
    <n v="0"/>
  </r>
  <r>
    <n v="59"/>
    <x v="4"/>
    <d v="2017-12-01T00:00:00"/>
    <s v="December"/>
    <x v="1"/>
    <n v="0"/>
  </r>
  <r>
    <n v="60"/>
    <x v="5"/>
    <d v="2017-01-01T00:00:00"/>
    <s v="January"/>
    <x v="1"/>
    <n v="85"/>
  </r>
  <r>
    <n v="61"/>
    <x v="5"/>
    <d v="2017-02-01T00:00:00"/>
    <s v="February"/>
    <x v="1"/>
    <n v="38"/>
  </r>
  <r>
    <n v="62"/>
    <x v="5"/>
    <d v="2017-03-01T00:00:00"/>
    <s v="March"/>
    <x v="1"/>
    <n v="35"/>
  </r>
  <r>
    <n v="63"/>
    <x v="5"/>
    <d v="2017-04-01T00:00:00"/>
    <s v="April"/>
    <x v="1"/>
    <n v="36"/>
  </r>
  <r>
    <n v="64"/>
    <x v="5"/>
    <d v="2017-05-01T00:00:00"/>
    <s v="May"/>
    <x v="1"/>
    <n v="40"/>
  </r>
  <r>
    <n v="65"/>
    <x v="5"/>
    <d v="2017-06-01T00:00:00"/>
    <s v="June"/>
    <x v="1"/>
    <n v="35"/>
  </r>
  <r>
    <n v="66"/>
    <x v="5"/>
    <d v="2017-07-01T00:00:00"/>
    <s v="July"/>
    <x v="1"/>
    <n v="42"/>
  </r>
  <r>
    <n v="67"/>
    <x v="5"/>
    <d v="2017-08-01T00:00:00"/>
    <s v="August"/>
    <x v="1"/>
    <n v="45"/>
  </r>
  <r>
    <n v="68"/>
    <x v="5"/>
    <d v="2017-09-01T00:00:00"/>
    <s v="September"/>
    <x v="1"/>
    <n v="56"/>
  </r>
  <r>
    <n v="69"/>
    <x v="5"/>
    <d v="2017-10-01T00:00:00"/>
    <s v="October"/>
    <x v="1"/>
    <n v="55"/>
  </r>
  <r>
    <n v="70"/>
    <x v="5"/>
    <d v="2017-11-01T00:00:00"/>
    <s v="November"/>
    <x v="1"/>
    <n v="58"/>
  </r>
  <r>
    <n v="71"/>
    <x v="5"/>
    <d v="2017-12-01T00:00:00"/>
    <s v="December"/>
    <x v="1"/>
    <n v="57"/>
  </r>
  <r>
    <n v="72"/>
    <x v="6"/>
    <d v="2017-01-01T00:00:00"/>
    <s v="January"/>
    <x v="1"/>
    <n v="20"/>
  </r>
  <r>
    <n v="73"/>
    <x v="6"/>
    <d v="2017-02-01T00:00:00"/>
    <s v="February"/>
    <x v="1"/>
    <n v="16"/>
  </r>
  <r>
    <n v="74"/>
    <x v="6"/>
    <d v="2017-03-01T00:00:00"/>
    <s v="March"/>
    <x v="1"/>
    <n v="32"/>
  </r>
  <r>
    <n v="75"/>
    <x v="6"/>
    <d v="2017-04-01T00:00:00"/>
    <s v="April"/>
    <x v="1"/>
    <n v="29"/>
  </r>
  <r>
    <n v="76"/>
    <x v="6"/>
    <d v="2017-05-01T00:00:00"/>
    <s v="May"/>
    <x v="1"/>
    <n v="31"/>
  </r>
  <r>
    <n v="77"/>
    <x v="6"/>
    <d v="2017-06-01T00:00:00"/>
    <s v="June"/>
    <x v="1"/>
    <n v="32"/>
  </r>
  <r>
    <n v="78"/>
    <x v="6"/>
    <d v="2017-07-01T00:00:00"/>
    <s v="July"/>
    <x v="1"/>
    <n v="34"/>
  </r>
  <r>
    <n v="79"/>
    <x v="6"/>
    <d v="2017-08-01T00:00:00"/>
    <s v="August"/>
    <x v="1"/>
    <n v="25"/>
  </r>
  <r>
    <n v="80"/>
    <x v="6"/>
    <d v="2017-09-01T00:00:00"/>
    <s v="September"/>
    <x v="1"/>
    <n v="42"/>
  </r>
  <r>
    <n v="81"/>
    <x v="6"/>
    <d v="2017-10-01T00:00:00"/>
    <s v="October"/>
    <x v="1"/>
    <n v="13"/>
  </r>
  <r>
    <n v="82"/>
    <x v="6"/>
    <d v="2017-11-01T00:00:00"/>
    <s v="November"/>
    <x v="1"/>
    <n v="21"/>
  </r>
  <r>
    <n v="83"/>
    <x v="6"/>
    <d v="2017-12-01T00:00:00"/>
    <s v="December"/>
    <x v="1"/>
    <n v="10"/>
  </r>
  <r>
    <n v="84"/>
    <x v="7"/>
    <d v="2017-01-01T00:00:00"/>
    <s v="January"/>
    <x v="1"/>
    <n v="0"/>
  </r>
  <r>
    <n v="85"/>
    <x v="7"/>
    <d v="2017-02-01T00:00:00"/>
    <s v="February"/>
    <x v="1"/>
    <n v="0"/>
  </r>
  <r>
    <n v="86"/>
    <x v="7"/>
    <d v="2017-03-01T00:00:00"/>
    <s v="March"/>
    <x v="1"/>
    <n v="0"/>
  </r>
  <r>
    <n v="87"/>
    <x v="7"/>
    <d v="2017-04-01T00:00:00"/>
    <s v="April"/>
    <x v="1"/>
    <n v="0"/>
  </r>
  <r>
    <n v="88"/>
    <x v="7"/>
    <d v="2017-05-01T00:00:00"/>
    <s v="May"/>
    <x v="1"/>
    <n v="0"/>
  </r>
  <r>
    <n v="89"/>
    <x v="7"/>
    <d v="2017-06-01T00:00:00"/>
    <s v="June"/>
    <x v="1"/>
    <n v="0"/>
  </r>
  <r>
    <n v="90"/>
    <x v="7"/>
    <d v="2017-07-01T00:00:00"/>
    <s v="July"/>
    <x v="1"/>
    <n v="0"/>
  </r>
  <r>
    <n v="91"/>
    <x v="7"/>
    <d v="2017-08-01T00:00:00"/>
    <s v="August"/>
    <x v="1"/>
    <n v="0"/>
  </r>
  <r>
    <n v="92"/>
    <x v="7"/>
    <d v="2017-09-01T00:00:00"/>
    <s v="September"/>
    <x v="1"/>
    <n v="0"/>
  </r>
  <r>
    <n v="93"/>
    <x v="7"/>
    <d v="2017-10-01T00:00:00"/>
    <s v="October"/>
    <x v="1"/>
    <n v="0"/>
  </r>
  <r>
    <n v="94"/>
    <x v="7"/>
    <d v="2017-11-01T00:00:00"/>
    <s v="November"/>
    <x v="1"/>
    <n v="0"/>
  </r>
  <r>
    <n v="95"/>
    <x v="7"/>
    <d v="2017-12-01T00:00:00"/>
    <s v="December"/>
    <x v="1"/>
    <n v="0"/>
  </r>
  <r>
    <n v="96"/>
    <x v="8"/>
    <d v="2017-01-01T00:00:00"/>
    <s v="January"/>
    <x v="1"/>
    <n v="0"/>
  </r>
  <r>
    <n v="97"/>
    <x v="8"/>
    <d v="2017-02-01T00:00:00"/>
    <s v="February"/>
    <x v="1"/>
    <n v="0"/>
  </r>
  <r>
    <n v="98"/>
    <x v="8"/>
    <d v="2017-03-01T00:00:00"/>
    <s v="March"/>
    <x v="1"/>
    <n v="0"/>
  </r>
  <r>
    <n v="99"/>
    <x v="8"/>
    <d v="2017-04-01T00:00:00"/>
    <s v="April"/>
    <x v="1"/>
    <n v="0"/>
  </r>
  <r>
    <n v="100"/>
    <x v="8"/>
    <d v="2017-05-01T00:00:00"/>
    <s v="May"/>
    <x v="1"/>
    <n v="0"/>
  </r>
  <r>
    <n v="101"/>
    <x v="8"/>
    <d v="2017-06-01T00:00:00"/>
    <s v="June"/>
    <x v="1"/>
    <n v="0"/>
  </r>
  <r>
    <n v="102"/>
    <x v="8"/>
    <d v="2017-07-01T00:00:00"/>
    <s v="July"/>
    <x v="1"/>
    <n v="0"/>
  </r>
  <r>
    <n v="103"/>
    <x v="8"/>
    <d v="2017-08-01T00:00:00"/>
    <s v="August"/>
    <x v="1"/>
    <n v="0"/>
  </r>
  <r>
    <n v="104"/>
    <x v="8"/>
    <d v="2017-09-01T00:00:00"/>
    <s v="September"/>
    <x v="1"/>
    <n v="0"/>
  </r>
  <r>
    <n v="105"/>
    <x v="8"/>
    <d v="2017-10-01T00:00:00"/>
    <s v="October"/>
    <x v="1"/>
    <n v="0"/>
  </r>
  <r>
    <n v="106"/>
    <x v="8"/>
    <d v="2017-11-01T00:00:00"/>
    <s v="November"/>
    <x v="1"/>
    <n v="0"/>
  </r>
  <r>
    <n v="107"/>
    <x v="8"/>
    <d v="2017-12-01T00:00:00"/>
    <s v="December"/>
    <x v="1"/>
    <n v="0"/>
  </r>
  <r>
    <n v="108"/>
    <x v="9"/>
    <d v="2017-01-01T00:00:00"/>
    <s v="January"/>
    <x v="1"/>
    <n v="0"/>
  </r>
  <r>
    <n v="109"/>
    <x v="9"/>
    <d v="2017-02-01T00:00:00"/>
    <s v="February"/>
    <x v="1"/>
    <n v="0"/>
  </r>
  <r>
    <n v="110"/>
    <x v="9"/>
    <d v="2017-03-01T00:00:00"/>
    <s v="March"/>
    <x v="1"/>
    <n v="0"/>
  </r>
  <r>
    <n v="111"/>
    <x v="9"/>
    <d v="2017-04-01T00:00:00"/>
    <s v="April"/>
    <x v="1"/>
    <n v="0"/>
  </r>
  <r>
    <n v="112"/>
    <x v="9"/>
    <d v="2017-05-01T00:00:00"/>
    <s v="May"/>
    <x v="1"/>
    <n v="0"/>
  </r>
  <r>
    <n v="113"/>
    <x v="9"/>
    <d v="2017-06-01T00:00:00"/>
    <s v="June"/>
    <x v="1"/>
    <n v="0"/>
  </r>
  <r>
    <n v="114"/>
    <x v="9"/>
    <d v="2017-07-01T00:00:00"/>
    <s v="July"/>
    <x v="1"/>
    <n v="0"/>
  </r>
  <r>
    <n v="115"/>
    <x v="9"/>
    <d v="2017-08-01T00:00:00"/>
    <s v="August"/>
    <x v="1"/>
    <n v="0"/>
  </r>
  <r>
    <n v="116"/>
    <x v="9"/>
    <d v="2017-09-01T00:00:00"/>
    <s v="September"/>
    <x v="1"/>
    <n v="0"/>
  </r>
  <r>
    <n v="117"/>
    <x v="9"/>
    <d v="2017-10-01T00:00:00"/>
    <s v="October"/>
    <x v="1"/>
    <n v="0"/>
  </r>
  <r>
    <n v="118"/>
    <x v="9"/>
    <d v="2017-11-01T00:00:00"/>
    <s v="November"/>
    <x v="1"/>
    <n v="0"/>
  </r>
  <r>
    <n v="119"/>
    <x v="9"/>
    <d v="2017-12-01T00:00:00"/>
    <s v="December"/>
    <x v="1"/>
    <n v="0"/>
  </r>
  <r>
    <n v="120"/>
    <x v="10"/>
    <d v="2017-01-01T00:00:00"/>
    <s v="January"/>
    <x v="1"/>
    <n v="0"/>
  </r>
  <r>
    <n v="121"/>
    <x v="10"/>
    <d v="2017-02-01T00:00:00"/>
    <s v="February"/>
    <x v="1"/>
    <n v="0"/>
  </r>
  <r>
    <n v="122"/>
    <x v="10"/>
    <d v="2017-03-01T00:00:00"/>
    <s v="March"/>
    <x v="1"/>
    <n v="0"/>
  </r>
  <r>
    <n v="123"/>
    <x v="10"/>
    <d v="2017-04-01T00:00:00"/>
    <s v="April"/>
    <x v="1"/>
    <n v="0"/>
  </r>
  <r>
    <n v="124"/>
    <x v="10"/>
    <d v="2017-05-01T00:00:00"/>
    <s v="May"/>
    <x v="1"/>
    <n v="0"/>
  </r>
  <r>
    <n v="125"/>
    <x v="10"/>
    <d v="2017-06-01T00:00:00"/>
    <s v="June"/>
    <x v="1"/>
    <n v="0"/>
  </r>
  <r>
    <n v="126"/>
    <x v="10"/>
    <d v="2017-07-01T00:00:00"/>
    <s v="July"/>
    <x v="1"/>
    <n v="0"/>
  </r>
  <r>
    <n v="127"/>
    <x v="10"/>
    <d v="2017-08-01T00:00:00"/>
    <s v="August"/>
    <x v="1"/>
    <n v="0"/>
  </r>
  <r>
    <n v="128"/>
    <x v="10"/>
    <d v="2017-09-01T00:00:00"/>
    <s v="September"/>
    <x v="1"/>
    <n v="0"/>
  </r>
  <r>
    <n v="129"/>
    <x v="10"/>
    <d v="2017-10-01T00:00:00"/>
    <s v="October"/>
    <x v="1"/>
    <n v="0"/>
  </r>
  <r>
    <n v="130"/>
    <x v="10"/>
    <d v="2017-11-01T00:00:00"/>
    <s v="November"/>
    <x v="1"/>
    <n v="0"/>
  </r>
  <r>
    <n v="131"/>
    <x v="10"/>
    <d v="2017-12-01T00:00:00"/>
    <s v="December"/>
    <x v="1"/>
    <n v="0"/>
  </r>
  <r>
    <n v="132"/>
    <x v="11"/>
    <d v="2017-01-01T00:00:00"/>
    <s v="January"/>
    <x v="1"/>
    <n v="0"/>
  </r>
  <r>
    <n v="133"/>
    <x v="11"/>
    <d v="2017-02-01T00:00:00"/>
    <s v="February"/>
    <x v="1"/>
    <n v="0"/>
  </r>
  <r>
    <n v="134"/>
    <x v="11"/>
    <d v="2017-03-01T00:00:00"/>
    <s v="March"/>
    <x v="1"/>
    <n v="0"/>
  </r>
  <r>
    <n v="135"/>
    <x v="11"/>
    <d v="2017-04-01T00:00:00"/>
    <s v="April"/>
    <x v="1"/>
    <n v="0"/>
  </r>
  <r>
    <n v="136"/>
    <x v="11"/>
    <d v="2017-05-01T00:00:00"/>
    <s v="May"/>
    <x v="1"/>
    <n v="0"/>
  </r>
  <r>
    <n v="137"/>
    <x v="11"/>
    <d v="2017-06-01T00:00:00"/>
    <s v="June"/>
    <x v="1"/>
    <n v="0"/>
  </r>
  <r>
    <n v="138"/>
    <x v="11"/>
    <d v="2017-07-01T00:00:00"/>
    <s v="July"/>
    <x v="1"/>
    <n v="0"/>
  </r>
  <r>
    <n v="139"/>
    <x v="11"/>
    <d v="2017-08-01T00:00:00"/>
    <s v="August"/>
    <x v="1"/>
    <n v="0"/>
  </r>
  <r>
    <n v="140"/>
    <x v="11"/>
    <d v="2017-09-01T00:00:00"/>
    <s v="September"/>
    <x v="1"/>
    <n v="0"/>
  </r>
  <r>
    <n v="141"/>
    <x v="11"/>
    <d v="2017-10-01T00:00:00"/>
    <s v="October"/>
    <x v="1"/>
    <n v="0"/>
  </r>
  <r>
    <n v="142"/>
    <x v="11"/>
    <d v="2017-11-01T00:00:00"/>
    <s v="November"/>
    <x v="1"/>
    <n v="0"/>
  </r>
  <r>
    <n v="143"/>
    <x v="11"/>
    <d v="2017-12-01T00:00:00"/>
    <s v="December"/>
    <x v="1"/>
    <n v="0"/>
  </r>
  <r>
    <n v="144"/>
    <x v="12"/>
    <d v="2017-01-01T00:00:00"/>
    <s v="January"/>
    <x v="1"/>
    <n v="42"/>
  </r>
  <r>
    <n v="145"/>
    <x v="12"/>
    <d v="2017-02-01T00:00:00"/>
    <s v="February"/>
    <x v="1"/>
    <n v="39"/>
  </r>
  <r>
    <n v="146"/>
    <x v="12"/>
    <d v="2017-03-01T00:00:00"/>
    <s v="March"/>
    <x v="1"/>
    <n v="38"/>
  </r>
  <r>
    <n v="147"/>
    <x v="12"/>
    <d v="2017-04-01T00:00:00"/>
    <s v="April"/>
    <x v="1"/>
    <n v="39"/>
  </r>
  <r>
    <n v="148"/>
    <x v="12"/>
    <d v="2017-05-01T00:00:00"/>
    <s v="May"/>
    <x v="1"/>
    <n v="41"/>
  </r>
  <r>
    <n v="149"/>
    <x v="12"/>
    <d v="2017-06-01T00:00:00"/>
    <s v="June"/>
    <x v="1"/>
    <n v="43"/>
  </r>
  <r>
    <n v="150"/>
    <x v="12"/>
    <d v="2017-07-01T00:00:00"/>
    <s v="July"/>
    <x v="1"/>
    <n v="42"/>
  </r>
  <r>
    <n v="151"/>
    <x v="12"/>
    <d v="2017-08-01T00:00:00"/>
    <s v="August"/>
    <x v="1"/>
    <n v="44"/>
  </r>
  <r>
    <n v="152"/>
    <x v="12"/>
    <d v="2017-09-01T00:00:00"/>
    <s v="September"/>
    <x v="1"/>
    <n v="54"/>
  </r>
  <r>
    <n v="153"/>
    <x v="12"/>
    <d v="2017-10-01T00:00:00"/>
    <s v="October"/>
    <x v="1"/>
    <n v="47"/>
  </r>
  <r>
    <n v="154"/>
    <x v="12"/>
    <d v="2017-11-01T00:00:00"/>
    <s v="November"/>
    <x v="1"/>
    <n v="49"/>
  </r>
  <r>
    <n v="155"/>
    <x v="12"/>
    <d v="2017-12-01T00:00:00"/>
    <s v="December"/>
    <x v="1"/>
    <n v="42"/>
  </r>
  <r>
    <n v="156"/>
    <x v="13"/>
    <d v="2017-01-01T00:00:00"/>
    <s v="January"/>
    <x v="1"/>
    <n v="0"/>
  </r>
  <r>
    <n v="157"/>
    <x v="13"/>
    <d v="2017-02-01T00:00:00"/>
    <s v="February"/>
    <x v="1"/>
    <n v="0"/>
  </r>
  <r>
    <n v="158"/>
    <x v="13"/>
    <d v="2017-03-01T00:00:00"/>
    <s v="March"/>
    <x v="1"/>
    <n v="0"/>
  </r>
  <r>
    <n v="159"/>
    <x v="13"/>
    <d v="2017-04-01T00:00:00"/>
    <s v="April"/>
    <x v="1"/>
    <n v="0"/>
  </r>
  <r>
    <n v="160"/>
    <x v="13"/>
    <d v="2017-05-01T00:00:00"/>
    <s v="May"/>
    <x v="1"/>
    <n v="0"/>
  </r>
  <r>
    <n v="161"/>
    <x v="13"/>
    <d v="2017-06-01T00:00:00"/>
    <s v="June"/>
    <x v="1"/>
    <n v="0"/>
  </r>
  <r>
    <n v="162"/>
    <x v="13"/>
    <d v="2017-07-01T00:00:00"/>
    <s v="July"/>
    <x v="1"/>
    <n v="0"/>
  </r>
  <r>
    <n v="163"/>
    <x v="13"/>
    <d v="2017-08-01T00:00:00"/>
    <s v="August"/>
    <x v="1"/>
    <n v="0"/>
  </r>
  <r>
    <n v="164"/>
    <x v="13"/>
    <d v="2017-09-01T00:00:00"/>
    <s v="September"/>
    <x v="1"/>
    <n v="0"/>
  </r>
  <r>
    <n v="165"/>
    <x v="13"/>
    <d v="2017-10-01T00:00:00"/>
    <s v="October"/>
    <x v="1"/>
    <n v="0"/>
  </r>
  <r>
    <n v="166"/>
    <x v="13"/>
    <d v="2017-11-01T00:00:00"/>
    <s v="November"/>
    <x v="1"/>
    <n v="0"/>
  </r>
  <r>
    <n v="167"/>
    <x v="13"/>
    <d v="2017-12-01T00:00:00"/>
    <s v="December"/>
    <x v="1"/>
    <n v="0"/>
  </r>
  <r>
    <n v="168"/>
    <x v="14"/>
    <d v="2017-01-01T00:00:00"/>
    <s v="January"/>
    <x v="1"/>
    <n v="0"/>
  </r>
  <r>
    <n v="169"/>
    <x v="14"/>
    <d v="2017-02-01T00:00:00"/>
    <s v="February"/>
    <x v="1"/>
    <n v="0"/>
  </r>
  <r>
    <n v="170"/>
    <x v="14"/>
    <d v="2017-03-01T00:00:00"/>
    <s v="March"/>
    <x v="1"/>
    <n v="0"/>
  </r>
  <r>
    <n v="171"/>
    <x v="14"/>
    <d v="2017-04-01T00:00:00"/>
    <s v="April"/>
    <x v="1"/>
    <n v="0"/>
  </r>
  <r>
    <n v="172"/>
    <x v="14"/>
    <d v="2017-05-01T00:00:00"/>
    <s v="May"/>
    <x v="1"/>
    <n v="0"/>
  </r>
  <r>
    <n v="173"/>
    <x v="14"/>
    <d v="2017-06-01T00:00:00"/>
    <s v="June"/>
    <x v="1"/>
    <n v="0"/>
  </r>
  <r>
    <n v="174"/>
    <x v="14"/>
    <d v="2017-07-01T00:00:00"/>
    <s v="July"/>
    <x v="1"/>
    <n v="0"/>
  </r>
  <r>
    <n v="175"/>
    <x v="14"/>
    <d v="2017-08-01T00:00:00"/>
    <s v="August"/>
    <x v="1"/>
    <n v="0"/>
  </r>
  <r>
    <n v="176"/>
    <x v="14"/>
    <d v="2017-09-01T00:00:00"/>
    <s v="September"/>
    <x v="1"/>
    <n v="0"/>
  </r>
  <r>
    <n v="177"/>
    <x v="14"/>
    <d v="2017-10-01T00:00:00"/>
    <s v="October"/>
    <x v="1"/>
    <n v="0"/>
  </r>
  <r>
    <n v="178"/>
    <x v="14"/>
    <d v="2017-11-01T00:00:00"/>
    <s v="November"/>
    <x v="1"/>
    <n v="0"/>
  </r>
  <r>
    <n v="179"/>
    <x v="14"/>
    <d v="2017-12-01T00:00:00"/>
    <s v="December"/>
    <x v="1"/>
    <n v="0"/>
  </r>
  <r>
    <n v="180"/>
    <x v="15"/>
    <d v="2017-01-01T00:00:00"/>
    <s v="January"/>
    <x v="1"/>
    <n v="0"/>
  </r>
  <r>
    <n v="181"/>
    <x v="15"/>
    <d v="2017-02-01T00:00:00"/>
    <s v="February"/>
    <x v="1"/>
    <n v="0"/>
  </r>
  <r>
    <n v="182"/>
    <x v="15"/>
    <d v="2017-03-01T00:00:00"/>
    <s v="March"/>
    <x v="1"/>
    <n v="0"/>
  </r>
  <r>
    <n v="183"/>
    <x v="15"/>
    <d v="2017-04-01T00:00:00"/>
    <s v="April"/>
    <x v="1"/>
    <n v="0"/>
  </r>
  <r>
    <n v="184"/>
    <x v="15"/>
    <d v="2017-05-01T00:00:00"/>
    <s v="May"/>
    <x v="1"/>
    <n v="0"/>
  </r>
  <r>
    <n v="185"/>
    <x v="15"/>
    <d v="2017-06-01T00:00:00"/>
    <s v="June"/>
    <x v="1"/>
    <n v="0"/>
  </r>
  <r>
    <n v="186"/>
    <x v="15"/>
    <d v="2017-07-01T00:00:00"/>
    <s v="July"/>
    <x v="1"/>
    <n v="0"/>
  </r>
  <r>
    <n v="187"/>
    <x v="15"/>
    <d v="2017-08-01T00:00:00"/>
    <s v="August"/>
    <x v="1"/>
    <n v="0"/>
  </r>
  <r>
    <n v="188"/>
    <x v="15"/>
    <d v="2017-09-01T00:00:00"/>
    <s v="September"/>
    <x v="1"/>
    <n v="0"/>
  </r>
  <r>
    <n v="189"/>
    <x v="15"/>
    <d v="2017-10-01T00:00:00"/>
    <s v="October"/>
    <x v="1"/>
    <n v="0"/>
  </r>
  <r>
    <n v="190"/>
    <x v="15"/>
    <d v="2017-11-01T00:00:00"/>
    <s v="November"/>
    <x v="1"/>
    <n v="0"/>
  </r>
  <r>
    <n v="191"/>
    <x v="15"/>
    <d v="2017-12-01T00:00:00"/>
    <s v="December"/>
    <x v="1"/>
    <n v="0"/>
  </r>
  <r>
    <n v="192"/>
    <x v="16"/>
    <d v="2017-01-01T00:00:00"/>
    <s v="January"/>
    <x v="1"/>
    <n v="19"/>
  </r>
  <r>
    <n v="193"/>
    <x v="16"/>
    <d v="2017-02-01T00:00:00"/>
    <s v="February"/>
    <x v="1"/>
    <n v="25"/>
  </r>
  <r>
    <n v="194"/>
    <x v="16"/>
    <d v="2017-03-01T00:00:00"/>
    <s v="March"/>
    <x v="1"/>
    <n v="24"/>
  </r>
  <r>
    <n v="195"/>
    <x v="16"/>
    <d v="2017-04-01T00:00:00"/>
    <s v="April"/>
    <x v="1"/>
    <n v="29"/>
  </r>
  <r>
    <n v="196"/>
    <x v="16"/>
    <d v="2017-05-01T00:00:00"/>
    <s v="May"/>
    <x v="1"/>
    <n v="31"/>
  </r>
  <r>
    <n v="197"/>
    <x v="16"/>
    <d v="2017-06-01T00:00:00"/>
    <s v="June"/>
    <x v="1"/>
    <n v="35"/>
  </r>
  <r>
    <n v="198"/>
    <x v="16"/>
    <d v="2017-07-01T00:00:00"/>
    <s v="July"/>
    <x v="1"/>
    <n v="25"/>
  </r>
  <r>
    <n v="199"/>
    <x v="16"/>
    <d v="2017-08-01T00:00:00"/>
    <s v="August"/>
    <x v="1"/>
    <n v="23"/>
  </r>
  <r>
    <n v="200"/>
    <x v="16"/>
    <d v="2017-09-01T00:00:00"/>
    <s v="September"/>
    <x v="1"/>
    <n v="32"/>
  </r>
  <r>
    <n v="201"/>
    <x v="16"/>
    <d v="2017-10-01T00:00:00"/>
    <s v="October"/>
    <x v="1"/>
    <n v="18"/>
  </r>
  <r>
    <n v="202"/>
    <x v="16"/>
    <d v="2017-11-01T00:00:00"/>
    <s v="November"/>
    <x v="1"/>
    <n v="21"/>
  </r>
  <r>
    <n v="203"/>
    <x v="16"/>
    <d v="2017-12-01T00:00:00"/>
    <s v="December"/>
    <x v="1"/>
    <n v="29"/>
  </r>
  <r>
    <n v="204"/>
    <x v="17"/>
    <d v="2017-01-01T00:00:00"/>
    <s v="January"/>
    <x v="1"/>
    <n v="0"/>
  </r>
  <r>
    <n v="205"/>
    <x v="17"/>
    <d v="2017-02-01T00:00:00"/>
    <s v="February"/>
    <x v="1"/>
    <n v="0"/>
  </r>
  <r>
    <n v="206"/>
    <x v="17"/>
    <d v="2017-03-01T00:00:00"/>
    <s v="March"/>
    <x v="1"/>
    <n v="0"/>
  </r>
  <r>
    <n v="207"/>
    <x v="17"/>
    <d v="2017-04-01T00:00:00"/>
    <s v="April"/>
    <x v="1"/>
    <n v="0"/>
  </r>
  <r>
    <n v="208"/>
    <x v="17"/>
    <d v="2017-05-01T00:00:00"/>
    <s v="May"/>
    <x v="1"/>
    <n v="0"/>
  </r>
  <r>
    <n v="209"/>
    <x v="17"/>
    <d v="2017-06-01T00:00:00"/>
    <s v="June"/>
    <x v="1"/>
    <n v="0"/>
  </r>
  <r>
    <n v="210"/>
    <x v="17"/>
    <d v="2017-07-01T00:00:00"/>
    <s v="July"/>
    <x v="1"/>
    <n v="0"/>
  </r>
  <r>
    <n v="211"/>
    <x v="17"/>
    <d v="2017-08-01T00:00:00"/>
    <s v="August"/>
    <x v="1"/>
    <n v="0"/>
  </r>
  <r>
    <n v="212"/>
    <x v="17"/>
    <d v="2017-09-01T00:00:00"/>
    <s v="September"/>
    <x v="1"/>
    <n v="0"/>
  </r>
  <r>
    <n v="213"/>
    <x v="17"/>
    <d v="2017-10-01T00:00:00"/>
    <s v="October"/>
    <x v="1"/>
    <n v="0"/>
  </r>
  <r>
    <n v="214"/>
    <x v="17"/>
    <d v="2017-11-01T00:00:00"/>
    <s v="November"/>
    <x v="1"/>
    <n v="0"/>
  </r>
  <r>
    <n v="215"/>
    <x v="17"/>
    <d v="2017-12-01T00:00:00"/>
    <s v="December"/>
    <x v="1"/>
    <n v="0"/>
  </r>
  <r>
    <n v="216"/>
    <x v="18"/>
    <d v="2017-01-01T00:00:00"/>
    <s v="January"/>
    <x v="1"/>
    <n v="0"/>
  </r>
  <r>
    <n v="217"/>
    <x v="18"/>
    <d v="2017-02-01T00:00:00"/>
    <s v="February"/>
    <x v="1"/>
    <n v="0"/>
  </r>
  <r>
    <n v="218"/>
    <x v="18"/>
    <d v="2017-03-01T00:00:00"/>
    <s v="March"/>
    <x v="1"/>
    <n v="0"/>
  </r>
  <r>
    <n v="219"/>
    <x v="18"/>
    <d v="2017-04-01T00:00:00"/>
    <s v="April"/>
    <x v="1"/>
    <n v="0"/>
  </r>
  <r>
    <n v="220"/>
    <x v="18"/>
    <d v="2017-05-01T00:00:00"/>
    <s v="May"/>
    <x v="1"/>
    <n v="0"/>
  </r>
  <r>
    <n v="221"/>
    <x v="18"/>
    <d v="2017-06-01T00:00:00"/>
    <s v="June"/>
    <x v="1"/>
    <n v="0"/>
  </r>
  <r>
    <n v="222"/>
    <x v="18"/>
    <d v="2017-07-01T00:00:00"/>
    <s v="July"/>
    <x v="1"/>
    <n v="0"/>
  </r>
  <r>
    <n v="223"/>
    <x v="18"/>
    <d v="2017-08-01T00:00:00"/>
    <s v="August"/>
    <x v="1"/>
    <n v="0"/>
  </r>
  <r>
    <n v="224"/>
    <x v="18"/>
    <d v="2017-09-01T00:00:00"/>
    <s v="September"/>
    <x v="1"/>
    <n v="0"/>
  </r>
  <r>
    <n v="225"/>
    <x v="18"/>
    <d v="2017-10-01T00:00:00"/>
    <s v="October"/>
    <x v="1"/>
    <n v="0"/>
  </r>
  <r>
    <n v="226"/>
    <x v="18"/>
    <d v="2017-11-01T00:00:00"/>
    <s v="November"/>
    <x v="1"/>
    <n v="0"/>
  </r>
  <r>
    <n v="227"/>
    <x v="18"/>
    <d v="2017-12-01T00:00:00"/>
    <s v="December"/>
    <x v="1"/>
    <n v="0"/>
  </r>
  <r>
    <n v="228"/>
    <x v="19"/>
    <d v="2017-01-01T00:00:00"/>
    <s v="January"/>
    <x v="1"/>
    <n v="0"/>
  </r>
  <r>
    <n v="229"/>
    <x v="19"/>
    <d v="2017-02-01T00:00:00"/>
    <s v="February"/>
    <x v="1"/>
    <n v="0"/>
  </r>
  <r>
    <n v="230"/>
    <x v="19"/>
    <d v="2017-03-01T00:00:00"/>
    <s v="March"/>
    <x v="1"/>
    <n v="0"/>
  </r>
  <r>
    <n v="231"/>
    <x v="19"/>
    <d v="2017-04-01T00:00:00"/>
    <s v="April"/>
    <x v="1"/>
    <n v="2"/>
  </r>
  <r>
    <n v="232"/>
    <x v="19"/>
    <d v="2017-05-01T00:00:00"/>
    <s v="May"/>
    <x v="1"/>
    <n v="0"/>
  </r>
  <r>
    <n v="233"/>
    <x v="19"/>
    <d v="2017-06-01T00:00:00"/>
    <s v="June"/>
    <x v="1"/>
    <n v="0"/>
  </r>
  <r>
    <n v="234"/>
    <x v="19"/>
    <d v="2017-07-01T00:00:00"/>
    <s v="July"/>
    <x v="1"/>
    <n v="0"/>
  </r>
  <r>
    <n v="235"/>
    <x v="19"/>
    <d v="2017-08-01T00:00:00"/>
    <s v="August"/>
    <x v="1"/>
    <n v="0"/>
  </r>
  <r>
    <n v="236"/>
    <x v="19"/>
    <d v="2017-09-01T00:00:00"/>
    <s v="September"/>
    <x v="1"/>
    <n v="0"/>
  </r>
  <r>
    <n v="237"/>
    <x v="19"/>
    <d v="2017-10-01T00:00:00"/>
    <s v="October"/>
    <x v="1"/>
    <n v="0"/>
  </r>
  <r>
    <n v="238"/>
    <x v="19"/>
    <d v="2017-11-01T00:00:00"/>
    <s v="November"/>
    <x v="1"/>
    <n v="0"/>
  </r>
  <r>
    <n v="239"/>
    <x v="19"/>
    <d v="2017-12-01T00:00:00"/>
    <s v="December"/>
    <x v="1"/>
    <n v="0"/>
  </r>
  <r>
    <n v="240"/>
    <x v="20"/>
    <d v="2017-01-01T00:00:00"/>
    <s v="January"/>
    <x v="1"/>
    <n v="0"/>
  </r>
  <r>
    <n v="241"/>
    <x v="20"/>
    <d v="2017-02-01T00:00:00"/>
    <s v="February"/>
    <x v="1"/>
    <n v="0"/>
  </r>
  <r>
    <n v="242"/>
    <x v="20"/>
    <d v="2017-03-01T00:00:00"/>
    <s v="March"/>
    <x v="1"/>
    <n v="0"/>
  </r>
  <r>
    <n v="243"/>
    <x v="20"/>
    <d v="2017-04-01T00:00:00"/>
    <s v="April"/>
    <x v="1"/>
    <n v="0"/>
  </r>
  <r>
    <n v="244"/>
    <x v="20"/>
    <d v="2017-05-01T00:00:00"/>
    <s v="May"/>
    <x v="1"/>
    <n v="0"/>
  </r>
  <r>
    <n v="245"/>
    <x v="20"/>
    <d v="2017-06-01T00:00:00"/>
    <s v="June"/>
    <x v="1"/>
    <n v="0"/>
  </r>
  <r>
    <n v="246"/>
    <x v="20"/>
    <d v="2017-07-01T00:00:00"/>
    <s v="July"/>
    <x v="1"/>
    <n v="0"/>
  </r>
  <r>
    <n v="247"/>
    <x v="20"/>
    <d v="2017-08-01T00:00:00"/>
    <s v="August"/>
    <x v="1"/>
    <n v="0"/>
  </r>
  <r>
    <n v="248"/>
    <x v="20"/>
    <d v="2017-09-01T00:00:00"/>
    <s v="September"/>
    <x v="1"/>
    <n v="0"/>
  </r>
  <r>
    <n v="249"/>
    <x v="20"/>
    <d v="2017-10-01T00:00:00"/>
    <s v="October"/>
    <x v="1"/>
    <n v="0"/>
  </r>
  <r>
    <n v="250"/>
    <x v="20"/>
    <d v="2017-11-01T00:00:00"/>
    <s v="November"/>
    <x v="1"/>
    <n v="0"/>
  </r>
  <r>
    <n v="251"/>
    <x v="20"/>
    <d v="2017-12-01T00:00:00"/>
    <s v="December"/>
    <x v="1"/>
    <n v="0"/>
  </r>
  <r>
    <n v="252"/>
    <x v="21"/>
    <d v="2017-01-01T00:00:00"/>
    <s v="January"/>
    <x v="1"/>
    <n v="0"/>
  </r>
  <r>
    <n v="253"/>
    <x v="21"/>
    <d v="2017-02-01T00:00:00"/>
    <s v="February"/>
    <x v="1"/>
    <n v="0"/>
  </r>
  <r>
    <n v="254"/>
    <x v="21"/>
    <d v="2017-03-01T00:00:00"/>
    <s v="March"/>
    <x v="1"/>
    <n v="0"/>
  </r>
  <r>
    <n v="255"/>
    <x v="21"/>
    <d v="2017-04-01T00:00:00"/>
    <s v="April"/>
    <x v="1"/>
    <n v="0"/>
  </r>
  <r>
    <n v="256"/>
    <x v="21"/>
    <d v="2017-05-01T00:00:00"/>
    <s v="May"/>
    <x v="1"/>
    <n v="0"/>
  </r>
  <r>
    <n v="257"/>
    <x v="21"/>
    <d v="2017-06-01T00:00:00"/>
    <s v="June"/>
    <x v="1"/>
    <n v="0"/>
  </r>
  <r>
    <n v="258"/>
    <x v="21"/>
    <d v="2017-07-01T00:00:00"/>
    <s v="July"/>
    <x v="1"/>
    <n v="0"/>
  </r>
  <r>
    <n v="259"/>
    <x v="21"/>
    <d v="2017-08-01T00:00:00"/>
    <s v="August"/>
    <x v="1"/>
    <n v="0"/>
  </r>
  <r>
    <n v="260"/>
    <x v="21"/>
    <d v="2017-09-01T00:00:00"/>
    <s v="September"/>
    <x v="1"/>
    <n v="0"/>
  </r>
  <r>
    <n v="261"/>
    <x v="21"/>
    <d v="2017-10-01T00:00:00"/>
    <s v="October"/>
    <x v="1"/>
    <n v="0"/>
  </r>
  <r>
    <n v="262"/>
    <x v="21"/>
    <d v="2017-11-01T00:00:00"/>
    <s v="November"/>
    <x v="1"/>
    <n v="0"/>
  </r>
  <r>
    <n v="263"/>
    <x v="21"/>
    <d v="2017-12-01T00:00:00"/>
    <s v="December"/>
    <x v="1"/>
    <n v="0"/>
  </r>
  <r>
    <n v="264"/>
    <x v="22"/>
    <d v="2017-01-01T00:00:00"/>
    <s v="January"/>
    <x v="1"/>
    <n v="0"/>
  </r>
  <r>
    <n v="265"/>
    <x v="22"/>
    <d v="2017-02-01T00:00:00"/>
    <s v="February"/>
    <x v="1"/>
    <n v="0"/>
  </r>
  <r>
    <n v="266"/>
    <x v="22"/>
    <d v="2017-03-01T00:00:00"/>
    <s v="March"/>
    <x v="1"/>
    <n v="0"/>
  </r>
  <r>
    <n v="267"/>
    <x v="22"/>
    <d v="2017-04-01T00:00:00"/>
    <s v="April"/>
    <x v="1"/>
    <n v="0"/>
  </r>
  <r>
    <n v="268"/>
    <x v="22"/>
    <d v="2017-05-01T00:00:00"/>
    <s v="May"/>
    <x v="1"/>
    <n v="0"/>
  </r>
  <r>
    <n v="269"/>
    <x v="22"/>
    <d v="2017-06-01T00:00:00"/>
    <s v="June"/>
    <x v="1"/>
    <n v="0"/>
  </r>
  <r>
    <n v="270"/>
    <x v="22"/>
    <d v="2017-07-01T00:00:00"/>
    <s v="July"/>
    <x v="1"/>
    <n v="0"/>
  </r>
  <r>
    <n v="271"/>
    <x v="22"/>
    <d v="2017-08-01T00:00:00"/>
    <s v="August"/>
    <x v="1"/>
    <n v="0"/>
  </r>
  <r>
    <n v="272"/>
    <x v="22"/>
    <d v="2017-09-01T00:00:00"/>
    <s v="September"/>
    <x v="1"/>
    <n v="0"/>
  </r>
  <r>
    <n v="273"/>
    <x v="22"/>
    <d v="2017-10-01T00:00:00"/>
    <s v="October"/>
    <x v="1"/>
    <n v="0"/>
  </r>
  <r>
    <n v="274"/>
    <x v="22"/>
    <d v="2017-11-01T00:00:00"/>
    <s v="November"/>
    <x v="1"/>
    <n v="0"/>
  </r>
  <r>
    <n v="275"/>
    <x v="22"/>
    <d v="2017-12-01T00:00:00"/>
    <s v="December"/>
    <x v="1"/>
    <n v="0"/>
  </r>
  <r>
    <n v="276"/>
    <x v="23"/>
    <d v="2017-01-01T00:00:00"/>
    <s v="January"/>
    <x v="1"/>
    <n v="0"/>
  </r>
  <r>
    <n v="277"/>
    <x v="23"/>
    <d v="2017-02-01T00:00:00"/>
    <s v="February"/>
    <x v="1"/>
    <n v="0"/>
  </r>
  <r>
    <n v="278"/>
    <x v="23"/>
    <d v="2017-03-01T00:00:00"/>
    <s v="March"/>
    <x v="1"/>
    <n v="0"/>
  </r>
  <r>
    <n v="279"/>
    <x v="23"/>
    <d v="2017-04-01T00:00:00"/>
    <s v="April"/>
    <x v="1"/>
    <n v="0"/>
  </r>
  <r>
    <n v="280"/>
    <x v="23"/>
    <d v="2017-05-01T00:00:00"/>
    <s v="May"/>
    <x v="1"/>
    <n v="0"/>
  </r>
  <r>
    <n v="281"/>
    <x v="23"/>
    <d v="2017-06-01T00:00:00"/>
    <s v="June"/>
    <x v="1"/>
    <n v="0"/>
  </r>
  <r>
    <n v="282"/>
    <x v="23"/>
    <d v="2017-07-01T00:00:00"/>
    <s v="July"/>
    <x v="1"/>
    <n v="0"/>
  </r>
  <r>
    <n v="283"/>
    <x v="23"/>
    <d v="2017-08-01T00:00:00"/>
    <s v="August"/>
    <x v="1"/>
    <n v="0"/>
  </r>
  <r>
    <n v="284"/>
    <x v="23"/>
    <d v="2017-09-01T00:00:00"/>
    <s v="September"/>
    <x v="1"/>
    <n v="0"/>
  </r>
  <r>
    <n v="285"/>
    <x v="23"/>
    <d v="2017-10-01T00:00:00"/>
    <s v="October"/>
    <x v="1"/>
    <n v="0"/>
  </r>
  <r>
    <n v="286"/>
    <x v="23"/>
    <d v="2017-11-01T00:00:00"/>
    <s v="November"/>
    <x v="1"/>
    <n v="0"/>
  </r>
  <r>
    <n v="287"/>
    <x v="23"/>
    <d v="2017-12-01T00:00:00"/>
    <s v="December"/>
    <x v="1"/>
    <n v="0"/>
  </r>
  <r>
    <n v="288"/>
    <x v="24"/>
    <d v="2017-01-01T00:00:00"/>
    <s v="January"/>
    <x v="1"/>
    <n v="0"/>
  </r>
  <r>
    <n v="289"/>
    <x v="24"/>
    <d v="2017-02-01T00:00:00"/>
    <s v="February"/>
    <x v="1"/>
    <n v="0"/>
  </r>
  <r>
    <n v="290"/>
    <x v="24"/>
    <d v="2017-03-01T00:00:00"/>
    <s v="March"/>
    <x v="1"/>
    <n v="0"/>
  </r>
  <r>
    <n v="291"/>
    <x v="24"/>
    <d v="2017-04-01T00:00:00"/>
    <s v="April"/>
    <x v="1"/>
    <n v="0"/>
  </r>
  <r>
    <n v="292"/>
    <x v="24"/>
    <d v="2017-05-01T00:00:00"/>
    <s v="May"/>
    <x v="1"/>
    <n v="0"/>
  </r>
  <r>
    <n v="293"/>
    <x v="24"/>
    <d v="2017-06-01T00:00:00"/>
    <s v="June"/>
    <x v="1"/>
    <n v="0"/>
  </r>
  <r>
    <n v="294"/>
    <x v="24"/>
    <d v="2017-07-01T00:00:00"/>
    <s v="July"/>
    <x v="1"/>
    <n v="0"/>
  </r>
  <r>
    <n v="295"/>
    <x v="24"/>
    <d v="2017-08-01T00:00:00"/>
    <s v="August"/>
    <x v="1"/>
    <n v="0"/>
  </r>
  <r>
    <n v="296"/>
    <x v="24"/>
    <d v="2017-09-01T00:00:00"/>
    <s v="September"/>
    <x v="1"/>
    <n v="0"/>
  </r>
  <r>
    <n v="297"/>
    <x v="24"/>
    <d v="2017-10-01T00:00:00"/>
    <s v="October"/>
    <x v="1"/>
    <n v="0"/>
  </r>
  <r>
    <n v="298"/>
    <x v="24"/>
    <d v="2017-11-01T00:00:00"/>
    <s v="November"/>
    <x v="1"/>
    <n v="0"/>
  </r>
  <r>
    <n v="299"/>
    <x v="24"/>
    <d v="2017-12-01T00:00:00"/>
    <s v="December"/>
    <x v="1"/>
    <n v="0"/>
  </r>
  <r>
    <n v="300"/>
    <x v="25"/>
    <d v="2017-01-01T00:00:00"/>
    <s v="January"/>
    <x v="1"/>
    <n v="0"/>
  </r>
  <r>
    <n v="301"/>
    <x v="25"/>
    <d v="2017-02-01T00:00:00"/>
    <s v="February"/>
    <x v="1"/>
    <n v="0"/>
  </r>
  <r>
    <n v="302"/>
    <x v="25"/>
    <d v="2017-03-01T00:00:00"/>
    <s v="March"/>
    <x v="1"/>
    <n v="0"/>
  </r>
  <r>
    <n v="303"/>
    <x v="25"/>
    <d v="2017-04-01T00:00:00"/>
    <s v="April"/>
    <x v="1"/>
    <n v="0"/>
  </r>
  <r>
    <n v="304"/>
    <x v="25"/>
    <d v="2017-05-01T00:00:00"/>
    <s v="May"/>
    <x v="1"/>
    <n v="0"/>
  </r>
  <r>
    <n v="305"/>
    <x v="25"/>
    <d v="2017-06-01T00:00:00"/>
    <s v="June"/>
    <x v="1"/>
    <n v="0"/>
  </r>
  <r>
    <n v="306"/>
    <x v="25"/>
    <d v="2017-07-01T00:00:00"/>
    <s v="July"/>
    <x v="1"/>
    <n v="0"/>
  </r>
  <r>
    <n v="307"/>
    <x v="25"/>
    <d v="2017-08-01T00:00:00"/>
    <s v="August"/>
    <x v="1"/>
    <n v="0"/>
  </r>
  <r>
    <n v="308"/>
    <x v="25"/>
    <d v="2017-09-01T00:00:00"/>
    <s v="September"/>
    <x v="1"/>
    <n v="0"/>
  </r>
  <r>
    <n v="309"/>
    <x v="25"/>
    <d v="2017-10-01T00:00:00"/>
    <s v="October"/>
    <x v="1"/>
    <n v="0"/>
  </r>
  <r>
    <n v="310"/>
    <x v="25"/>
    <d v="2017-11-01T00:00:00"/>
    <s v="November"/>
    <x v="1"/>
    <n v="0"/>
  </r>
  <r>
    <n v="311"/>
    <x v="25"/>
    <d v="2017-12-01T00:00:00"/>
    <s v="December"/>
    <x v="1"/>
    <n v="0"/>
  </r>
  <r>
    <n v="312"/>
    <x v="26"/>
    <d v="2017-01-01T00:00:00"/>
    <s v="January"/>
    <x v="1"/>
    <n v="0"/>
  </r>
  <r>
    <n v="313"/>
    <x v="26"/>
    <d v="2017-02-01T00:00:00"/>
    <s v="February"/>
    <x v="1"/>
    <n v="0"/>
  </r>
  <r>
    <n v="314"/>
    <x v="26"/>
    <d v="2017-03-01T00:00:00"/>
    <s v="March"/>
    <x v="1"/>
    <n v="0"/>
  </r>
  <r>
    <n v="315"/>
    <x v="26"/>
    <d v="2017-04-01T00:00:00"/>
    <s v="April"/>
    <x v="1"/>
    <n v="0"/>
  </r>
  <r>
    <n v="316"/>
    <x v="26"/>
    <d v="2017-05-01T00:00:00"/>
    <s v="May"/>
    <x v="1"/>
    <n v="0"/>
  </r>
  <r>
    <n v="317"/>
    <x v="26"/>
    <d v="2017-06-01T00:00:00"/>
    <s v="June"/>
    <x v="1"/>
    <n v="0"/>
  </r>
  <r>
    <n v="318"/>
    <x v="26"/>
    <d v="2017-07-01T00:00:00"/>
    <s v="July"/>
    <x v="1"/>
    <n v="0"/>
  </r>
  <r>
    <n v="319"/>
    <x v="26"/>
    <d v="2017-08-01T00:00:00"/>
    <s v="August"/>
    <x v="1"/>
    <n v="0"/>
  </r>
  <r>
    <n v="320"/>
    <x v="26"/>
    <d v="2017-09-01T00:00:00"/>
    <s v="September"/>
    <x v="1"/>
    <n v="0"/>
  </r>
  <r>
    <n v="321"/>
    <x v="26"/>
    <d v="2017-10-01T00:00:00"/>
    <s v="October"/>
    <x v="1"/>
    <n v="0"/>
  </r>
  <r>
    <n v="322"/>
    <x v="26"/>
    <d v="2017-11-01T00:00:00"/>
    <s v="November"/>
    <x v="1"/>
    <n v="0"/>
  </r>
  <r>
    <n v="323"/>
    <x v="26"/>
    <d v="2017-12-01T00:00:00"/>
    <s v="December"/>
    <x v="1"/>
    <n v="0"/>
  </r>
  <r>
    <n v="324"/>
    <x v="27"/>
    <d v="2017-01-01T00:00:00"/>
    <s v="January"/>
    <x v="1"/>
    <n v="0"/>
  </r>
  <r>
    <n v="325"/>
    <x v="27"/>
    <d v="2017-02-01T00:00:00"/>
    <s v="February"/>
    <x v="1"/>
    <n v="0"/>
  </r>
  <r>
    <n v="326"/>
    <x v="27"/>
    <d v="2017-03-01T00:00:00"/>
    <s v="March"/>
    <x v="1"/>
    <n v="0"/>
  </r>
  <r>
    <n v="327"/>
    <x v="27"/>
    <d v="2017-04-01T00:00:00"/>
    <s v="April"/>
    <x v="1"/>
    <n v="0"/>
  </r>
  <r>
    <n v="328"/>
    <x v="27"/>
    <d v="2017-05-01T00:00:00"/>
    <s v="May"/>
    <x v="1"/>
    <n v="0"/>
  </r>
  <r>
    <n v="329"/>
    <x v="27"/>
    <d v="2017-06-01T00:00:00"/>
    <s v="June"/>
    <x v="1"/>
    <n v="0"/>
  </r>
  <r>
    <n v="330"/>
    <x v="27"/>
    <d v="2017-07-01T00:00:00"/>
    <s v="July"/>
    <x v="1"/>
    <n v="0"/>
  </r>
  <r>
    <n v="331"/>
    <x v="27"/>
    <d v="2017-08-01T00:00:00"/>
    <s v="August"/>
    <x v="1"/>
    <n v="0"/>
  </r>
  <r>
    <n v="332"/>
    <x v="27"/>
    <d v="2017-09-01T00:00:00"/>
    <s v="September"/>
    <x v="1"/>
    <n v="0"/>
  </r>
  <r>
    <n v="333"/>
    <x v="27"/>
    <d v="2017-10-01T00:00:00"/>
    <s v="October"/>
    <x v="1"/>
    <n v="0"/>
  </r>
  <r>
    <n v="334"/>
    <x v="27"/>
    <d v="2017-11-01T00:00:00"/>
    <s v="November"/>
    <x v="1"/>
    <n v="0"/>
  </r>
  <r>
    <n v="335"/>
    <x v="27"/>
    <d v="2017-12-01T00:00:00"/>
    <s v="December"/>
    <x v="1"/>
    <n v="0"/>
  </r>
  <r>
    <n v="336"/>
    <x v="28"/>
    <d v="2017-01-01T00:00:00"/>
    <s v="January"/>
    <x v="1"/>
    <n v="35"/>
  </r>
  <r>
    <n v="337"/>
    <x v="28"/>
    <d v="2017-02-01T00:00:00"/>
    <s v="February"/>
    <x v="1"/>
    <n v="25"/>
  </r>
  <r>
    <n v="338"/>
    <x v="28"/>
    <d v="2017-03-01T00:00:00"/>
    <s v="March"/>
    <x v="1"/>
    <n v="17"/>
  </r>
  <r>
    <n v="339"/>
    <x v="28"/>
    <d v="2017-04-01T00:00:00"/>
    <s v="April"/>
    <x v="1"/>
    <n v="19"/>
  </r>
  <r>
    <n v="340"/>
    <x v="28"/>
    <d v="2017-05-01T00:00:00"/>
    <s v="May"/>
    <x v="1"/>
    <n v="21"/>
  </r>
  <r>
    <n v="341"/>
    <x v="28"/>
    <d v="2017-06-01T00:00:00"/>
    <s v="June"/>
    <x v="1"/>
    <n v="24"/>
  </r>
  <r>
    <n v="342"/>
    <x v="28"/>
    <d v="2017-07-01T00:00:00"/>
    <s v="July"/>
    <x v="1"/>
    <n v="25"/>
  </r>
  <r>
    <n v="343"/>
    <x v="28"/>
    <d v="2017-08-01T00:00:00"/>
    <s v="August"/>
    <x v="1"/>
    <n v="28"/>
  </r>
  <r>
    <n v="344"/>
    <x v="28"/>
    <d v="2017-09-01T00:00:00"/>
    <s v="September"/>
    <x v="1"/>
    <n v="26"/>
  </r>
  <r>
    <n v="345"/>
    <x v="28"/>
    <d v="2017-10-01T00:00:00"/>
    <s v="October"/>
    <x v="1"/>
    <n v="25"/>
  </r>
  <r>
    <n v="346"/>
    <x v="28"/>
    <d v="2017-11-01T00:00:00"/>
    <s v="November"/>
    <x v="1"/>
    <n v="29"/>
  </r>
  <r>
    <n v="347"/>
    <x v="28"/>
    <d v="2017-12-01T00:00:00"/>
    <s v="December"/>
    <x v="1"/>
    <n v="32"/>
  </r>
  <r>
    <n v="348"/>
    <x v="29"/>
    <d v="2017-01-01T00:00:00"/>
    <s v="January"/>
    <x v="1"/>
    <n v="235"/>
  </r>
  <r>
    <n v="349"/>
    <x v="29"/>
    <d v="2017-02-01T00:00:00"/>
    <s v="February"/>
    <x v="1"/>
    <n v="242"/>
  </r>
  <r>
    <n v="350"/>
    <x v="29"/>
    <d v="2017-03-01T00:00:00"/>
    <s v="March"/>
    <x v="1"/>
    <n v="238"/>
  </r>
  <r>
    <n v="351"/>
    <x v="29"/>
    <d v="2017-04-01T00:00:00"/>
    <s v="April"/>
    <x v="1"/>
    <n v="209"/>
  </r>
  <r>
    <n v="352"/>
    <x v="29"/>
    <d v="2017-05-01T00:00:00"/>
    <s v="May"/>
    <x v="1"/>
    <n v="211"/>
  </r>
  <r>
    <n v="353"/>
    <x v="29"/>
    <d v="2017-06-01T00:00:00"/>
    <s v="June"/>
    <x v="1"/>
    <n v="194"/>
  </r>
  <r>
    <n v="354"/>
    <x v="29"/>
    <d v="2017-07-01T00:00:00"/>
    <s v="July"/>
    <x v="1"/>
    <n v="116"/>
  </r>
  <r>
    <n v="355"/>
    <x v="29"/>
    <d v="2017-08-01T00:00:00"/>
    <s v="August"/>
    <x v="1"/>
    <n v="219"/>
  </r>
  <r>
    <n v="356"/>
    <x v="29"/>
    <d v="2017-09-01T00:00:00"/>
    <s v="September"/>
    <x v="1"/>
    <n v="225"/>
  </r>
  <r>
    <n v="357"/>
    <x v="29"/>
    <d v="2017-10-01T00:00:00"/>
    <s v="October"/>
    <x v="1"/>
    <n v="236"/>
  </r>
  <r>
    <n v="358"/>
    <x v="29"/>
    <d v="2017-11-01T00:00:00"/>
    <s v="November"/>
    <x v="1"/>
    <n v="255"/>
  </r>
  <r>
    <n v="359"/>
    <x v="29"/>
    <d v="2017-12-01T00:00:00"/>
    <s v="December"/>
    <x v="1"/>
    <n v="250"/>
  </r>
  <r>
    <n v="360"/>
    <x v="30"/>
    <d v="2017-01-01T00:00:00"/>
    <s v="January"/>
    <x v="1"/>
    <n v="0"/>
  </r>
  <r>
    <n v="361"/>
    <x v="30"/>
    <d v="2017-02-01T00:00:00"/>
    <s v="February"/>
    <x v="1"/>
    <n v="0"/>
  </r>
  <r>
    <n v="362"/>
    <x v="30"/>
    <d v="2017-03-01T00:00:00"/>
    <s v="March"/>
    <x v="1"/>
    <n v="0"/>
  </r>
  <r>
    <n v="363"/>
    <x v="30"/>
    <d v="2017-04-01T00:00:00"/>
    <s v="April"/>
    <x v="1"/>
    <n v="0"/>
  </r>
  <r>
    <n v="364"/>
    <x v="30"/>
    <d v="2017-05-01T00:00:00"/>
    <s v="May"/>
    <x v="1"/>
    <n v="0"/>
  </r>
  <r>
    <n v="365"/>
    <x v="30"/>
    <d v="2017-06-01T00:00:00"/>
    <s v="June"/>
    <x v="1"/>
    <n v="0"/>
  </r>
  <r>
    <n v="366"/>
    <x v="30"/>
    <d v="2017-07-01T00:00:00"/>
    <s v="July"/>
    <x v="1"/>
    <n v="0"/>
  </r>
  <r>
    <n v="367"/>
    <x v="30"/>
    <d v="2017-08-01T00:00:00"/>
    <s v="August"/>
    <x v="1"/>
    <n v="0"/>
  </r>
  <r>
    <n v="368"/>
    <x v="30"/>
    <d v="2017-09-01T00:00:00"/>
    <s v="September"/>
    <x v="1"/>
    <n v="0"/>
  </r>
  <r>
    <n v="369"/>
    <x v="30"/>
    <d v="2017-10-01T00:00:00"/>
    <s v="October"/>
    <x v="1"/>
    <n v="0"/>
  </r>
  <r>
    <n v="370"/>
    <x v="30"/>
    <d v="2017-11-01T00:00:00"/>
    <s v="November"/>
    <x v="1"/>
    <n v="0"/>
  </r>
  <r>
    <n v="371"/>
    <x v="30"/>
    <d v="2017-12-01T00:00:00"/>
    <s v="December"/>
    <x v="1"/>
    <n v="0"/>
  </r>
  <r>
    <n v="0"/>
    <x v="0"/>
    <d v="2018-01-01T00:00:00"/>
    <s v="January"/>
    <x v="2"/>
    <n v="0"/>
  </r>
  <r>
    <n v="1"/>
    <x v="0"/>
    <d v="2018-02-01T00:00:00"/>
    <s v="February"/>
    <x v="2"/>
    <n v="0"/>
  </r>
  <r>
    <n v="2"/>
    <x v="0"/>
    <d v="2018-03-01T00:00:00"/>
    <s v="March"/>
    <x v="2"/>
    <n v="0"/>
  </r>
  <r>
    <n v="3"/>
    <x v="0"/>
    <d v="2018-04-01T00:00:00"/>
    <s v="April"/>
    <x v="2"/>
    <n v="0"/>
  </r>
  <r>
    <n v="4"/>
    <x v="0"/>
    <d v="2018-05-01T00:00:00"/>
    <s v="May"/>
    <x v="2"/>
    <n v="0"/>
  </r>
  <r>
    <n v="5"/>
    <x v="0"/>
    <d v="2018-06-01T00:00:00"/>
    <s v="June"/>
    <x v="2"/>
    <n v="0"/>
  </r>
  <r>
    <n v="6"/>
    <x v="0"/>
    <d v="2018-07-01T00:00:00"/>
    <s v="July"/>
    <x v="2"/>
    <n v="2"/>
  </r>
  <r>
    <n v="7"/>
    <x v="0"/>
    <d v="2018-08-01T00:00:00"/>
    <s v="August"/>
    <x v="2"/>
    <n v="3"/>
  </r>
  <r>
    <n v="8"/>
    <x v="0"/>
    <d v="2018-09-01T00:00:00"/>
    <s v="September"/>
    <x v="2"/>
    <n v="0"/>
  </r>
  <r>
    <n v="9"/>
    <x v="0"/>
    <d v="2018-10-01T00:00:00"/>
    <s v="October"/>
    <x v="2"/>
    <n v="0"/>
  </r>
  <r>
    <n v="10"/>
    <x v="0"/>
    <d v="2018-11-01T00:00:00"/>
    <s v="November"/>
    <x v="2"/>
    <n v="0"/>
  </r>
  <r>
    <n v="11"/>
    <x v="0"/>
    <d v="2018-12-01T00:00:00"/>
    <s v="December"/>
    <x v="2"/>
    <n v="0"/>
  </r>
  <r>
    <n v="12"/>
    <x v="1"/>
    <d v="2018-01-01T00:00:00"/>
    <s v="January"/>
    <x v="2"/>
    <n v="0"/>
  </r>
  <r>
    <n v="13"/>
    <x v="1"/>
    <d v="2018-02-01T00:00:00"/>
    <s v="February"/>
    <x v="2"/>
    <n v="0"/>
  </r>
  <r>
    <n v="14"/>
    <x v="1"/>
    <d v="2018-03-01T00:00:00"/>
    <s v="March"/>
    <x v="2"/>
    <n v="0"/>
  </r>
  <r>
    <n v="15"/>
    <x v="1"/>
    <d v="2018-04-01T00:00:00"/>
    <s v="April"/>
    <x v="2"/>
    <n v="0"/>
  </r>
  <r>
    <n v="16"/>
    <x v="1"/>
    <d v="2018-05-01T00:00:00"/>
    <s v="May"/>
    <x v="2"/>
    <n v="0"/>
  </r>
  <r>
    <n v="17"/>
    <x v="1"/>
    <d v="2018-06-01T00:00:00"/>
    <s v="June"/>
    <x v="2"/>
    <n v="0"/>
  </r>
  <r>
    <n v="18"/>
    <x v="1"/>
    <d v="2018-07-01T00:00:00"/>
    <s v="July"/>
    <x v="2"/>
    <n v="0"/>
  </r>
  <r>
    <n v="19"/>
    <x v="1"/>
    <d v="2018-08-01T00:00:00"/>
    <s v="August"/>
    <x v="2"/>
    <n v="0"/>
  </r>
  <r>
    <n v="20"/>
    <x v="1"/>
    <d v="2018-09-01T00:00:00"/>
    <s v="September"/>
    <x v="2"/>
    <n v="0"/>
  </r>
  <r>
    <n v="21"/>
    <x v="1"/>
    <d v="2018-10-01T00:00:00"/>
    <s v="October"/>
    <x v="2"/>
    <n v="0"/>
  </r>
  <r>
    <n v="22"/>
    <x v="1"/>
    <d v="2018-11-01T00:00:00"/>
    <s v="November"/>
    <x v="2"/>
    <n v="0"/>
  </r>
  <r>
    <n v="23"/>
    <x v="1"/>
    <d v="2018-12-01T00:00:00"/>
    <s v="December"/>
    <x v="2"/>
    <n v="0"/>
  </r>
  <r>
    <n v="24"/>
    <x v="2"/>
    <d v="2018-01-01T00:00:00"/>
    <s v="January"/>
    <x v="2"/>
    <n v="35379"/>
  </r>
  <r>
    <n v="25"/>
    <x v="2"/>
    <d v="2018-02-01T00:00:00"/>
    <s v="February"/>
    <x v="2"/>
    <n v="30414"/>
  </r>
  <r>
    <n v="26"/>
    <x v="2"/>
    <d v="2018-03-01T00:00:00"/>
    <s v="March"/>
    <x v="2"/>
    <n v="27535"/>
  </r>
  <r>
    <n v="27"/>
    <x v="2"/>
    <d v="2018-04-01T00:00:00"/>
    <s v="April"/>
    <x v="2"/>
    <n v="20830"/>
  </r>
  <r>
    <n v="28"/>
    <x v="2"/>
    <d v="2018-05-01T00:00:00"/>
    <s v="May"/>
    <x v="2"/>
    <n v="21554"/>
  </r>
  <r>
    <n v="29"/>
    <x v="2"/>
    <d v="2018-06-01T00:00:00"/>
    <s v="June"/>
    <x v="2"/>
    <n v="24677"/>
  </r>
  <r>
    <n v="30"/>
    <x v="2"/>
    <d v="2018-07-01T00:00:00"/>
    <s v="July"/>
    <x v="2"/>
    <n v="17456"/>
  </r>
  <r>
    <n v="31"/>
    <x v="2"/>
    <d v="2018-08-01T00:00:00"/>
    <s v="August"/>
    <x v="2"/>
    <n v="31217"/>
  </r>
  <r>
    <n v="32"/>
    <x v="2"/>
    <d v="2018-09-01T00:00:00"/>
    <s v="September"/>
    <x v="2"/>
    <n v="22809"/>
  </r>
  <r>
    <n v="33"/>
    <x v="2"/>
    <d v="2018-10-01T00:00:00"/>
    <s v="October"/>
    <x v="2"/>
    <n v="30072"/>
  </r>
  <r>
    <n v="34"/>
    <x v="2"/>
    <d v="2018-11-01T00:00:00"/>
    <s v="November"/>
    <x v="2"/>
    <n v="23487"/>
  </r>
  <r>
    <n v="35"/>
    <x v="2"/>
    <d v="2018-12-01T00:00:00"/>
    <s v="December"/>
    <x v="2"/>
    <n v="29358"/>
  </r>
  <r>
    <n v="36"/>
    <x v="3"/>
    <d v="2018-01-01T00:00:00"/>
    <s v="January"/>
    <x v="2"/>
    <n v="0"/>
  </r>
  <r>
    <n v="37"/>
    <x v="3"/>
    <d v="2018-02-01T00:00:00"/>
    <s v="February"/>
    <x v="2"/>
    <n v="0"/>
  </r>
  <r>
    <n v="38"/>
    <x v="3"/>
    <d v="2018-03-01T00:00:00"/>
    <s v="March"/>
    <x v="2"/>
    <n v="0"/>
  </r>
  <r>
    <n v="39"/>
    <x v="3"/>
    <d v="2018-04-01T00:00:00"/>
    <s v="April"/>
    <x v="2"/>
    <n v="0"/>
  </r>
  <r>
    <n v="40"/>
    <x v="3"/>
    <d v="2018-05-01T00:00:00"/>
    <s v="May"/>
    <x v="2"/>
    <n v="0"/>
  </r>
  <r>
    <n v="41"/>
    <x v="3"/>
    <d v="2018-06-01T00:00:00"/>
    <s v="June"/>
    <x v="2"/>
    <n v="0"/>
  </r>
  <r>
    <n v="42"/>
    <x v="3"/>
    <d v="2018-07-01T00:00:00"/>
    <s v="July"/>
    <x v="2"/>
    <n v="0"/>
  </r>
  <r>
    <n v="43"/>
    <x v="3"/>
    <d v="2018-08-01T00:00:00"/>
    <s v="August"/>
    <x v="2"/>
    <n v="0"/>
  </r>
  <r>
    <n v="44"/>
    <x v="3"/>
    <d v="2018-09-01T00:00:00"/>
    <s v="September"/>
    <x v="2"/>
    <n v="0"/>
  </r>
  <r>
    <n v="45"/>
    <x v="3"/>
    <d v="2018-10-01T00:00:00"/>
    <s v="October"/>
    <x v="2"/>
    <n v="0"/>
  </r>
  <r>
    <n v="46"/>
    <x v="3"/>
    <d v="2018-11-01T00:00:00"/>
    <s v="November"/>
    <x v="2"/>
    <n v="0"/>
  </r>
  <r>
    <n v="47"/>
    <x v="3"/>
    <d v="2018-12-01T00:00:00"/>
    <s v="December"/>
    <x v="2"/>
    <n v="0"/>
  </r>
  <r>
    <n v="48"/>
    <x v="4"/>
    <d v="2018-01-01T00:00:00"/>
    <s v="January"/>
    <x v="2"/>
    <n v="0"/>
  </r>
  <r>
    <n v="49"/>
    <x v="4"/>
    <d v="2018-02-01T00:00:00"/>
    <s v="February"/>
    <x v="2"/>
    <n v="0"/>
  </r>
  <r>
    <n v="50"/>
    <x v="4"/>
    <d v="2018-03-01T00:00:00"/>
    <s v="March"/>
    <x v="2"/>
    <n v="0"/>
  </r>
  <r>
    <n v="51"/>
    <x v="4"/>
    <d v="2018-04-01T00:00:00"/>
    <s v="April"/>
    <x v="2"/>
    <n v="0"/>
  </r>
  <r>
    <n v="52"/>
    <x v="4"/>
    <d v="2018-05-01T00:00:00"/>
    <s v="May"/>
    <x v="2"/>
    <n v="0"/>
  </r>
  <r>
    <n v="53"/>
    <x v="4"/>
    <d v="2018-06-01T00:00:00"/>
    <s v="June"/>
    <x v="2"/>
    <n v="0"/>
  </r>
  <r>
    <n v="54"/>
    <x v="4"/>
    <d v="2018-07-01T00:00:00"/>
    <s v="July"/>
    <x v="2"/>
    <n v="0"/>
  </r>
  <r>
    <n v="55"/>
    <x v="4"/>
    <d v="2018-08-01T00:00:00"/>
    <s v="August"/>
    <x v="2"/>
    <n v="0"/>
  </r>
  <r>
    <n v="56"/>
    <x v="4"/>
    <d v="2018-09-01T00:00:00"/>
    <s v="September"/>
    <x v="2"/>
    <n v="0"/>
  </r>
  <r>
    <n v="57"/>
    <x v="4"/>
    <d v="2018-10-01T00:00:00"/>
    <s v="October"/>
    <x v="2"/>
    <n v="0"/>
  </r>
  <r>
    <n v="58"/>
    <x v="4"/>
    <d v="2018-11-01T00:00:00"/>
    <s v="November"/>
    <x v="2"/>
    <n v="0"/>
  </r>
  <r>
    <n v="59"/>
    <x v="4"/>
    <d v="2018-12-01T00:00:00"/>
    <s v="December"/>
    <x v="2"/>
    <n v="0"/>
  </r>
  <r>
    <n v="60"/>
    <x v="5"/>
    <d v="2018-01-01T00:00:00"/>
    <s v="January"/>
    <x v="2"/>
    <n v="50"/>
  </r>
  <r>
    <n v="61"/>
    <x v="5"/>
    <d v="2018-02-01T00:00:00"/>
    <s v="February"/>
    <x v="2"/>
    <n v="60"/>
  </r>
  <r>
    <n v="62"/>
    <x v="5"/>
    <d v="2018-03-01T00:00:00"/>
    <s v="March"/>
    <x v="2"/>
    <n v="70"/>
  </r>
  <r>
    <n v="63"/>
    <x v="5"/>
    <d v="2018-04-01T00:00:00"/>
    <s v="April"/>
    <x v="2"/>
    <n v="45"/>
  </r>
  <r>
    <n v="64"/>
    <x v="5"/>
    <d v="2018-05-01T00:00:00"/>
    <s v="May"/>
    <x v="2"/>
    <n v="40"/>
  </r>
  <r>
    <n v="65"/>
    <x v="5"/>
    <d v="2018-06-01T00:00:00"/>
    <s v="June"/>
    <x v="2"/>
    <n v="35"/>
  </r>
  <r>
    <n v="66"/>
    <x v="5"/>
    <d v="2018-07-01T00:00:00"/>
    <s v="July"/>
    <x v="2"/>
    <n v="40"/>
  </r>
  <r>
    <n v="67"/>
    <x v="5"/>
    <d v="2018-08-01T00:00:00"/>
    <s v="August"/>
    <x v="2"/>
    <n v="35"/>
  </r>
  <r>
    <n v="68"/>
    <x v="5"/>
    <d v="2018-09-01T00:00:00"/>
    <s v="September"/>
    <x v="2"/>
    <n v="40"/>
  </r>
  <r>
    <n v="69"/>
    <x v="5"/>
    <d v="2018-10-01T00:00:00"/>
    <s v="October"/>
    <x v="2"/>
    <n v="40"/>
  </r>
  <r>
    <n v="70"/>
    <x v="5"/>
    <d v="2018-11-01T00:00:00"/>
    <s v="November"/>
    <x v="2"/>
    <n v="40"/>
  </r>
  <r>
    <n v="71"/>
    <x v="5"/>
    <d v="2018-12-01T00:00:00"/>
    <s v="December"/>
    <x v="2"/>
    <n v="44"/>
  </r>
  <r>
    <n v="72"/>
    <x v="6"/>
    <d v="2018-01-01T00:00:00"/>
    <s v="January"/>
    <x v="2"/>
    <n v="36"/>
  </r>
  <r>
    <n v="73"/>
    <x v="6"/>
    <d v="2018-02-01T00:00:00"/>
    <s v="February"/>
    <x v="2"/>
    <n v="6"/>
  </r>
  <r>
    <n v="74"/>
    <x v="6"/>
    <d v="2018-03-01T00:00:00"/>
    <s v="March"/>
    <x v="2"/>
    <n v="22"/>
  </r>
  <r>
    <n v="75"/>
    <x v="6"/>
    <d v="2018-04-01T00:00:00"/>
    <s v="April"/>
    <x v="2"/>
    <n v="15"/>
  </r>
  <r>
    <n v="76"/>
    <x v="6"/>
    <d v="2018-05-01T00:00:00"/>
    <s v="May"/>
    <x v="2"/>
    <n v="19"/>
  </r>
  <r>
    <n v="77"/>
    <x v="6"/>
    <d v="2018-06-01T00:00:00"/>
    <s v="June"/>
    <x v="2"/>
    <n v="19"/>
  </r>
  <r>
    <n v="78"/>
    <x v="6"/>
    <d v="2018-07-01T00:00:00"/>
    <s v="July"/>
    <x v="2"/>
    <n v="37"/>
  </r>
  <r>
    <n v="79"/>
    <x v="6"/>
    <d v="2018-08-01T00:00:00"/>
    <s v="August"/>
    <x v="2"/>
    <n v="42"/>
  </r>
  <r>
    <n v="80"/>
    <x v="6"/>
    <d v="2018-09-01T00:00:00"/>
    <s v="September"/>
    <x v="2"/>
    <n v="35"/>
  </r>
  <r>
    <n v="81"/>
    <x v="6"/>
    <d v="2018-10-01T00:00:00"/>
    <s v="October"/>
    <x v="2"/>
    <n v="13"/>
  </r>
  <r>
    <n v="82"/>
    <x v="6"/>
    <d v="2018-11-01T00:00:00"/>
    <s v="November"/>
    <x v="2"/>
    <n v="45"/>
  </r>
  <r>
    <n v="83"/>
    <x v="6"/>
    <d v="2018-12-01T00:00:00"/>
    <s v="December"/>
    <x v="2"/>
    <n v="11"/>
  </r>
  <r>
    <n v="84"/>
    <x v="7"/>
    <d v="2018-01-01T00:00:00"/>
    <s v="January"/>
    <x v="2"/>
    <n v="0"/>
  </r>
  <r>
    <n v="85"/>
    <x v="7"/>
    <d v="2018-02-01T00:00:00"/>
    <s v="February"/>
    <x v="2"/>
    <n v="0"/>
  </r>
  <r>
    <n v="86"/>
    <x v="7"/>
    <d v="2018-03-01T00:00:00"/>
    <s v="March"/>
    <x v="2"/>
    <n v="0"/>
  </r>
  <r>
    <n v="87"/>
    <x v="7"/>
    <d v="2018-04-01T00:00:00"/>
    <s v="April"/>
    <x v="2"/>
    <n v="0"/>
  </r>
  <r>
    <n v="88"/>
    <x v="7"/>
    <d v="2018-05-01T00:00:00"/>
    <s v="May"/>
    <x v="2"/>
    <n v="0"/>
  </r>
  <r>
    <n v="89"/>
    <x v="7"/>
    <d v="2018-06-01T00:00:00"/>
    <s v="June"/>
    <x v="2"/>
    <n v="0"/>
  </r>
  <r>
    <n v="90"/>
    <x v="7"/>
    <d v="2018-07-01T00:00:00"/>
    <s v="July"/>
    <x v="2"/>
    <n v="0"/>
  </r>
  <r>
    <n v="91"/>
    <x v="7"/>
    <d v="2018-08-01T00:00:00"/>
    <s v="August"/>
    <x v="2"/>
    <n v="0"/>
  </r>
  <r>
    <n v="92"/>
    <x v="7"/>
    <d v="2018-09-01T00:00:00"/>
    <s v="September"/>
    <x v="2"/>
    <n v="0"/>
  </r>
  <r>
    <n v="93"/>
    <x v="7"/>
    <d v="2018-10-01T00:00:00"/>
    <s v="October"/>
    <x v="2"/>
    <n v="0"/>
  </r>
  <r>
    <n v="94"/>
    <x v="7"/>
    <d v="2018-11-01T00:00:00"/>
    <s v="November"/>
    <x v="2"/>
    <n v="0"/>
  </r>
  <r>
    <n v="95"/>
    <x v="7"/>
    <d v="2018-12-01T00:00:00"/>
    <s v="December"/>
    <x v="2"/>
    <n v="0"/>
  </r>
  <r>
    <n v="96"/>
    <x v="8"/>
    <d v="2018-01-01T00:00:00"/>
    <s v="January"/>
    <x v="2"/>
    <n v="0"/>
  </r>
  <r>
    <n v="97"/>
    <x v="8"/>
    <d v="2018-02-01T00:00:00"/>
    <s v="February"/>
    <x v="2"/>
    <n v="0"/>
  </r>
  <r>
    <n v="98"/>
    <x v="8"/>
    <d v="2018-03-01T00:00:00"/>
    <s v="March"/>
    <x v="2"/>
    <n v="0"/>
  </r>
  <r>
    <n v="99"/>
    <x v="8"/>
    <d v="2018-04-01T00:00:00"/>
    <s v="April"/>
    <x v="2"/>
    <n v="0"/>
  </r>
  <r>
    <n v="100"/>
    <x v="8"/>
    <d v="2018-05-01T00:00:00"/>
    <s v="May"/>
    <x v="2"/>
    <n v="0"/>
  </r>
  <r>
    <n v="101"/>
    <x v="8"/>
    <d v="2018-06-01T00:00:00"/>
    <s v="June"/>
    <x v="2"/>
    <n v="0"/>
  </r>
  <r>
    <n v="102"/>
    <x v="8"/>
    <d v="2018-07-01T00:00:00"/>
    <s v="July"/>
    <x v="2"/>
    <n v="0"/>
  </r>
  <r>
    <n v="103"/>
    <x v="8"/>
    <d v="2018-08-01T00:00:00"/>
    <s v="August"/>
    <x v="2"/>
    <n v="0"/>
  </r>
  <r>
    <n v="104"/>
    <x v="8"/>
    <d v="2018-09-01T00:00:00"/>
    <s v="September"/>
    <x v="2"/>
    <n v="0"/>
  </r>
  <r>
    <n v="105"/>
    <x v="8"/>
    <d v="2018-10-01T00:00:00"/>
    <s v="October"/>
    <x v="2"/>
    <n v="0"/>
  </r>
  <r>
    <n v="106"/>
    <x v="8"/>
    <d v="2018-11-01T00:00:00"/>
    <s v="November"/>
    <x v="2"/>
    <n v="0"/>
  </r>
  <r>
    <n v="107"/>
    <x v="8"/>
    <d v="2018-12-01T00:00:00"/>
    <s v="December"/>
    <x v="2"/>
    <n v="0"/>
  </r>
  <r>
    <n v="108"/>
    <x v="9"/>
    <d v="2018-01-01T00:00:00"/>
    <s v="January"/>
    <x v="2"/>
    <n v="0"/>
  </r>
  <r>
    <n v="109"/>
    <x v="9"/>
    <d v="2018-02-01T00:00:00"/>
    <s v="February"/>
    <x v="2"/>
    <n v="0"/>
  </r>
  <r>
    <n v="110"/>
    <x v="9"/>
    <d v="2018-03-01T00:00:00"/>
    <s v="March"/>
    <x v="2"/>
    <n v="0"/>
  </r>
  <r>
    <n v="111"/>
    <x v="9"/>
    <d v="2018-04-01T00:00:00"/>
    <s v="April"/>
    <x v="2"/>
    <n v="0"/>
  </r>
  <r>
    <n v="112"/>
    <x v="9"/>
    <d v="2018-05-01T00:00:00"/>
    <s v="May"/>
    <x v="2"/>
    <n v="0"/>
  </r>
  <r>
    <n v="113"/>
    <x v="9"/>
    <d v="2018-06-01T00:00:00"/>
    <s v="June"/>
    <x v="2"/>
    <n v="0"/>
  </r>
  <r>
    <n v="114"/>
    <x v="9"/>
    <d v="2018-07-01T00:00:00"/>
    <s v="July"/>
    <x v="2"/>
    <n v="0"/>
  </r>
  <r>
    <n v="115"/>
    <x v="9"/>
    <d v="2018-08-01T00:00:00"/>
    <s v="August"/>
    <x v="2"/>
    <n v="0"/>
  </r>
  <r>
    <n v="116"/>
    <x v="9"/>
    <d v="2018-09-01T00:00:00"/>
    <s v="September"/>
    <x v="2"/>
    <n v="0"/>
  </r>
  <r>
    <n v="117"/>
    <x v="9"/>
    <d v="2018-10-01T00:00:00"/>
    <s v="October"/>
    <x v="2"/>
    <n v="0"/>
  </r>
  <r>
    <n v="118"/>
    <x v="9"/>
    <d v="2018-11-01T00:00:00"/>
    <s v="November"/>
    <x v="2"/>
    <n v="0"/>
  </r>
  <r>
    <n v="119"/>
    <x v="9"/>
    <d v="2018-12-01T00:00:00"/>
    <s v="December"/>
    <x v="2"/>
    <n v="0"/>
  </r>
  <r>
    <n v="120"/>
    <x v="10"/>
    <d v="2018-01-01T00:00:00"/>
    <s v="January"/>
    <x v="2"/>
    <n v="0"/>
  </r>
  <r>
    <n v="121"/>
    <x v="10"/>
    <d v="2018-02-01T00:00:00"/>
    <s v="February"/>
    <x v="2"/>
    <n v="0"/>
  </r>
  <r>
    <n v="122"/>
    <x v="10"/>
    <d v="2018-03-01T00:00:00"/>
    <s v="March"/>
    <x v="2"/>
    <n v="0"/>
  </r>
  <r>
    <n v="123"/>
    <x v="10"/>
    <d v="2018-04-01T00:00:00"/>
    <s v="April"/>
    <x v="2"/>
    <n v="0"/>
  </r>
  <r>
    <n v="124"/>
    <x v="10"/>
    <d v="2018-05-01T00:00:00"/>
    <s v="May"/>
    <x v="2"/>
    <n v="0"/>
  </r>
  <r>
    <n v="125"/>
    <x v="10"/>
    <d v="2018-06-01T00:00:00"/>
    <s v="June"/>
    <x v="2"/>
    <n v="0"/>
  </r>
  <r>
    <n v="126"/>
    <x v="10"/>
    <d v="2018-07-01T00:00:00"/>
    <s v="July"/>
    <x v="2"/>
    <n v="0"/>
  </r>
  <r>
    <n v="127"/>
    <x v="10"/>
    <d v="2018-08-01T00:00:00"/>
    <s v="August"/>
    <x v="2"/>
    <n v="0"/>
  </r>
  <r>
    <n v="128"/>
    <x v="10"/>
    <d v="2018-09-01T00:00:00"/>
    <s v="September"/>
    <x v="2"/>
    <n v="0"/>
  </r>
  <r>
    <n v="129"/>
    <x v="10"/>
    <d v="2018-10-01T00:00:00"/>
    <s v="October"/>
    <x v="2"/>
    <n v="0"/>
  </r>
  <r>
    <n v="130"/>
    <x v="10"/>
    <d v="2018-11-01T00:00:00"/>
    <s v="November"/>
    <x v="2"/>
    <n v="0"/>
  </r>
  <r>
    <n v="131"/>
    <x v="10"/>
    <d v="2018-12-01T00:00:00"/>
    <s v="December"/>
    <x v="2"/>
    <n v="0"/>
  </r>
  <r>
    <n v="132"/>
    <x v="11"/>
    <d v="2018-01-01T00:00:00"/>
    <s v="January"/>
    <x v="2"/>
    <n v="0"/>
  </r>
  <r>
    <n v="133"/>
    <x v="11"/>
    <d v="2018-02-01T00:00:00"/>
    <s v="February"/>
    <x v="2"/>
    <n v="0"/>
  </r>
  <r>
    <n v="134"/>
    <x v="11"/>
    <d v="2018-03-01T00:00:00"/>
    <s v="March"/>
    <x v="2"/>
    <n v="0"/>
  </r>
  <r>
    <n v="135"/>
    <x v="11"/>
    <d v="2018-04-01T00:00:00"/>
    <s v="April"/>
    <x v="2"/>
    <n v="0"/>
  </r>
  <r>
    <n v="136"/>
    <x v="11"/>
    <d v="2018-05-01T00:00:00"/>
    <s v="May"/>
    <x v="2"/>
    <n v="0"/>
  </r>
  <r>
    <n v="137"/>
    <x v="11"/>
    <d v="2018-06-01T00:00:00"/>
    <s v="June"/>
    <x v="2"/>
    <n v="0"/>
  </r>
  <r>
    <n v="138"/>
    <x v="11"/>
    <d v="2018-07-01T00:00:00"/>
    <s v="July"/>
    <x v="2"/>
    <n v="0"/>
  </r>
  <r>
    <n v="139"/>
    <x v="11"/>
    <d v="2018-08-01T00:00:00"/>
    <s v="August"/>
    <x v="2"/>
    <n v="0"/>
  </r>
  <r>
    <n v="140"/>
    <x v="11"/>
    <d v="2018-09-01T00:00:00"/>
    <s v="September"/>
    <x v="2"/>
    <n v="0"/>
  </r>
  <r>
    <n v="141"/>
    <x v="11"/>
    <d v="2018-10-01T00:00:00"/>
    <s v="October"/>
    <x v="2"/>
    <n v="0"/>
  </r>
  <r>
    <n v="142"/>
    <x v="11"/>
    <d v="2018-11-01T00:00:00"/>
    <s v="November"/>
    <x v="2"/>
    <n v="0"/>
  </r>
  <r>
    <n v="143"/>
    <x v="11"/>
    <d v="2018-12-01T00:00:00"/>
    <s v="December"/>
    <x v="2"/>
    <n v="0"/>
  </r>
  <r>
    <n v="144"/>
    <x v="12"/>
    <d v="2018-01-01T00:00:00"/>
    <s v="January"/>
    <x v="2"/>
    <n v="45"/>
  </r>
  <r>
    <n v="145"/>
    <x v="12"/>
    <d v="2018-02-01T00:00:00"/>
    <s v="February"/>
    <x v="2"/>
    <n v="29"/>
  </r>
  <r>
    <n v="146"/>
    <x v="12"/>
    <d v="2018-03-01T00:00:00"/>
    <s v="March"/>
    <x v="2"/>
    <n v="28"/>
  </r>
  <r>
    <n v="147"/>
    <x v="12"/>
    <d v="2018-04-01T00:00:00"/>
    <s v="April"/>
    <x v="2"/>
    <n v="26"/>
  </r>
  <r>
    <n v="148"/>
    <x v="12"/>
    <d v="2018-05-01T00:00:00"/>
    <s v="May"/>
    <x v="2"/>
    <n v="26"/>
  </r>
  <r>
    <n v="149"/>
    <x v="12"/>
    <d v="2018-06-01T00:00:00"/>
    <s v="June"/>
    <x v="2"/>
    <n v="26"/>
  </r>
  <r>
    <n v="150"/>
    <x v="12"/>
    <d v="2018-07-01T00:00:00"/>
    <s v="July"/>
    <x v="2"/>
    <n v="47"/>
  </r>
  <r>
    <n v="151"/>
    <x v="12"/>
    <d v="2018-08-01T00:00:00"/>
    <s v="August"/>
    <x v="2"/>
    <n v="44"/>
  </r>
  <r>
    <n v="152"/>
    <x v="12"/>
    <d v="2018-09-01T00:00:00"/>
    <s v="September"/>
    <x v="2"/>
    <n v="52"/>
  </r>
  <r>
    <n v="153"/>
    <x v="12"/>
    <d v="2018-10-01T00:00:00"/>
    <s v="October"/>
    <x v="2"/>
    <n v="37"/>
  </r>
  <r>
    <n v="154"/>
    <x v="12"/>
    <d v="2018-11-01T00:00:00"/>
    <s v="November"/>
    <x v="2"/>
    <n v="68"/>
  </r>
  <r>
    <n v="155"/>
    <x v="12"/>
    <d v="2018-12-01T00:00:00"/>
    <s v="December"/>
    <x v="2"/>
    <n v="26"/>
  </r>
  <r>
    <n v="156"/>
    <x v="13"/>
    <d v="2018-01-01T00:00:00"/>
    <s v="January"/>
    <x v="2"/>
    <n v="0"/>
  </r>
  <r>
    <n v="157"/>
    <x v="13"/>
    <d v="2018-02-01T00:00:00"/>
    <s v="February"/>
    <x v="2"/>
    <n v="0"/>
  </r>
  <r>
    <n v="158"/>
    <x v="13"/>
    <d v="2018-03-01T00:00:00"/>
    <s v="March"/>
    <x v="2"/>
    <n v="0"/>
  </r>
  <r>
    <n v="159"/>
    <x v="13"/>
    <d v="2018-04-01T00:00:00"/>
    <s v="April"/>
    <x v="2"/>
    <n v="0"/>
  </r>
  <r>
    <n v="160"/>
    <x v="13"/>
    <d v="2018-05-01T00:00:00"/>
    <s v="May"/>
    <x v="2"/>
    <n v="0"/>
  </r>
  <r>
    <n v="161"/>
    <x v="13"/>
    <d v="2018-06-01T00:00:00"/>
    <s v="June"/>
    <x v="2"/>
    <n v="0"/>
  </r>
  <r>
    <n v="162"/>
    <x v="13"/>
    <d v="2018-07-01T00:00:00"/>
    <s v="July"/>
    <x v="2"/>
    <n v="0"/>
  </r>
  <r>
    <n v="163"/>
    <x v="13"/>
    <d v="2018-08-01T00:00:00"/>
    <s v="August"/>
    <x v="2"/>
    <n v="0"/>
  </r>
  <r>
    <n v="164"/>
    <x v="13"/>
    <d v="2018-09-01T00:00:00"/>
    <s v="September"/>
    <x v="2"/>
    <n v="0"/>
  </r>
  <r>
    <n v="165"/>
    <x v="13"/>
    <d v="2018-10-01T00:00:00"/>
    <s v="October"/>
    <x v="2"/>
    <n v="0"/>
  </r>
  <r>
    <n v="166"/>
    <x v="13"/>
    <d v="2018-11-01T00:00:00"/>
    <s v="November"/>
    <x v="2"/>
    <n v="0"/>
  </r>
  <r>
    <n v="167"/>
    <x v="13"/>
    <d v="2018-12-01T00:00:00"/>
    <s v="December"/>
    <x v="2"/>
    <n v="0"/>
  </r>
  <r>
    <n v="168"/>
    <x v="14"/>
    <d v="2018-01-01T00:00:00"/>
    <s v="January"/>
    <x v="2"/>
    <n v="0"/>
  </r>
  <r>
    <n v="169"/>
    <x v="14"/>
    <d v="2018-02-01T00:00:00"/>
    <s v="February"/>
    <x v="2"/>
    <n v="0"/>
  </r>
  <r>
    <n v="170"/>
    <x v="14"/>
    <d v="2018-03-01T00:00:00"/>
    <s v="March"/>
    <x v="2"/>
    <n v="0"/>
  </r>
  <r>
    <n v="171"/>
    <x v="14"/>
    <d v="2018-04-01T00:00:00"/>
    <s v="April"/>
    <x v="2"/>
    <n v="0"/>
  </r>
  <r>
    <n v="172"/>
    <x v="14"/>
    <d v="2018-05-01T00:00:00"/>
    <s v="May"/>
    <x v="2"/>
    <n v="0"/>
  </r>
  <r>
    <n v="173"/>
    <x v="14"/>
    <d v="2018-06-01T00:00:00"/>
    <s v="June"/>
    <x v="2"/>
    <n v="0"/>
  </r>
  <r>
    <n v="174"/>
    <x v="14"/>
    <d v="2018-07-01T00:00:00"/>
    <s v="July"/>
    <x v="2"/>
    <n v="0"/>
  </r>
  <r>
    <n v="175"/>
    <x v="14"/>
    <d v="2018-08-01T00:00:00"/>
    <s v="August"/>
    <x v="2"/>
    <n v="0"/>
  </r>
  <r>
    <n v="176"/>
    <x v="14"/>
    <d v="2018-09-01T00:00:00"/>
    <s v="September"/>
    <x v="2"/>
    <n v="0"/>
  </r>
  <r>
    <n v="177"/>
    <x v="14"/>
    <d v="2018-10-01T00:00:00"/>
    <s v="October"/>
    <x v="2"/>
    <n v="0"/>
  </r>
  <r>
    <n v="178"/>
    <x v="14"/>
    <d v="2018-11-01T00:00:00"/>
    <s v="November"/>
    <x v="2"/>
    <n v="0"/>
  </r>
  <r>
    <n v="179"/>
    <x v="14"/>
    <d v="2018-12-01T00:00:00"/>
    <s v="December"/>
    <x v="2"/>
    <n v="0"/>
  </r>
  <r>
    <n v="180"/>
    <x v="15"/>
    <d v="2018-01-01T00:00:00"/>
    <s v="January"/>
    <x v="2"/>
    <n v="0"/>
  </r>
  <r>
    <n v="181"/>
    <x v="15"/>
    <d v="2018-02-01T00:00:00"/>
    <s v="February"/>
    <x v="2"/>
    <n v="0"/>
  </r>
  <r>
    <n v="182"/>
    <x v="15"/>
    <d v="2018-03-01T00:00:00"/>
    <s v="March"/>
    <x v="2"/>
    <n v="0"/>
  </r>
  <r>
    <n v="183"/>
    <x v="15"/>
    <d v="2018-04-01T00:00:00"/>
    <s v="April"/>
    <x v="2"/>
    <n v="0"/>
  </r>
  <r>
    <n v="184"/>
    <x v="15"/>
    <d v="2018-05-01T00:00:00"/>
    <s v="May"/>
    <x v="2"/>
    <n v="0"/>
  </r>
  <r>
    <n v="185"/>
    <x v="15"/>
    <d v="2018-06-01T00:00:00"/>
    <s v="June"/>
    <x v="2"/>
    <n v="0"/>
  </r>
  <r>
    <n v="186"/>
    <x v="15"/>
    <d v="2018-07-01T00:00:00"/>
    <s v="July"/>
    <x v="2"/>
    <n v="0"/>
  </r>
  <r>
    <n v="187"/>
    <x v="15"/>
    <d v="2018-08-01T00:00:00"/>
    <s v="August"/>
    <x v="2"/>
    <n v="0"/>
  </r>
  <r>
    <n v="188"/>
    <x v="15"/>
    <d v="2018-09-01T00:00:00"/>
    <s v="September"/>
    <x v="2"/>
    <n v="0"/>
  </r>
  <r>
    <n v="189"/>
    <x v="15"/>
    <d v="2018-10-01T00:00:00"/>
    <s v="October"/>
    <x v="2"/>
    <n v="0"/>
  </r>
  <r>
    <n v="190"/>
    <x v="15"/>
    <d v="2018-11-01T00:00:00"/>
    <s v="November"/>
    <x v="2"/>
    <n v="0"/>
  </r>
  <r>
    <n v="191"/>
    <x v="15"/>
    <d v="2018-12-01T00:00:00"/>
    <s v="December"/>
    <x v="2"/>
    <n v="0"/>
  </r>
  <r>
    <n v="192"/>
    <x v="16"/>
    <d v="2018-01-01T00:00:00"/>
    <s v="January"/>
    <x v="2"/>
    <n v="35"/>
  </r>
  <r>
    <n v="193"/>
    <x v="16"/>
    <d v="2018-02-01T00:00:00"/>
    <s v="February"/>
    <x v="2"/>
    <n v="15"/>
  </r>
  <r>
    <n v="194"/>
    <x v="16"/>
    <d v="2018-03-01T00:00:00"/>
    <s v="March"/>
    <x v="2"/>
    <n v="14"/>
  </r>
  <r>
    <n v="195"/>
    <x v="16"/>
    <d v="2018-04-01T00:00:00"/>
    <s v="April"/>
    <x v="2"/>
    <n v="15"/>
  </r>
  <r>
    <n v="196"/>
    <x v="16"/>
    <d v="2018-05-01T00:00:00"/>
    <s v="May"/>
    <x v="2"/>
    <n v="19"/>
  </r>
  <r>
    <n v="197"/>
    <x v="16"/>
    <d v="2018-06-01T00:00:00"/>
    <s v="June"/>
    <x v="2"/>
    <n v="15"/>
  </r>
  <r>
    <n v="198"/>
    <x v="16"/>
    <d v="2018-07-01T00:00:00"/>
    <s v="July"/>
    <x v="2"/>
    <n v="17"/>
  </r>
  <r>
    <n v="199"/>
    <x v="16"/>
    <d v="2018-08-01T00:00:00"/>
    <s v="August"/>
    <x v="2"/>
    <n v="22"/>
  </r>
  <r>
    <n v="200"/>
    <x v="16"/>
    <d v="2018-09-01T00:00:00"/>
    <s v="September"/>
    <x v="2"/>
    <n v="22"/>
  </r>
  <r>
    <n v="201"/>
    <x v="16"/>
    <d v="2018-10-01T00:00:00"/>
    <s v="October"/>
    <x v="2"/>
    <n v="8"/>
  </r>
  <r>
    <n v="202"/>
    <x v="16"/>
    <d v="2018-11-01T00:00:00"/>
    <s v="November"/>
    <x v="2"/>
    <n v="30"/>
  </r>
  <r>
    <n v="203"/>
    <x v="16"/>
    <d v="2018-12-01T00:00:00"/>
    <s v="December"/>
    <x v="2"/>
    <n v="10"/>
  </r>
  <r>
    <n v="204"/>
    <x v="17"/>
    <d v="2018-01-01T00:00:00"/>
    <s v="January"/>
    <x v="2"/>
    <n v="0"/>
  </r>
  <r>
    <n v="205"/>
    <x v="17"/>
    <d v="2018-02-01T00:00:00"/>
    <s v="February"/>
    <x v="2"/>
    <n v="0"/>
  </r>
  <r>
    <n v="206"/>
    <x v="17"/>
    <d v="2018-03-01T00:00:00"/>
    <s v="March"/>
    <x v="2"/>
    <n v="0"/>
  </r>
  <r>
    <n v="207"/>
    <x v="17"/>
    <d v="2018-04-01T00:00:00"/>
    <s v="April"/>
    <x v="2"/>
    <n v="0"/>
  </r>
  <r>
    <n v="208"/>
    <x v="17"/>
    <d v="2018-05-01T00:00:00"/>
    <s v="May"/>
    <x v="2"/>
    <n v="0"/>
  </r>
  <r>
    <n v="209"/>
    <x v="17"/>
    <d v="2018-06-01T00:00:00"/>
    <s v="June"/>
    <x v="2"/>
    <n v="0"/>
  </r>
  <r>
    <n v="210"/>
    <x v="17"/>
    <d v="2018-07-01T00:00:00"/>
    <s v="July"/>
    <x v="2"/>
    <n v="0"/>
  </r>
  <r>
    <n v="211"/>
    <x v="17"/>
    <d v="2018-08-01T00:00:00"/>
    <s v="August"/>
    <x v="2"/>
    <n v="0"/>
  </r>
  <r>
    <n v="212"/>
    <x v="17"/>
    <d v="2018-09-01T00:00:00"/>
    <s v="September"/>
    <x v="2"/>
    <n v="0"/>
  </r>
  <r>
    <n v="213"/>
    <x v="17"/>
    <d v="2018-10-01T00:00:00"/>
    <s v="October"/>
    <x v="2"/>
    <n v="0"/>
  </r>
  <r>
    <n v="214"/>
    <x v="17"/>
    <d v="2018-11-01T00:00:00"/>
    <s v="November"/>
    <x v="2"/>
    <n v="0"/>
  </r>
  <r>
    <n v="215"/>
    <x v="17"/>
    <d v="2018-12-01T00:00:00"/>
    <s v="December"/>
    <x v="2"/>
    <n v="0"/>
  </r>
  <r>
    <n v="216"/>
    <x v="18"/>
    <d v="2018-01-01T00:00:00"/>
    <s v="January"/>
    <x v="2"/>
    <n v="0"/>
  </r>
  <r>
    <n v="217"/>
    <x v="18"/>
    <d v="2018-02-01T00:00:00"/>
    <s v="February"/>
    <x v="2"/>
    <n v="0"/>
  </r>
  <r>
    <n v="218"/>
    <x v="18"/>
    <d v="2018-03-01T00:00:00"/>
    <s v="March"/>
    <x v="2"/>
    <n v="0"/>
  </r>
  <r>
    <n v="219"/>
    <x v="18"/>
    <d v="2018-04-01T00:00:00"/>
    <s v="April"/>
    <x v="2"/>
    <n v="0"/>
  </r>
  <r>
    <n v="220"/>
    <x v="18"/>
    <d v="2018-05-01T00:00:00"/>
    <s v="May"/>
    <x v="2"/>
    <n v="0"/>
  </r>
  <r>
    <n v="221"/>
    <x v="18"/>
    <d v="2018-06-01T00:00:00"/>
    <s v="June"/>
    <x v="2"/>
    <n v="0"/>
  </r>
  <r>
    <n v="222"/>
    <x v="18"/>
    <d v="2018-07-01T00:00:00"/>
    <s v="July"/>
    <x v="2"/>
    <n v="0"/>
  </r>
  <r>
    <n v="223"/>
    <x v="18"/>
    <d v="2018-08-01T00:00:00"/>
    <s v="August"/>
    <x v="2"/>
    <n v="2"/>
  </r>
  <r>
    <n v="224"/>
    <x v="18"/>
    <d v="2018-09-01T00:00:00"/>
    <s v="September"/>
    <x v="2"/>
    <n v="0"/>
  </r>
  <r>
    <n v="225"/>
    <x v="18"/>
    <d v="2018-10-01T00:00:00"/>
    <s v="October"/>
    <x v="2"/>
    <n v="0"/>
  </r>
  <r>
    <n v="226"/>
    <x v="18"/>
    <d v="2018-11-01T00:00:00"/>
    <s v="November"/>
    <x v="2"/>
    <n v="0"/>
  </r>
  <r>
    <n v="227"/>
    <x v="18"/>
    <d v="2018-12-01T00:00:00"/>
    <s v="December"/>
    <x v="2"/>
    <n v="0"/>
  </r>
  <r>
    <n v="228"/>
    <x v="19"/>
    <d v="2018-01-01T00:00:00"/>
    <s v="January"/>
    <x v="2"/>
    <n v="1"/>
  </r>
  <r>
    <n v="229"/>
    <x v="19"/>
    <d v="2018-02-01T00:00:00"/>
    <s v="February"/>
    <x v="2"/>
    <n v="0"/>
  </r>
  <r>
    <n v="230"/>
    <x v="19"/>
    <d v="2018-03-01T00:00:00"/>
    <s v="March"/>
    <x v="2"/>
    <n v="0"/>
  </r>
  <r>
    <n v="231"/>
    <x v="19"/>
    <d v="2018-04-01T00:00:00"/>
    <s v="April"/>
    <x v="2"/>
    <n v="0"/>
  </r>
  <r>
    <n v="232"/>
    <x v="19"/>
    <d v="2018-05-01T00:00:00"/>
    <s v="May"/>
    <x v="2"/>
    <n v="0"/>
  </r>
  <r>
    <n v="233"/>
    <x v="19"/>
    <d v="2018-06-01T00:00:00"/>
    <s v="June"/>
    <x v="2"/>
    <n v="0"/>
  </r>
  <r>
    <n v="234"/>
    <x v="19"/>
    <d v="2018-07-01T00:00:00"/>
    <s v="July"/>
    <x v="2"/>
    <n v="1"/>
  </r>
  <r>
    <n v="235"/>
    <x v="19"/>
    <d v="2018-08-01T00:00:00"/>
    <s v="August"/>
    <x v="2"/>
    <n v="0"/>
  </r>
  <r>
    <n v="236"/>
    <x v="19"/>
    <d v="2018-09-01T00:00:00"/>
    <s v="September"/>
    <x v="2"/>
    <n v="0"/>
  </r>
  <r>
    <n v="237"/>
    <x v="19"/>
    <d v="2018-10-01T00:00:00"/>
    <s v="October"/>
    <x v="2"/>
    <n v="0"/>
  </r>
  <r>
    <n v="238"/>
    <x v="19"/>
    <d v="2018-11-01T00:00:00"/>
    <s v="November"/>
    <x v="2"/>
    <n v="0"/>
  </r>
  <r>
    <n v="239"/>
    <x v="19"/>
    <d v="2018-12-01T00:00:00"/>
    <s v="December"/>
    <x v="2"/>
    <n v="0"/>
  </r>
  <r>
    <n v="240"/>
    <x v="20"/>
    <d v="2018-01-01T00:00:00"/>
    <s v="January"/>
    <x v="2"/>
    <n v="0"/>
  </r>
  <r>
    <n v="241"/>
    <x v="20"/>
    <d v="2018-02-01T00:00:00"/>
    <s v="February"/>
    <x v="2"/>
    <n v="0"/>
  </r>
  <r>
    <n v="242"/>
    <x v="20"/>
    <d v="2018-03-01T00:00:00"/>
    <s v="March"/>
    <x v="2"/>
    <n v="0"/>
  </r>
  <r>
    <n v="243"/>
    <x v="20"/>
    <d v="2018-04-01T00:00:00"/>
    <s v="April"/>
    <x v="2"/>
    <n v="0"/>
  </r>
  <r>
    <n v="244"/>
    <x v="20"/>
    <d v="2018-05-01T00:00:00"/>
    <s v="May"/>
    <x v="2"/>
    <n v="0"/>
  </r>
  <r>
    <n v="245"/>
    <x v="20"/>
    <d v="2018-06-01T00:00:00"/>
    <s v="June"/>
    <x v="2"/>
    <n v="0"/>
  </r>
  <r>
    <n v="246"/>
    <x v="20"/>
    <d v="2018-07-01T00:00:00"/>
    <s v="July"/>
    <x v="2"/>
    <n v="0"/>
  </r>
  <r>
    <n v="247"/>
    <x v="20"/>
    <d v="2018-08-01T00:00:00"/>
    <s v="August"/>
    <x v="2"/>
    <n v="0"/>
  </r>
  <r>
    <n v="248"/>
    <x v="20"/>
    <d v="2018-09-01T00:00:00"/>
    <s v="September"/>
    <x v="2"/>
    <n v="0"/>
  </r>
  <r>
    <n v="249"/>
    <x v="20"/>
    <d v="2018-10-01T00:00:00"/>
    <s v="October"/>
    <x v="2"/>
    <n v="0"/>
  </r>
  <r>
    <n v="250"/>
    <x v="20"/>
    <d v="2018-11-01T00:00:00"/>
    <s v="November"/>
    <x v="2"/>
    <n v="0"/>
  </r>
  <r>
    <n v="251"/>
    <x v="20"/>
    <d v="2018-12-01T00:00:00"/>
    <s v="December"/>
    <x v="2"/>
    <n v="0"/>
  </r>
  <r>
    <n v="252"/>
    <x v="21"/>
    <d v="2018-01-01T00:00:00"/>
    <s v="January"/>
    <x v="2"/>
    <n v="0"/>
  </r>
  <r>
    <n v="253"/>
    <x v="21"/>
    <d v="2018-02-01T00:00:00"/>
    <s v="February"/>
    <x v="2"/>
    <n v="0"/>
  </r>
  <r>
    <n v="254"/>
    <x v="21"/>
    <d v="2018-03-01T00:00:00"/>
    <s v="March"/>
    <x v="2"/>
    <n v="0"/>
  </r>
  <r>
    <n v="255"/>
    <x v="21"/>
    <d v="2018-04-01T00:00:00"/>
    <s v="April"/>
    <x v="2"/>
    <n v="0"/>
  </r>
  <r>
    <n v="256"/>
    <x v="21"/>
    <d v="2018-05-01T00:00:00"/>
    <s v="May"/>
    <x v="2"/>
    <n v="0"/>
  </r>
  <r>
    <n v="257"/>
    <x v="21"/>
    <d v="2018-06-01T00:00:00"/>
    <s v="June"/>
    <x v="2"/>
    <n v="0"/>
  </r>
  <r>
    <n v="258"/>
    <x v="21"/>
    <d v="2018-07-01T00:00:00"/>
    <s v="July"/>
    <x v="2"/>
    <n v="0"/>
  </r>
  <r>
    <n v="259"/>
    <x v="21"/>
    <d v="2018-08-01T00:00:00"/>
    <s v="August"/>
    <x v="2"/>
    <n v="0"/>
  </r>
  <r>
    <n v="260"/>
    <x v="21"/>
    <d v="2018-09-01T00:00:00"/>
    <s v="September"/>
    <x v="2"/>
    <n v="0"/>
  </r>
  <r>
    <n v="261"/>
    <x v="21"/>
    <d v="2018-10-01T00:00:00"/>
    <s v="October"/>
    <x v="2"/>
    <n v="0"/>
  </r>
  <r>
    <n v="262"/>
    <x v="21"/>
    <d v="2018-11-01T00:00:00"/>
    <s v="November"/>
    <x v="2"/>
    <n v="0"/>
  </r>
  <r>
    <n v="263"/>
    <x v="21"/>
    <d v="2018-12-01T00:00:00"/>
    <s v="December"/>
    <x v="2"/>
    <n v="0"/>
  </r>
  <r>
    <n v="264"/>
    <x v="22"/>
    <d v="2018-01-01T00:00:00"/>
    <s v="January"/>
    <x v="2"/>
    <n v="0"/>
  </r>
  <r>
    <n v="265"/>
    <x v="22"/>
    <d v="2018-02-01T00:00:00"/>
    <s v="February"/>
    <x v="2"/>
    <n v="0"/>
  </r>
  <r>
    <n v="266"/>
    <x v="22"/>
    <d v="2018-03-01T00:00:00"/>
    <s v="March"/>
    <x v="2"/>
    <n v="0"/>
  </r>
  <r>
    <n v="267"/>
    <x v="22"/>
    <d v="2018-04-01T00:00:00"/>
    <s v="April"/>
    <x v="2"/>
    <n v="0"/>
  </r>
  <r>
    <n v="268"/>
    <x v="22"/>
    <d v="2018-05-01T00:00:00"/>
    <s v="May"/>
    <x v="2"/>
    <n v="0"/>
  </r>
  <r>
    <n v="269"/>
    <x v="22"/>
    <d v="2018-06-01T00:00:00"/>
    <s v="June"/>
    <x v="2"/>
    <n v="0"/>
  </r>
  <r>
    <n v="270"/>
    <x v="22"/>
    <d v="2018-07-01T00:00:00"/>
    <s v="July"/>
    <x v="2"/>
    <n v="0"/>
  </r>
  <r>
    <n v="271"/>
    <x v="22"/>
    <d v="2018-08-01T00:00:00"/>
    <s v="August"/>
    <x v="2"/>
    <n v="0"/>
  </r>
  <r>
    <n v="272"/>
    <x v="22"/>
    <d v="2018-09-01T00:00:00"/>
    <s v="September"/>
    <x v="2"/>
    <n v="0"/>
  </r>
  <r>
    <n v="273"/>
    <x v="22"/>
    <d v="2018-10-01T00:00:00"/>
    <s v="October"/>
    <x v="2"/>
    <n v="0"/>
  </r>
  <r>
    <n v="274"/>
    <x v="22"/>
    <d v="2018-11-01T00:00:00"/>
    <s v="November"/>
    <x v="2"/>
    <n v="0"/>
  </r>
  <r>
    <n v="275"/>
    <x v="22"/>
    <d v="2018-12-01T00:00:00"/>
    <s v="December"/>
    <x v="2"/>
    <n v="0"/>
  </r>
  <r>
    <n v="276"/>
    <x v="23"/>
    <d v="2018-01-01T00:00:00"/>
    <s v="January"/>
    <x v="2"/>
    <n v="0"/>
  </r>
  <r>
    <n v="277"/>
    <x v="23"/>
    <d v="2018-02-01T00:00:00"/>
    <s v="February"/>
    <x v="2"/>
    <n v="0"/>
  </r>
  <r>
    <n v="278"/>
    <x v="23"/>
    <d v="2018-03-01T00:00:00"/>
    <s v="March"/>
    <x v="2"/>
    <n v="0"/>
  </r>
  <r>
    <n v="279"/>
    <x v="23"/>
    <d v="2018-04-01T00:00:00"/>
    <s v="April"/>
    <x v="2"/>
    <n v="0"/>
  </r>
  <r>
    <n v="280"/>
    <x v="23"/>
    <d v="2018-05-01T00:00:00"/>
    <s v="May"/>
    <x v="2"/>
    <n v="0"/>
  </r>
  <r>
    <n v="281"/>
    <x v="23"/>
    <d v="2018-06-01T00:00:00"/>
    <s v="June"/>
    <x v="2"/>
    <n v="0"/>
  </r>
  <r>
    <n v="282"/>
    <x v="23"/>
    <d v="2018-07-01T00:00:00"/>
    <s v="July"/>
    <x v="2"/>
    <n v="0"/>
  </r>
  <r>
    <n v="283"/>
    <x v="23"/>
    <d v="2018-08-01T00:00:00"/>
    <s v="August"/>
    <x v="2"/>
    <n v="0"/>
  </r>
  <r>
    <n v="284"/>
    <x v="23"/>
    <d v="2018-09-01T00:00:00"/>
    <s v="September"/>
    <x v="2"/>
    <n v="0"/>
  </r>
  <r>
    <n v="285"/>
    <x v="23"/>
    <d v="2018-10-01T00:00:00"/>
    <s v="October"/>
    <x v="2"/>
    <n v="0"/>
  </r>
  <r>
    <n v="286"/>
    <x v="23"/>
    <d v="2018-11-01T00:00:00"/>
    <s v="November"/>
    <x v="2"/>
    <n v="0"/>
  </r>
  <r>
    <n v="287"/>
    <x v="23"/>
    <d v="2018-12-01T00:00:00"/>
    <s v="December"/>
    <x v="2"/>
    <n v="0"/>
  </r>
  <r>
    <n v="288"/>
    <x v="24"/>
    <d v="2018-01-01T00:00:00"/>
    <s v="January"/>
    <x v="2"/>
    <n v="0"/>
  </r>
  <r>
    <n v="289"/>
    <x v="24"/>
    <d v="2018-02-01T00:00:00"/>
    <s v="February"/>
    <x v="2"/>
    <n v="0"/>
  </r>
  <r>
    <n v="290"/>
    <x v="24"/>
    <d v="2018-03-01T00:00:00"/>
    <s v="March"/>
    <x v="2"/>
    <n v="0"/>
  </r>
  <r>
    <n v="291"/>
    <x v="24"/>
    <d v="2018-04-01T00:00:00"/>
    <s v="April"/>
    <x v="2"/>
    <n v="0"/>
  </r>
  <r>
    <n v="292"/>
    <x v="24"/>
    <d v="2018-05-01T00:00:00"/>
    <s v="May"/>
    <x v="2"/>
    <n v="0"/>
  </r>
  <r>
    <n v="293"/>
    <x v="24"/>
    <d v="2018-06-01T00:00:00"/>
    <s v="June"/>
    <x v="2"/>
    <n v="0"/>
  </r>
  <r>
    <n v="294"/>
    <x v="24"/>
    <d v="2018-07-01T00:00:00"/>
    <s v="July"/>
    <x v="2"/>
    <n v="0"/>
  </r>
  <r>
    <n v="295"/>
    <x v="24"/>
    <d v="2018-08-01T00:00:00"/>
    <s v="August"/>
    <x v="2"/>
    <n v="0"/>
  </r>
  <r>
    <n v="296"/>
    <x v="24"/>
    <d v="2018-09-01T00:00:00"/>
    <s v="September"/>
    <x v="2"/>
    <n v="0"/>
  </r>
  <r>
    <n v="297"/>
    <x v="24"/>
    <d v="2018-10-01T00:00:00"/>
    <s v="October"/>
    <x v="2"/>
    <n v="0"/>
  </r>
  <r>
    <n v="298"/>
    <x v="24"/>
    <d v="2018-11-01T00:00:00"/>
    <s v="November"/>
    <x v="2"/>
    <n v="0"/>
  </r>
  <r>
    <n v="299"/>
    <x v="24"/>
    <d v="2018-12-01T00:00:00"/>
    <s v="December"/>
    <x v="2"/>
    <n v="0"/>
  </r>
  <r>
    <n v="300"/>
    <x v="25"/>
    <d v="2018-01-01T00:00:00"/>
    <s v="January"/>
    <x v="2"/>
    <n v="0"/>
  </r>
  <r>
    <n v="301"/>
    <x v="25"/>
    <d v="2018-02-01T00:00:00"/>
    <s v="February"/>
    <x v="2"/>
    <n v="0"/>
  </r>
  <r>
    <n v="302"/>
    <x v="25"/>
    <d v="2018-03-01T00:00:00"/>
    <s v="March"/>
    <x v="2"/>
    <n v="0"/>
  </r>
  <r>
    <n v="303"/>
    <x v="25"/>
    <d v="2018-04-01T00:00:00"/>
    <s v="April"/>
    <x v="2"/>
    <n v="0"/>
  </r>
  <r>
    <n v="304"/>
    <x v="25"/>
    <d v="2018-05-01T00:00:00"/>
    <s v="May"/>
    <x v="2"/>
    <n v="0"/>
  </r>
  <r>
    <n v="305"/>
    <x v="25"/>
    <d v="2018-06-01T00:00:00"/>
    <s v="June"/>
    <x v="2"/>
    <n v="0"/>
  </r>
  <r>
    <n v="306"/>
    <x v="25"/>
    <d v="2018-07-01T00:00:00"/>
    <s v="July"/>
    <x v="2"/>
    <n v="0"/>
  </r>
  <r>
    <n v="307"/>
    <x v="25"/>
    <d v="2018-08-01T00:00:00"/>
    <s v="August"/>
    <x v="2"/>
    <n v="0"/>
  </r>
  <r>
    <n v="308"/>
    <x v="25"/>
    <d v="2018-09-01T00:00:00"/>
    <s v="September"/>
    <x v="2"/>
    <n v="0"/>
  </r>
  <r>
    <n v="309"/>
    <x v="25"/>
    <d v="2018-10-01T00:00:00"/>
    <s v="October"/>
    <x v="2"/>
    <n v="0"/>
  </r>
  <r>
    <n v="310"/>
    <x v="25"/>
    <d v="2018-11-01T00:00:00"/>
    <s v="November"/>
    <x v="2"/>
    <n v="0"/>
  </r>
  <r>
    <n v="311"/>
    <x v="25"/>
    <d v="2018-12-01T00:00:00"/>
    <s v="December"/>
    <x v="2"/>
    <n v="0"/>
  </r>
  <r>
    <n v="312"/>
    <x v="26"/>
    <d v="2018-01-01T00:00:00"/>
    <s v="January"/>
    <x v="2"/>
    <n v="0"/>
  </r>
  <r>
    <n v="313"/>
    <x v="26"/>
    <d v="2018-02-01T00:00:00"/>
    <s v="February"/>
    <x v="2"/>
    <n v="0"/>
  </r>
  <r>
    <n v="314"/>
    <x v="26"/>
    <d v="2018-03-01T00:00:00"/>
    <s v="March"/>
    <x v="2"/>
    <n v="0"/>
  </r>
  <r>
    <n v="315"/>
    <x v="26"/>
    <d v="2018-04-01T00:00:00"/>
    <s v="April"/>
    <x v="2"/>
    <n v="0"/>
  </r>
  <r>
    <n v="316"/>
    <x v="26"/>
    <d v="2018-05-01T00:00:00"/>
    <s v="May"/>
    <x v="2"/>
    <n v="0"/>
  </r>
  <r>
    <n v="317"/>
    <x v="26"/>
    <d v="2018-06-01T00:00:00"/>
    <s v="June"/>
    <x v="2"/>
    <n v="0"/>
  </r>
  <r>
    <n v="318"/>
    <x v="26"/>
    <d v="2018-07-01T00:00:00"/>
    <s v="July"/>
    <x v="2"/>
    <n v="0"/>
  </r>
  <r>
    <n v="319"/>
    <x v="26"/>
    <d v="2018-08-01T00:00:00"/>
    <s v="August"/>
    <x v="2"/>
    <n v="0"/>
  </r>
  <r>
    <n v="320"/>
    <x v="26"/>
    <d v="2018-09-01T00:00:00"/>
    <s v="September"/>
    <x v="2"/>
    <n v="0"/>
  </r>
  <r>
    <n v="321"/>
    <x v="26"/>
    <d v="2018-10-01T00:00:00"/>
    <s v="October"/>
    <x v="2"/>
    <n v="0"/>
  </r>
  <r>
    <n v="322"/>
    <x v="26"/>
    <d v="2018-11-01T00:00:00"/>
    <s v="November"/>
    <x v="2"/>
    <n v="0"/>
  </r>
  <r>
    <n v="323"/>
    <x v="26"/>
    <d v="2018-12-01T00:00:00"/>
    <s v="December"/>
    <x v="2"/>
    <n v="0"/>
  </r>
  <r>
    <n v="324"/>
    <x v="27"/>
    <d v="2018-01-01T00:00:00"/>
    <s v="January"/>
    <x v="2"/>
    <n v="0"/>
  </r>
  <r>
    <n v="325"/>
    <x v="27"/>
    <d v="2018-02-01T00:00:00"/>
    <s v="February"/>
    <x v="2"/>
    <n v="0"/>
  </r>
  <r>
    <n v="326"/>
    <x v="27"/>
    <d v="2018-03-01T00:00:00"/>
    <s v="March"/>
    <x v="2"/>
    <n v="0"/>
  </r>
  <r>
    <n v="327"/>
    <x v="27"/>
    <d v="2018-04-01T00:00:00"/>
    <s v="April"/>
    <x v="2"/>
    <n v="0"/>
  </r>
  <r>
    <n v="328"/>
    <x v="27"/>
    <d v="2018-05-01T00:00:00"/>
    <s v="May"/>
    <x v="2"/>
    <n v="0"/>
  </r>
  <r>
    <n v="329"/>
    <x v="27"/>
    <d v="2018-06-01T00:00:00"/>
    <s v="June"/>
    <x v="2"/>
    <n v="0"/>
  </r>
  <r>
    <n v="330"/>
    <x v="27"/>
    <d v="2018-07-01T00:00:00"/>
    <s v="July"/>
    <x v="2"/>
    <n v="0"/>
  </r>
  <r>
    <n v="331"/>
    <x v="27"/>
    <d v="2018-08-01T00:00:00"/>
    <s v="August"/>
    <x v="2"/>
    <n v="0"/>
  </r>
  <r>
    <n v="332"/>
    <x v="27"/>
    <d v="2018-09-01T00:00:00"/>
    <s v="September"/>
    <x v="2"/>
    <n v="0"/>
  </r>
  <r>
    <n v="333"/>
    <x v="27"/>
    <d v="2018-10-01T00:00:00"/>
    <s v="October"/>
    <x v="2"/>
    <n v="0"/>
  </r>
  <r>
    <n v="334"/>
    <x v="27"/>
    <d v="2018-11-01T00:00:00"/>
    <s v="November"/>
    <x v="2"/>
    <n v="0"/>
  </r>
  <r>
    <n v="335"/>
    <x v="27"/>
    <d v="2018-12-01T00:00:00"/>
    <s v="December"/>
    <x v="2"/>
    <n v="0"/>
  </r>
  <r>
    <n v="336"/>
    <x v="28"/>
    <d v="2018-01-01T00:00:00"/>
    <s v="January"/>
    <x v="2"/>
    <n v="0"/>
  </r>
  <r>
    <n v="337"/>
    <x v="28"/>
    <d v="2018-02-01T00:00:00"/>
    <s v="February"/>
    <x v="2"/>
    <n v="0"/>
  </r>
  <r>
    <n v="338"/>
    <x v="28"/>
    <d v="2018-03-01T00:00:00"/>
    <s v="March"/>
    <x v="2"/>
    <n v="0"/>
  </r>
  <r>
    <n v="339"/>
    <x v="28"/>
    <d v="2018-04-01T00:00:00"/>
    <s v="April"/>
    <x v="2"/>
    <n v="0"/>
  </r>
  <r>
    <n v="340"/>
    <x v="28"/>
    <d v="2018-05-01T00:00:00"/>
    <s v="May"/>
    <x v="2"/>
    <n v="0"/>
  </r>
  <r>
    <n v="341"/>
    <x v="28"/>
    <d v="2018-06-01T00:00:00"/>
    <s v="June"/>
    <x v="2"/>
    <n v="0"/>
  </r>
  <r>
    <n v="342"/>
    <x v="28"/>
    <d v="2018-07-01T00:00:00"/>
    <s v="July"/>
    <x v="2"/>
    <n v="0"/>
  </r>
  <r>
    <n v="343"/>
    <x v="28"/>
    <d v="2018-08-01T00:00:00"/>
    <s v="August"/>
    <x v="2"/>
    <n v="0"/>
  </r>
  <r>
    <n v="344"/>
    <x v="28"/>
    <d v="2018-09-01T00:00:00"/>
    <s v="September"/>
    <x v="2"/>
    <n v="0"/>
  </r>
  <r>
    <n v="345"/>
    <x v="28"/>
    <d v="2018-10-01T00:00:00"/>
    <s v="October"/>
    <x v="2"/>
    <n v="0"/>
  </r>
  <r>
    <n v="346"/>
    <x v="28"/>
    <d v="2018-11-01T00:00:00"/>
    <s v="November"/>
    <x v="2"/>
    <n v="0"/>
  </r>
  <r>
    <n v="347"/>
    <x v="28"/>
    <d v="2018-12-01T00:00:00"/>
    <s v="December"/>
    <x v="2"/>
    <n v="0"/>
  </r>
  <r>
    <n v="348"/>
    <x v="29"/>
    <d v="2018-01-01T00:00:00"/>
    <s v="January"/>
    <x v="2"/>
    <n v="150"/>
  </r>
  <r>
    <n v="349"/>
    <x v="29"/>
    <d v="2018-02-01T00:00:00"/>
    <s v="February"/>
    <x v="2"/>
    <n v="185"/>
  </r>
  <r>
    <n v="350"/>
    <x v="29"/>
    <d v="2018-03-01T00:00:00"/>
    <s v="March"/>
    <x v="2"/>
    <n v="160"/>
  </r>
  <r>
    <n v="351"/>
    <x v="29"/>
    <d v="2018-04-01T00:00:00"/>
    <s v="April"/>
    <x v="2"/>
    <n v="150"/>
  </r>
  <r>
    <n v="352"/>
    <x v="29"/>
    <d v="2018-05-01T00:00:00"/>
    <s v="May"/>
    <x v="2"/>
    <n v="140"/>
  </r>
  <r>
    <n v="353"/>
    <x v="29"/>
    <d v="2018-06-01T00:00:00"/>
    <s v="June"/>
    <x v="2"/>
    <n v="130"/>
  </r>
  <r>
    <n v="354"/>
    <x v="29"/>
    <d v="2018-07-01T00:00:00"/>
    <s v="July"/>
    <x v="2"/>
    <n v="130"/>
  </r>
  <r>
    <n v="355"/>
    <x v="29"/>
    <d v="2018-08-01T00:00:00"/>
    <s v="August"/>
    <x v="2"/>
    <n v="135"/>
  </r>
  <r>
    <n v="356"/>
    <x v="29"/>
    <d v="2018-09-01T00:00:00"/>
    <s v="September"/>
    <x v="2"/>
    <n v="145"/>
  </r>
  <r>
    <n v="357"/>
    <x v="29"/>
    <d v="2018-10-01T00:00:00"/>
    <s v="October"/>
    <x v="2"/>
    <n v="160"/>
  </r>
  <r>
    <n v="358"/>
    <x v="29"/>
    <d v="2018-11-01T00:00:00"/>
    <s v="November"/>
    <x v="2"/>
    <n v="170"/>
  </r>
  <r>
    <n v="359"/>
    <x v="29"/>
    <d v="2018-12-01T00:00:00"/>
    <s v="December"/>
    <x v="2"/>
    <n v="187"/>
  </r>
  <r>
    <n v="360"/>
    <x v="30"/>
    <d v="2018-01-01T00:00:00"/>
    <s v="January"/>
    <x v="2"/>
    <n v="0"/>
  </r>
  <r>
    <n v="361"/>
    <x v="30"/>
    <d v="2018-02-01T00:00:00"/>
    <s v="February"/>
    <x v="2"/>
    <n v="0"/>
  </r>
  <r>
    <n v="362"/>
    <x v="30"/>
    <d v="2018-03-01T00:00:00"/>
    <s v="March"/>
    <x v="2"/>
    <n v="0"/>
  </r>
  <r>
    <n v="363"/>
    <x v="30"/>
    <d v="2018-04-01T00:00:00"/>
    <s v="April"/>
    <x v="2"/>
    <n v="0"/>
  </r>
  <r>
    <n v="364"/>
    <x v="30"/>
    <d v="2018-05-01T00:00:00"/>
    <s v="May"/>
    <x v="2"/>
    <n v="0"/>
  </r>
  <r>
    <n v="365"/>
    <x v="30"/>
    <d v="2018-06-01T00:00:00"/>
    <s v="June"/>
    <x v="2"/>
    <n v="0"/>
  </r>
  <r>
    <n v="366"/>
    <x v="30"/>
    <d v="2018-07-01T00:00:00"/>
    <s v="July"/>
    <x v="2"/>
    <n v="0"/>
  </r>
  <r>
    <n v="367"/>
    <x v="30"/>
    <d v="2018-08-01T00:00:00"/>
    <s v="August"/>
    <x v="2"/>
    <n v="0"/>
  </r>
  <r>
    <n v="368"/>
    <x v="30"/>
    <d v="2018-09-01T00:00:00"/>
    <s v="September"/>
    <x v="2"/>
    <n v="0"/>
  </r>
  <r>
    <n v="369"/>
    <x v="30"/>
    <d v="2018-10-01T00:00:00"/>
    <s v="October"/>
    <x v="2"/>
    <n v="0"/>
  </r>
  <r>
    <n v="370"/>
    <x v="30"/>
    <d v="2018-11-01T00:00:00"/>
    <s v="November"/>
    <x v="2"/>
    <n v="0"/>
  </r>
  <r>
    <n v="371"/>
    <x v="30"/>
    <d v="2018-12-01T00:00:00"/>
    <s v="December"/>
    <x v="2"/>
    <n v="0"/>
  </r>
  <r>
    <n v="0"/>
    <x v="0"/>
    <d v="2019-01-01T00:00:00"/>
    <s v="January"/>
    <x v="3"/>
    <n v="0"/>
  </r>
  <r>
    <n v="1"/>
    <x v="0"/>
    <d v="2019-02-01T00:00:00"/>
    <s v="February"/>
    <x v="3"/>
    <n v="2"/>
  </r>
  <r>
    <n v="2"/>
    <x v="0"/>
    <d v="2019-03-01T00:00:00"/>
    <s v="March"/>
    <x v="3"/>
    <n v="0"/>
  </r>
  <r>
    <n v="3"/>
    <x v="0"/>
    <d v="2019-04-01T00:00:00"/>
    <s v="April"/>
    <x v="3"/>
    <n v="0"/>
  </r>
  <r>
    <n v="4"/>
    <x v="0"/>
    <d v="2019-05-01T00:00:00"/>
    <s v="May"/>
    <x v="3"/>
    <n v="0"/>
  </r>
  <r>
    <n v="5"/>
    <x v="0"/>
    <d v="2019-06-01T00:00:00"/>
    <s v="June"/>
    <x v="3"/>
    <n v="0"/>
  </r>
  <r>
    <n v="6"/>
    <x v="0"/>
    <d v="2019-07-01T00:00:00"/>
    <s v="July"/>
    <x v="3"/>
    <n v="0"/>
  </r>
  <r>
    <n v="7"/>
    <x v="0"/>
    <d v="2019-08-01T00:00:00"/>
    <s v="August"/>
    <x v="3"/>
    <n v="2"/>
  </r>
  <r>
    <n v="8"/>
    <x v="0"/>
    <d v="2019-09-01T00:00:00"/>
    <s v="September"/>
    <x v="3"/>
    <n v="0"/>
  </r>
  <r>
    <n v="9"/>
    <x v="0"/>
    <d v="2019-10-01T00:00:00"/>
    <s v="October"/>
    <x v="3"/>
    <n v="0"/>
  </r>
  <r>
    <n v="10"/>
    <x v="0"/>
    <d v="2019-11-01T00:00:00"/>
    <s v="November"/>
    <x v="3"/>
    <n v="2"/>
  </r>
  <r>
    <n v="11"/>
    <x v="0"/>
    <d v="2019-12-01T00:00:00"/>
    <s v="December"/>
    <x v="3"/>
    <n v="0"/>
  </r>
  <r>
    <n v="12"/>
    <x v="1"/>
    <d v="2019-01-01T00:00:00"/>
    <s v="January"/>
    <x v="3"/>
    <n v="0"/>
  </r>
  <r>
    <n v="13"/>
    <x v="1"/>
    <d v="2019-02-01T00:00:00"/>
    <s v="February"/>
    <x v="3"/>
    <n v="0"/>
  </r>
  <r>
    <n v="14"/>
    <x v="1"/>
    <d v="2019-03-01T00:00:00"/>
    <s v="March"/>
    <x v="3"/>
    <n v="0"/>
  </r>
  <r>
    <n v="15"/>
    <x v="1"/>
    <d v="2019-04-01T00:00:00"/>
    <s v="April"/>
    <x v="3"/>
    <n v="0"/>
  </r>
  <r>
    <n v="16"/>
    <x v="1"/>
    <d v="2019-05-01T00:00:00"/>
    <s v="May"/>
    <x v="3"/>
    <n v="0"/>
  </r>
  <r>
    <n v="17"/>
    <x v="1"/>
    <d v="2019-06-01T00:00:00"/>
    <s v="June"/>
    <x v="3"/>
    <n v="0"/>
  </r>
  <r>
    <n v="18"/>
    <x v="1"/>
    <d v="2019-07-01T00:00:00"/>
    <s v="July"/>
    <x v="3"/>
    <n v="0"/>
  </r>
  <r>
    <n v="19"/>
    <x v="1"/>
    <d v="2019-08-01T00:00:00"/>
    <s v="August"/>
    <x v="3"/>
    <n v="0"/>
  </r>
  <r>
    <n v="20"/>
    <x v="1"/>
    <d v="2019-09-01T00:00:00"/>
    <s v="September"/>
    <x v="3"/>
    <n v="0"/>
  </r>
  <r>
    <n v="21"/>
    <x v="1"/>
    <d v="2019-10-01T00:00:00"/>
    <s v="October"/>
    <x v="3"/>
    <n v="0"/>
  </r>
  <r>
    <n v="22"/>
    <x v="1"/>
    <d v="2019-11-01T00:00:00"/>
    <s v="November"/>
    <x v="3"/>
    <n v="0"/>
  </r>
  <r>
    <n v="23"/>
    <x v="1"/>
    <d v="2019-12-01T00:00:00"/>
    <s v="December"/>
    <x v="3"/>
    <n v="0"/>
  </r>
  <r>
    <n v="24"/>
    <x v="2"/>
    <d v="2019-01-01T00:00:00"/>
    <s v="January"/>
    <x v="3"/>
    <n v="35920"/>
  </r>
  <r>
    <n v="25"/>
    <x v="2"/>
    <d v="2019-02-01T00:00:00"/>
    <s v="February"/>
    <x v="3"/>
    <n v="25621"/>
  </r>
  <r>
    <n v="26"/>
    <x v="2"/>
    <d v="2019-03-01T00:00:00"/>
    <s v="March"/>
    <x v="3"/>
    <n v="21929"/>
  </r>
  <r>
    <n v="27"/>
    <x v="2"/>
    <d v="2019-04-01T00:00:00"/>
    <s v="April"/>
    <x v="3"/>
    <n v="18267"/>
  </r>
  <r>
    <n v="28"/>
    <x v="2"/>
    <d v="2019-05-01T00:00:00"/>
    <s v="May"/>
    <x v="3"/>
    <n v="17317"/>
  </r>
  <r>
    <n v="29"/>
    <x v="2"/>
    <d v="2019-06-01T00:00:00"/>
    <s v="June"/>
    <x v="3"/>
    <n v="20077"/>
  </r>
  <r>
    <n v="30"/>
    <x v="2"/>
    <d v="2019-07-01T00:00:00"/>
    <s v="July"/>
    <x v="3"/>
    <n v="27874"/>
  </r>
  <r>
    <n v="31"/>
    <x v="2"/>
    <d v="2019-08-01T00:00:00"/>
    <s v="August"/>
    <x v="3"/>
    <n v="22725"/>
  </r>
  <r>
    <n v="32"/>
    <x v="2"/>
    <d v="2019-09-01T00:00:00"/>
    <s v="September"/>
    <x v="3"/>
    <n v="34018"/>
  </r>
  <r>
    <n v="33"/>
    <x v="2"/>
    <d v="2019-10-01T00:00:00"/>
    <s v="October"/>
    <x v="3"/>
    <n v="28706"/>
  </r>
  <r>
    <n v="34"/>
    <x v="2"/>
    <d v="2019-11-01T00:00:00"/>
    <s v="November"/>
    <x v="3"/>
    <n v="32762"/>
  </r>
  <r>
    <n v="35"/>
    <x v="2"/>
    <d v="2019-12-01T00:00:00"/>
    <s v="December"/>
    <x v="3"/>
    <n v="34084"/>
  </r>
  <r>
    <n v="36"/>
    <x v="3"/>
    <d v="2019-01-01T00:00:00"/>
    <s v="January"/>
    <x v="3"/>
    <n v="0"/>
  </r>
  <r>
    <n v="37"/>
    <x v="3"/>
    <d v="2019-02-01T00:00:00"/>
    <s v="February"/>
    <x v="3"/>
    <n v="0"/>
  </r>
  <r>
    <n v="38"/>
    <x v="3"/>
    <d v="2019-03-01T00:00:00"/>
    <s v="March"/>
    <x v="3"/>
    <n v="0"/>
  </r>
  <r>
    <n v="39"/>
    <x v="3"/>
    <d v="2019-04-01T00:00:00"/>
    <s v="April"/>
    <x v="3"/>
    <n v="0"/>
  </r>
  <r>
    <n v="40"/>
    <x v="3"/>
    <d v="2019-05-01T00:00:00"/>
    <s v="May"/>
    <x v="3"/>
    <n v="0"/>
  </r>
  <r>
    <n v="41"/>
    <x v="3"/>
    <d v="2019-06-01T00:00:00"/>
    <s v="June"/>
    <x v="3"/>
    <n v="0"/>
  </r>
  <r>
    <n v="42"/>
    <x v="3"/>
    <d v="2019-07-01T00:00:00"/>
    <s v="July"/>
    <x v="3"/>
    <n v="0"/>
  </r>
  <r>
    <n v="43"/>
    <x v="3"/>
    <d v="2019-08-01T00:00:00"/>
    <s v="August"/>
    <x v="3"/>
    <n v="0"/>
  </r>
  <r>
    <n v="44"/>
    <x v="3"/>
    <d v="2019-09-01T00:00:00"/>
    <s v="September"/>
    <x v="3"/>
    <n v="0"/>
  </r>
  <r>
    <n v="45"/>
    <x v="3"/>
    <d v="2019-10-01T00:00:00"/>
    <s v="October"/>
    <x v="3"/>
    <n v="0"/>
  </r>
  <r>
    <n v="46"/>
    <x v="3"/>
    <d v="2019-11-01T00:00:00"/>
    <s v="November"/>
    <x v="3"/>
    <n v="0"/>
  </r>
  <r>
    <n v="47"/>
    <x v="3"/>
    <d v="2019-12-01T00:00:00"/>
    <s v="December"/>
    <x v="3"/>
    <n v="0"/>
  </r>
  <r>
    <n v="48"/>
    <x v="4"/>
    <d v="2019-01-01T00:00:00"/>
    <s v="January"/>
    <x v="3"/>
    <n v="0"/>
  </r>
  <r>
    <n v="49"/>
    <x v="4"/>
    <d v="2019-02-01T00:00:00"/>
    <s v="February"/>
    <x v="3"/>
    <n v="0"/>
  </r>
  <r>
    <n v="50"/>
    <x v="4"/>
    <d v="2019-03-01T00:00:00"/>
    <s v="March"/>
    <x v="3"/>
    <n v="0"/>
  </r>
  <r>
    <n v="51"/>
    <x v="4"/>
    <d v="2019-04-01T00:00:00"/>
    <s v="April"/>
    <x v="3"/>
    <n v="0"/>
  </r>
  <r>
    <n v="52"/>
    <x v="4"/>
    <d v="2019-05-01T00:00:00"/>
    <s v="May"/>
    <x v="3"/>
    <n v="0"/>
  </r>
  <r>
    <n v="53"/>
    <x v="4"/>
    <d v="2019-06-01T00:00:00"/>
    <s v="June"/>
    <x v="3"/>
    <n v="0"/>
  </r>
  <r>
    <n v="54"/>
    <x v="4"/>
    <d v="2019-07-01T00:00:00"/>
    <s v="July"/>
    <x v="3"/>
    <n v="0"/>
  </r>
  <r>
    <n v="55"/>
    <x v="4"/>
    <d v="2019-08-01T00:00:00"/>
    <s v="August"/>
    <x v="3"/>
    <n v="0"/>
  </r>
  <r>
    <n v="56"/>
    <x v="4"/>
    <d v="2019-09-01T00:00:00"/>
    <s v="September"/>
    <x v="3"/>
    <n v="0"/>
  </r>
  <r>
    <n v="57"/>
    <x v="4"/>
    <d v="2019-10-01T00:00:00"/>
    <s v="October"/>
    <x v="3"/>
    <n v="0"/>
  </r>
  <r>
    <n v="58"/>
    <x v="4"/>
    <d v="2019-11-01T00:00:00"/>
    <s v="November"/>
    <x v="3"/>
    <n v="0"/>
  </r>
  <r>
    <n v="59"/>
    <x v="4"/>
    <d v="2019-12-01T00:00:00"/>
    <s v="December"/>
    <x v="3"/>
    <n v="0"/>
  </r>
  <r>
    <n v="60"/>
    <x v="5"/>
    <d v="2019-01-01T00:00:00"/>
    <s v="January"/>
    <x v="3"/>
    <n v="45"/>
  </r>
  <r>
    <n v="61"/>
    <x v="5"/>
    <d v="2019-02-01T00:00:00"/>
    <s v="February"/>
    <x v="3"/>
    <n v="0"/>
  </r>
  <r>
    <n v="62"/>
    <x v="5"/>
    <d v="2019-03-01T00:00:00"/>
    <s v="March"/>
    <x v="3"/>
    <n v="0"/>
  </r>
  <r>
    <n v="63"/>
    <x v="5"/>
    <d v="2019-04-01T00:00:00"/>
    <s v="April"/>
    <x v="3"/>
    <n v="0"/>
  </r>
  <r>
    <n v="64"/>
    <x v="5"/>
    <d v="2019-05-01T00:00:00"/>
    <s v="May"/>
    <x v="3"/>
    <n v="0"/>
  </r>
  <r>
    <n v="65"/>
    <x v="5"/>
    <d v="2019-06-01T00:00:00"/>
    <s v="June"/>
    <x v="3"/>
    <n v="0"/>
  </r>
  <r>
    <n v="66"/>
    <x v="5"/>
    <d v="2019-07-01T00:00:00"/>
    <s v="July"/>
    <x v="3"/>
    <n v="0"/>
  </r>
  <r>
    <n v="67"/>
    <x v="5"/>
    <d v="2019-08-01T00:00:00"/>
    <s v="August"/>
    <x v="3"/>
    <n v="0"/>
  </r>
  <r>
    <n v="68"/>
    <x v="5"/>
    <d v="2019-09-01T00:00:00"/>
    <s v="September"/>
    <x v="3"/>
    <n v="0"/>
  </r>
  <r>
    <n v="69"/>
    <x v="5"/>
    <d v="2019-10-01T00:00:00"/>
    <s v="October"/>
    <x v="3"/>
    <n v="0"/>
  </r>
  <r>
    <n v="70"/>
    <x v="5"/>
    <d v="2019-11-01T00:00:00"/>
    <s v="November"/>
    <x v="3"/>
    <n v="0"/>
  </r>
  <r>
    <n v="71"/>
    <x v="5"/>
    <d v="2019-12-01T00:00:00"/>
    <s v="December"/>
    <x v="3"/>
    <n v="0"/>
  </r>
  <r>
    <n v="72"/>
    <x v="6"/>
    <d v="2019-01-01T00:00:00"/>
    <s v="January"/>
    <x v="3"/>
    <n v="36"/>
  </r>
  <r>
    <n v="73"/>
    <x v="6"/>
    <d v="2019-02-01T00:00:00"/>
    <s v="February"/>
    <x v="3"/>
    <n v="6"/>
  </r>
  <r>
    <n v="74"/>
    <x v="6"/>
    <d v="2019-03-01T00:00:00"/>
    <s v="March"/>
    <x v="3"/>
    <n v="22"/>
  </r>
  <r>
    <n v="75"/>
    <x v="6"/>
    <d v="2019-04-01T00:00:00"/>
    <s v="April"/>
    <x v="3"/>
    <n v="16"/>
  </r>
  <r>
    <n v="76"/>
    <x v="6"/>
    <d v="2019-05-01T00:00:00"/>
    <s v="May"/>
    <x v="3"/>
    <n v="20"/>
  </r>
  <r>
    <n v="77"/>
    <x v="6"/>
    <d v="2019-06-01T00:00:00"/>
    <s v="June"/>
    <x v="3"/>
    <n v="22"/>
  </r>
  <r>
    <n v="78"/>
    <x v="6"/>
    <d v="2019-07-01T00:00:00"/>
    <s v="July"/>
    <x v="3"/>
    <n v="37"/>
  </r>
  <r>
    <n v="79"/>
    <x v="6"/>
    <d v="2019-08-01T00:00:00"/>
    <s v="August"/>
    <x v="3"/>
    <n v="42"/>
  </r>
  <r>
    <n v="80"/>
    <x v="6"/>
    <d v="2019-09-01T00:00:00"/>
    <s v="September"/>
    <x v="3"/>
    <n v="25"/>
  </r>
  <r>
    <n v="81"/>
    <x v="6"/>
    <d v="2019-10-01T00:00:00"/>
    <s v="October"/>
    <x v="3"/>
    <n v="13"/>
  </r>
  <r>
    <n v="82"/>
    <x v="6"/>
    <d v="2019-11-01T00:00:00"/>
    <s v="November"/>
    <x v="3"/>
    <n v="45"/>
  </r>
  <r>
    <n v="83"/>
    <x v="6"/>
    <d v="2019-12-01T00:00:00"/>
    <s v="December"/>
    <x v="3"/>
    <n v="11"/>
  </r>
  <r>
    <n v="84"/>
    <x v="7"/>
    <d v="2019-01-01T00:00:00"/>
    <s v="January"/>
    <x v="3"/>
    <n v="0"/>
  </r>
  <r>
    <n v="85"/>
    <x v="7"/>
    <d v="2019-02-01T00:00:00"/>
    <s v="February"/>
    <x v="3"/>
    <n v="0"/>
  </r>
  <r>
    <n v="86"/>
    <x v="7"/>
    <d v="2019-03-01T00:00:00"/>
    <s v="March"/>
    <x v="3"/>
    <n v="0"/>
  </r>
  <r>
    <n v="87"/>
    <x v="7"/>
    <d v="2019-04-01T00:00:00"/>
    <s v="April"/>
    <x v="3"/>
    <n v="0"/>
  </r>
  <r>
    <n v="88"/>
    <x v="7"/>
    <d v="2019-05-01T00:00:00"/>
    <s v="May"/>
    <x v="3"/>
    <n v="0"/>
  </r>
  <r>
    <n v="89"/>
    <x v="7"/>
    <d v="2019-06-01T00:00:00"/>
    <s v="June"/>
    <x v="3"/>
    <n v="0"/>
  </r>
  <r>
    <n v="90"/>
    <x v="7"/>
    <d v="2019-07-01T00:00:00"/>
    <s v="July"/>
    <x v="3"/>
    <n v="0"/>
  </r>
  <r>
    <n v="91"/>
    <x v="7"/>
    <d v="2019-08-01T00:00:00"/>
    <s v="August"/>
    <x v="3"/>
    <n v="0"/>
  </r>
  <r>
    <n v="92"/>
    <x v="7"/>
    <d v="2019-09-01T00:00:00"/>
    <s v="September"/>
    <x v="3"/>
    <n v="0"/>
  </r>
  <r>
    <n v="93"/>
    <x v="7"/>
    <d v="2019-10-01T00:00:00"/>
    <s v="October"/>
    <x v="3"/>
    <n v="0"/>
  </r>
  <r>
    <n v="94"/>
    <x v="7"/>
    <d v="2019-11-01T00:00:00"/>
    <s v="November"/>
    <x v="3"/>
    <n v="0"/>
  </r>
  <r>
    <n v="95"/>
    <x v="7"/>
    <d v="2019-12-01T00:00:00"/>
    <s v="December"/>
    <x v="3"/>
    <n v="0"/>
  </r>
  <r>
    <n v="96"/>
    <x v="8"/>
    <d v="2019-01-01T00:00:00"/>
    <s v="January"/>
    <x v="3"/>
    <n v="0"/>
  </r>
  <r>
    <n v="97"/>
    <x v="8"/>
    <d v="2019-02-01T00:00:00"/>
    <s v="February"/>
    <x v="3"/>
    <n v="0"/>
  </r>
  <r>
    <n v="98"/>
    <x v="8"/>
    <d v="2019-03-01T00:00:00"/>
    <s v="March"/>
    <x v="3"/>
    <n v="0"/>
  </r>
  <r>
    <n v="99"/>
    <x v="8"/>
    <d v="2019-04-01T00:00:00"/>
    <s v="April"/>
    <x v="3"/>
    <n v="0"/>
  </r>
  <r>
    <n v="100"/>
    <x v="8"/>
    <d v="2019-05-01T00:00:00"/>
    <s v="May"/>
    <x v="3"/>
    <n v="0"/>
  </r>
  <r>
    <n v="101"/>
    <x v="8"/>
    <d v="2019-06-01T00:00:00"/>
    <s v="June"/>
    <x v="3"/>
    <n v="0"/>
  </r>
  <r>
    <n v="102"/>
    <x v="8"/>
    <d v="2019-07-01T00:00:00"/>
    <s v="July"/>
    <x v="3"/>
    <n v="0"/>
  </r>
  <r>
    <n v="103"/>
    <x v="8"/>
    <d v="2019-08-01T00:00:00"/>
    <s v="August"/>
    <x v="3"/>
    <n v="0"/>
  </r>
  <r>
    <n v="104"/>
    <x v="8"/>
    <d v="2019-09-01T00:00:00"/>
    <s v="September"/>
    <x v="3"/>
    <n v="0"/>
  </r>
  <r>
    <n v="105"/>
    <x v="8"/>
    <d v="2019-10-01T00:00:00"/>
    <s v="October"/>
    <x v="3"/>
    <n v="0"/>
  </r>
  <r>
    <n v="106"/>
    <x v="8"/>
    <d v="2019-11-01T00:00:00"/>
    <s v="November"/>
    <x v="3"/>
    <n v="0"/>
  </r>
  <r>
    <n v="107"/>
    <x v="8"/>
    <d v="2019-12-01T00:00:00"/>
    <s v="December"/>
    <x v="3"/>
    <n v="0"/>
  </r>
  <r>
    <n v="108"/>
    <x v="9"/>
    <d v="2019-01-01T00:00:00"/>
    <s v="January"/>
    <x v="3"/>
    <n v="0"/>
  </r>
  <r>
    <n v="109"/>
    <x v="9"/>
    <d v="2019-02-01T00:00:00"/>
    <s v="February"/>
    <x v="3"/>
    <n v="0"/>
  </r>
  <r>
    <n v="110"/>
    <x v="9"/>
    <d v="2019-03-01T00:00:00"/>
    <s v="March"/>
    <x v="3"/>
    <n v="0"/>
  </r>
  <r>
    <n v="111"/>
    <x v="9"/>
    <d v="2019-04-01T00:00:00"/>
    <s v="April"/>
    <x v="3"/>
    <n v="0"/>
  </r>
  <r>
    <n v="112"/>
    <x v="9"/>
    <d v="2019-05-01T00:00:00"/>
    <s v="May"/>
    <x v="3"/>
    <n v="0"/>
  </r>
  <r>
    <n v="113"/>
    <x v="9"/>
    <d v="2019-06-01T00:00:00"/>
    <s v="June"/>
    <x v="3"/>
    <n v="0"/>
  </r>
  <r>
    <n v="114"/>
    <x v="9"/>
    <d v="2019-07-01T00:00:00"/>
    <s v="July"/>
    <x v="3"/>
    <n v="0"/>
  </r>
  <r>
    <n v="115"/>
    <x v="9"/>
    <d v="2019-08-01T00:00:00"/>
    <s v="August"/>
    <x v="3"/>
    <n v="0"/>
  </r>
  <r>
    <n v="116"/>
    <x v="9"/>
    <d v="2019-09-01T00:00:00"/>
    <s v="September"/>
    <x v="3"/>
    <n v="0"/>
  </r>
  <r>
    <n v="117"/>
    <x v="9"/>
    <d v="2019-10-01T00:00:00"/>
    <s v="October"/>
    <x v="3"/>
    <n v="0"/>
  </r>
  <r>
    <n v="118"/>
    <x v="9"/>
    <d v="2019-11-01T00:00:00"/>
    <s v="November"/>
    <x v="3"/>
    <n v="0"/>
  </r>
  <r>
    <n v="119"/>
    <x v="9"/>
    <d v="2019-12-01T00:00:00"/>
    <s v="December"/>
    <x v="3"/>
    <n v="0"/>
  </r>
  <r>
    <n v="120"/>
    <x v="10"/>
    <d v="2019-01-01T00:00:00"/>
    <s v="January"/>
    <x v="3"/>
    <n v="0"/>
  </r>
  <r>
    <n v="121"/>
    <x v="10"/>
    <d v="2019-02-01T00:00:00"/>
    <s v="February"/>
    <x v="3"/>
    <n v="0"/>
  </r>
  <r>
    <n v="122"/>
    <x v="10"/>
    <d v="2019-03-01T00:00:00"/>
    <s v="March"/>
    <x v="3"/>
    <n v="0"/>
  </r>
  <r>
    <n v="123"/>
    <x v="10"/>
    <d v="2019-04-01T00:00:00"/>
    <s v="April"/>
    <x v="3"/>
    <n v="0"/>
  </r>
  <r>
    <n v="124"/>
    <x v="10"/>
    <d v="2019-05-01T00:00:00"/>
    <s v="May"/>
    <x v="3"/>
    <n v="0"/>
  </r>
  <r>
    <n v="125"/>
    <x v="10"/>
    <d v="2019-06-01T00:00:00"/>
    <s v="June"/>
    <x v="3"/>
    <n v="0"/>
  </r>
  <r>
    <n v="126"/>
    <x v="10"/>
    <d v="2019-07-01T00:00:00"/>
    <s v="July"/>
    <x v="3"/>
    <n v="0"/>
  </r>
  <r>
    <n v="127"/>
    <x v="10"/>
    <d v="2019-08-01T00:00:00"/>
    <s v="August"/>
    <x v="3"/>
    <n v="0"/>
  </r>
  <r>
    <n v="128"/>
    <x v="10"/>
    <d v="2019-09-01T00:00:00"/>
    <s v="September"/>
    <x v="3"/>
    <n v="0"/>
  </r>
  <r>
    <n v="129"/>
    <x v="10"/>
    <d v="2019-10-01T00:00:00"/>
    <s v="October"/>
    <x v="3"/>
    <n v="0"/>
  </r>
  <r>
    <n v="130"/>
    <x v="10"/>
    <d v="2019-11-01T00:00:00"/>
    <s v="November"/>
    <x v="3"/>
    <n v="0"/>
  </r>
  <r>
    <n v="131"/>
    <x v="10"/>
    <d v="2019-12-01T00:00:00"/>
    <s v="December"/>
    <x v="3"/>
    <n v="0"/>
  </r>
  <r>
    <n v="132"/>
    <x v="11"/>
    <d v="2019-01-01T00:00:00"/>
    <s v="January"/>
    <x v="3"/>
    <n v="0"/>
  </r>
  <r>
    <n v="133"/>
    <x v="11"/>
    <d v="2019-02-01T00:00:00"/>
    <s v="February"/>
    <x v="3"/>
    <n v="0"/>
  </r>
  <r>
    <n v="134"/>
    <x v="11"/>
    <d v="2019-03-01T00:00:00"/>
    <s v="March"/>
    <x v="3"/>
    <n v="0"/>
  </r>
  <r>
    <n v="135"/>
    <x v="11"/>
    <d v="2019-04-01T00:00:00"/>
    <s v="April"/>
    <x v="3"/>
    <n v="0"/>
  </r>
  <r>
    <n v="136"/>
    <x v="11"/>
    <d v="2019-05-01T00:00:00"/>
    <s v="May"/>
    <x v="3"/>
    <n v="0"/>
  </r>
  <r>
    <n v="137"/>
    <x v="11"/>
    <d v="2019-06-01T00:00:00"/>
    <s v="June"/>
    <x v="3"/>
    <n v="0"/>
  </r>
  <r>
    <n v="138"/>
    <x v="11"/>
    <d v="2019-07-01T00:00:00"/>
    <s v="July"/>
    <x v="3"/>
    <n v="0"/>
  </r>
  <r>
    <n v="139"/>
    <x v="11"/>
    <d v="2019-08-01T00:00:00"/>
    <s v="August"/>
    <x v="3"/>
    <n v="0"/>
  </r>
  <r>
    <n v="140"/>
    <x v="11"/>
    <d v="2019-09-01T00:00:00"/>
    <s v="September"/>
    <x v="3"/>
    <n v="0"/>
  </r>
  <r>
    <n v="141"/>
    <x v="11"/>
    <d v="2019-10-01T00:00:00"/>
    <s v="October"/>
    <x v="3"/>
    <n v="0"/>
  </r>
  <r>
    <n v="142"/>
    <x v="11"/>
    <d v="2019-11-01T00:00:00"/>
    <s v="November"/>
    <x v="3"/>
    <n v="0"/>
  </r>
  <r>
    <n v="143"/>
    <x v="11"/>
    <d v="2019-12-01T00:00:00"/>
    <s v="December"/>
    <x v="3"/>
    <n v="0"/>
  </r>
  <r>
    <n v="144"/>
    <x v="12"/>
    <d v="2019-01-01T00:00:00"/>
    <s v="January"/>
    <x v="3"/>
    <n v="45"/>
  </r>
  <r>
    <n v="145"/>
    <x v="12"/>
    <d v="2019-02-01T00:00:00"/>
    <s v="February"/>
    <x v="3"/>
    <n v="29"/>
  </r>
  <r>
    <n v="146"/>
    <x v="12"/>
    <d v="2019-03-01T00:00:00"/>
    <s v="March"/>
    <x v="3"/>
    <n v="28"/>
  </r>
  <r>
    <n v="147"/>
    <x v="12"/>
    <d v="2019-04-01T00:00:00"/>
    <s v="April"/>
    <x v="3"/>
    <n v="34"/>
  </r>
  <r>
    <n v="148"/>
    <x v="12"/>
    <d v="2019-05-01T00:00:00"/>
    <s v="May"/>
    <x v="3"/>
    <n v="20"/>
  </r>
  <r>
    <n v="149"/>
    <x v="12"/>
    <d v="2019-06-01T00:00:00"/>
    <s v="June"/>
    <x v="3"/>
    <n v="28"/>
  </r>
  <r>
    <n v="150"/>
    <x v="12"/>
    <d v="2019-07-01T00:00:00"/>
    <s v="July"/>
    <x v="3"/>
    <n v="47"/>
  </r>
  <r>
    <n v="151"/>
    <x v="12"/>
    <d v="2019-08-01T00:00:00"/>
    <s v="August"/>
    <x v="3"/>
    <n v="44"/>
  </r>
  <r>
    <n v="152"/>
    <x v="12"/>
    <d v="2019-09-01T00:00:00"/>
    <s v="September"/>
    <x v="3"/>
    <n v="34"/>
  </r>
  <r>
    <n v="153"/>
    <x v="12"/>
    <d v="2019-10-01T00:00:00"/>
    <s v="October"/>
    <x v="3"/>
    <n v="37"/>
  </r>
  <r>
    <n v="154"/>
    <x v="12"/>
    <d v="2019-11-01T00:00:00"/>
    <s v="November"/>
    <x v="3"/>
    <n v="68"/>
  </r>
  <r>
    <n v="155"/>
    <x v="12"/>
    <d v="2019-12-01T00:00:00"/>
    <s v="December"/>
    <x v="3"/>
    <n v="26"/>
  </r>
  <r>
    <n v="156"/>
    <x v="13"/>
    <d v="2019-01-01T00:00:00"/>
    <s v="January"/>
    <x v="3"/>
    <n v="0"/>
  </r>
  <r>
    <n v="157"/>
    <x v="13"/>
    <d v="2019-02-01T00:00:00"/>
    <s v="February"/>
    <x v="3"/>
    <n v="0"/>
  </r>
  <r>
    <n v="158"/>
    <x v="13"/>
    <d v="2019-03-01T00:00:00"/>
    <s v="March"/>
    <x v="3"/>
    <n v="0"/>
  </r>
  <r>
    <n v="159"/>
    <x v="13"/>
    <d v="2019-04-01T00:00:00"/>
    <s v="April"/>
    <x v="3"/>
    <n v="0"/>
  </r>
  <r>
    <n v="160"/>
    <x v="13"/>
    <d v="2019-05-01T00:00:00"/>
    <s v="May"/>
    <x v="3"/>
    <n v="0"/>
  </r>
  <r>
    <n v="161"/>
    <x v="13"/>
    <d v="2019-06-01T00:00:00"/>
    <s v="June"/>
    <x v="3"/>
    <n v="0"/>
  </r>
  <r>
    <n v="162"/>
    <x v="13"/>
    <d v="2019-07-01T00:00:00"/>
    <s v="July"/>
    <x v="3"/>
    <n v="0"/>
  </r>
  <r>
    <n v="163"/>
    <x v="13"/>
    <d v="2019-08-01T00:00:00"/>
    <s v="August"/>
    <x v="3"/>
    <n v="0"/>
  </r>
  <r>
    <n v="164"/>
    <x v="13"/>
    <d v="2019-09-01T00:00:00"/>
    <s v="September"/>
    <x v="3"/>
    <n v="0"/>
  </r>
  <r>
    <n v="165"/>
    <x v="13"/>
    <d v="2019-10-01T00:00:00"/>
    <s v="October"/>
    <x v="3"/>
    <n v="0"/>
  </r>
  <r>
    <n v="166"/>
    <x v="13"/>
    <d v="2019-11-01T00:00:00"/>
    <s v="November"/>
    <x v="3"/>
    <n v="10"/>
  </r>
  <r>
    <n v="167"/>
    <x v="13"/>
    <d v="2019-12-01T00:00:00"/>
    <s v="December"/>
    <x v="3"/>
    <n v="0"/>
  </r>
  <r>
    <n v="168"/>
    <x v="14"/>
    <d v="2019-01-01T00:00:00"/>
    <s v="January"/>
    <x v="3"/>
    <n v="0"/>
  </r>
  <r>
    <n v="169"/>
    <x v="14"/>
    <d v="2019-02-01T00:00:00"/>
    <s v="February"/>
    <x v="3"/>
    <n v="0"/>
  </r>
  <r>
    <n v="170"/>
    <x v="14"/>
    <d v="2019-03-01T00:00:00"/>
    <s v="March"/>
    <x v="3"/>
    <n v="0"/>
  </r>
  <r>
    <n v="171"/>
    <x v="14"/>
    <d v="2019-04-01T00:00:00"/>
    <s v="April"/>
    <x v="3"/>
    <n v="0"/>
  </r>
  <r>
    <n v="172"/>
    <x v="14"/>
    <d v="2019-05-01T00:00:00"/>
    <s v="May"/>
    <x v="3"/>
    <n v="0"/>
  </r>
  <r>
    <n v="173"/>
    <x v="14"/>
    <d v="2019-06-01T00:00:00"/>
    <s v="June"/>
    <x v="3"/>
    <n v="0"/>
  </r>
  <r>
    <n v="174"/>
    <x v="14"/>
    <d v="2019-07-01T00:00:00"/>
    <s v="July"/>
    <x v="3"/>
    <n v="0"/>
  </r>
  <r>
    <n v="175"/>
    <x v="14"/>
    <d v="2019-08-01T00:00:00"/>
    <s v="August"/>
    <x v="3"/>
    <n v="0"/>
  </r>
  <r>
    <n v="176"/>
    <x v="14"/>
    <d v="2019-09-01T00:00:00"/>
    <s v="September"/>
    <x v="3"/>
    <n v="0"/>
  </r>
  <r>
    <n v="177"/>
    <x v="14"/>
    <d v="2019-10-01T00:00:00"/>
    <s v="October"/>
    <x v="3"/>
    <n v="0"/>
  </r>
  <r>
    <n v="178"/>
    <x v="14"/>
    <d v="2019-11-01T00:00:00"/>
    <s v="November"/>
    <x v="3"/>
    <n v="0"/>
  </r>
  <r>
    <n v="179"/>
    <x v="14"/>
    <d v="2019-12-01T00:00:00"/>
    <s v="December"/>
    <x v="3"/>
    <n v="0"/>
  </r>
  <r>
    <n v="180"/>
    <x v="15"/>
    <d v="2019-01-01T00:00:00"/>
    <s v="January"/>
    <x v="3"/>
    <n v="0"/>
  </r>
  <r>
    <n v="181"/>
    <x v="15"/>
    <d v="2019-02-01T00:00:00"/>
    <s v="February"/>
    <x v="3"/>
    <n v="0"/>
  </r>
  <r>
    <n v="182"/>
    <x v="15"/>
    <d v="2019-03-01T00:00:00"/>
    <s v="March"/>
    <x v="3"/>
    <n v="0"/>
  </r>
  <r>
    <n v="183"/>
    <x v="15"/>
    <d v="2019-04-01T00:00:00"/>
    <s v="April"/>
    <x v="3"/>
    <n v="0"/>
  </r>
  <r>
    <n v="184"/>
    <x v="15"/>
    <d v="2019-05-01T00:00:00"/>
    <s v="May"/>
    <x v="3"/>
    <n v="0"/>
  </r>
  <r>
    <n v="185"/>
    <x v="15"/>
    <d v="2019-06-01T00:00:00"/>
    <s v="June"/>
    <x v="3"/>
    <n v="0"/>
  </r>
  <r>
    <n v="186"/>
    <x v="15"/>
    <d v="2019-07-01T00:00:00"/>
    <s v="July"/>
    <x v="3"/>
    <n v="0"/>
  </r>
  <r>
    <n v="187"/>
    <x v="15"/>
    <d v="2019-08-01T00:00:00"/>
    <s v="August"/>
    <x v="3"/>
    <n v="0"/>
  </r>
  <r>
    <n v="188"/>
    <x v="15"/>
    <d v="2019-09-01T00:00:00"/>
    <s v="September"/>
    <x v="3"/>
    <n v="0"/>
  </r>
  <r>
    <n v="189"/>
    <x v="15"/>
    <d v="2019-10-01T00:00:00"/>
    <s v="October"/>
    <x v="3"/>
    <n v="0"/>
  </r>
  <r>
    <n v="190"/>
    <x v="15"/>
    <d v="2019-11-01T00:00:00"/>
    <s v="November"/>
    <x v="3"/>
    <n v="0"/>
  </r>
  <r>
    <n v="191"/>
    <x v="15"/>
    <d v="2019-12-01T00:00:00"/>
    <s v="December"/>
    <x v="3"/>
    <n v="0"/>
  </r>
  <r>
    <n v="192"/>
    <x v="31"/>
    <d v="2019-01-01T00:00:00"/>
    <s v="January"/>
    <x v="3"/>
    <n v="0"/>
  </r>
  <r>
    <n v="193"/>
    <x v="31"/>
    <d v="2019-02-01T00:00:00"/>
    <s v="February"/>
    <x v="3"/>
    <n v="45"/>
  </r>
  <r>
    <n v="194"/>
    <x v="31"/>
    <d v="2019-03-01T00:00:00"/>
    <s v="March"/>
    <x v="3"/>
    <n v="40"/>
  </r>
  <r>
    <n v="195"/>
    <x v="31"/>
    <d v="2019-04-01T00:00:00"/>
    <s v="April"/>
    <x v="3"/>
    <n v="40"/>
  </r>
  <r>
    <n v="196"/>
    <x v="31"/>
    <d v="2019-05-01T00:00:00"/>
    <s v="May"/>
    <x v="3"/>
    <n v="40"/>
  </r>
  <r>
    <n v="197"/>
    <x v="31"/>
    <d v="2019-06-01T00:00:00"/>
    <s v="June"/>
    <x v="3"/>
    <n v="50"/>
  </r>
  <r>
    <n v="198"/>
    <x v="31"/>
    <d v="2019-07-01T00:00:00"/>
    <s v="July"/>
    <x v="3"/>
    <n v="55"/>
  </r>
  <r>
    <n v="199"/>
    <x v="31"/>
    <d v="2019-08-01T00:00:00"/>
    <s v="August"/>
    <x v="3"/>
    <n v="50"/>
  </r>
  <r>
    <n v="200"/>
    <x v="31"/>
    <d v="2019-09-01T00:00:00"/>
    <s v="September"/>
    <x v="3"/>
    <n v="60"/>
  </r>
  <r>
    <n v="201"/>
    <x v="31"/>
    <d v="2019-10-01T00:00:00"/>
    <s v="October"/>
    <x v="3"/>
    <n v="60"/>
  </r>
  <r>
    <n v="202"/>
    <x v="31"/>
    <d v="2019-11-01T00:00:00"/>
    <s v="November"/>
    <x v="3"/>
    <n v="70"/>
  </r>
  <r>
    <n v="203"/>
    <x v="31"/>
    <d v="2019-12-01T00:00:00"/>
    <s v="December"/>
    <x v="3"/>
    <n v="65"/>
  </r>
  <r>
    <n v="204"/>
    <x v="16"/>
    <d v="2019-01-01T00:00:00"/>
    <s v="January"/>
    <x v="3"/>
    <n v="35"/>
  </r>
  <r>
    <n v="205"/>
    <x v="16"/>
    <d v="2019-02-01T00:00:00"/>
    <s v="February"/>
    <x v="3"/>
    <n v="15"/>
  </r>
  <r>
    <n v="206"/>
    <x v="16"/>
    <d v="2019-03-01T00:00:00"/>
    <s v="March"/>
    <x v="3"/>
    <n v="14"/>
  </r>
  <r>
    <n v="207"/>
    <x v="16"/>
    <d v="2019-04-01T00:00:00"/>
    <s v="April"/>
    <x v="3"/>
    <n v="18"/>
  </r>
  <r>
    <n v="208"/>
    <x v="16"/>
    <d v="2019-05-01T00:00:00"/>
    <s v="May"/>
    <x v="3"/>
    <n v="14"/>
  </r>
  <r>
    <n v="209"/>
    <x v="16"/>
    <d v="2019-06-01T00:00:00"/>
    <s v="June"/>
    <x v="3"/>
    <n v="14"/>
  </r>
  <r>
    <n v="210"/>
    <x v="16"/>
    <d v="2019-07-01T00:00:00"/>
    <s v="July"/>
    <x v="3"/>
    <n v="17"/>
  </r>
  <r>
    <n v="211"/>
    <x v="16"/>
    <d v="2019-08-01T00:00:00"/>
    <s v="August"/>
    <x v="3"/>
    <n v="22"/>
  </r>
  <r>
    <n v="212"/>
    <x v="16"/>
    <d v="2019-09-01T00:00:00"/>
    <s v="September"/>
    <x v="3"/>
    <n v="7"/>
  </r>
  <r>
    <n v="213"/>
    <x v="16"/>
    <d v="2019-10-01T00:00:00"/>
    <s v="October"/>
    <x v="3"/>
    <n v="3"/>
  </r>
  <r>
    <n v="214"/>
    <x v="16"/>
    <d v="2019-11-01T00:00:00"/>
    <s v="November"/>
    <x v="3"/>
    <n v="30"/>
  </r>
  <r>
    <n v="215"/>
    <x v="16"/>
    <d v="2019-12-01T00:00:00"/>
    <s v="December"/>
    <x v="3"/>
    <n v="10"/>
  </r>
  <r>
    <n v="216"/>
    <x v="17"/>
    <d v="2019-01-01T00:00:00"/>
    <s v="January"/>
    <x v="3"/>
    <n v="0"/>
  </r>
  <r>
    <n v="217"/>
    <x v="17"/>
    <d v="2019-02-01T00:00:00"/>
    <s v="February"/>
    <x v="3"/>
    <n v="0"/>
  </r>
  <r>
    <n v="218"/>
    <x v="17"/>
    <d v="2019-03-01T00:00:00"/>
    <s v="March"/>
    <x v="3"/>
    <n v="0"/>
  </r>
  <r>
    <n v="219"/>
    <x v="17"/>
    <d v="2019-04-01T00:00:00"/>
    <s v="April"/>
    <x v="3"/>
    <n v="0"/>
  </r>
  <r>
    <n v="220"/>
    <x v="17"/>
    <d v="2019-05-01T00:00:00"/>
    <s v="May"/>
    <x v="3"/>
    <n v="0"/>
  </r>
  <r>
    <n v="221"/>
    <x v="17"/>
    <d v="2019-06-01T00:00:00"/>
    <s v="June"/>
    <x v="3"/>
    <n v="0"/>
  </r>
  <r>
    <n v="222"/>
    <x v="17"/>
    <d v="2019-07-01T00:00:00"/>
    <s v="July"/>
    <x v="3"/>
    <n v="0"/>
  </r>
  <r>
    <n v="223"/>
    <x v="17"/>
    <d v="2019-08-01T00:00:00"/>
    <s v="August"/>
    <x v="3"/>
    <n v="0"/>
  </r>
  <r>
    <n v="224"/>
    <x v="17"/>
    <d v="2019-09-01T00:00:00"/>
    <s v="September"/>
    <x v="3"/>
    <n v="0"/>
  </r>
  <r>
    <n v="225"/>
    <x v="17"/>
    <d v="2019-10-01T00:00:00"/>
    <s v="October"/>
    <x v="3"/>
    <n v="0"/>
  </r>
  <r>
    <n v="226"/>
    <x v="17"/>
    <d v="2019-11-01T00:00:00"/>
    <s v="November"/>
    <x v="3"/>
    <n v="0"/>
  </r>
  <r>
    <n v="227"/>
    <x v="17"/>
    <d v="2019-12-01T00:00:00"/>
    <s v="December"/>
    <x v="3"/>
    <n v="0"/>
  </r>
  <r>
    <n v="228"/>
    <x v="32"/>
    <d v="2019-01-01T00:00:00"/>
    <s v="January"/>
    <x v="3"/>
    <n v="0"/>
  </r>
  <r>
    <n v="229"/>
    <x v="32"/>
    <d v="2019-02-01T00:00:00"/>
    <s v="February"/>
    <x v="3"/>
    <n v="0"/>
  </r>
  <r>
    <n v="230"/>
    <x v="32"/>
    <d v="2019-03-01T00:00:00"/>
    <s v="March"/>
    <x v="3"/>
    <n v="0"/>
  </r>
  <r>
    <n v="231"/>
    <x v="32"/>
    <d v="2019-04-01T00:00:00"/>
    <s v="April"/>
    <x v="3"/>
    <n v="0"/>
  </r>
  <r>
    <n v="232"/>
    <x v="32"/>
    <d v="2019-05-01T00:00:00"/>
    <s v="May"/>
    <x v="3"/>
    <n v="0"/>
  </r>
  <r>
    <n v="233"/>
    <x v="32"/>
    <d v="2019-06-01T00:00:00"/>
    <s v="June"/>
    <x v="3"/>
    <n v="0"/>
  </r>
  <r>
    <n v="234"/>
    <x v="32"/>
    <d v="2019-07-01T00:00:00"/>
    <s v="July"/>
    <x v="3"/>
    <n v="0"/>
  </r>
  <r>
    <n v="235"/>
    <x v="32"/>
    <d v="2019-08-01T00:00:00"/>
    <s v="August"/>
    <x v="3"/>
    <n v="0"/>
  </r>
  <r>
    <n v="236"/>
    <x v="32"/>
    <d v="2019-09-01T00:00:00"/>
    <s v="September"/>
    <x v="3"/>
    <n v="0"/>
  </r>
  <r>
    <n v="237"/>
    <x v="32"/>
    <d v="2019-10-01T00:00:00"/>
    <s v="October"/>
    <x v="3"/>
    <n v="0"/>
  </r>
  <r>
    <n v="238"/>
    <x v="32"/>
    <d v="2019-11-01T00:00:00"/>
    <s v="November"/>
    <x v="3"/>
    <n v="0"/>
  </r>
  <r>
    <n v="239"/>
    <x v="32"/>
    <d v="2019-12-01T00:00:00"/>
    <s v="December"/>
    <x v="3"/>
    <n v="5"/>
  </r>
  <r>
    <n v="240"/>
    <x v="18"/>
    <d v="2019-01-01T00:00:00"/>
    <s v="January"/>
    <x v="3"/>
    <n v="0"/>
  </r>
  <r>
    <n v="241"/>
    <x v="18"/>
    <d v="2019-02-01T00:00:00"/>
    <s v="February"/>
    <x v="3"/>
    <n v="0"/>
  </r>
  <r>
    <n v="242"/>
    <x v="18"/>
    <d v="2019-03-01T00:00:00"/>
    <s v="March"/>
    <x v="3"/>
    <n v="0"/>
  </r>
  <r>
    <n v="243"/>
    <x v="18"/>
    <d v="2019-04-01T00:00:00"/>
    <s v="April"/>
    <x v="3"/>
    <n v="0"/>
  </r>
  <r>
    <n v="244"/>
    <x v="18"/>
    <d v="2019-05-01T00:00:00"/>
    <s v="May"/>
    <x v="3"/>
    <n v="0"/>
  </r>
  <r>
    <n v="245"/>
    <x v="18"/>
    <d v="2019-06-01T00:00:00"/>
    <s v="June"/>
    <x v="3"/>
    <n v="0"/>
  </r>
  <r>
    <n v="246"/>
    <x v="18"/>
    <d v="2019-07-01T00:00:00"/>
    <s v="July"/>
    <x v="3"/>
    <n v="0"/>
  </r>
  <r>
    <n v="247"/>
    <x v="18"/>
    <d v="2019-08-01T00:00:00"/>
    <s v="August"/>
    <x v="3"/>
    <n v="0"/>
  </r>
  <r>
    <n v="248"/>
    <x v="18"/>
    <d v="2019-09-01T00:00:00"/>
    <s v="September"/>
    <x v="3"/>
    <n v="0"/>
  </r>
  <r>
    <n v="249"/>
    <x v="18"/>
    <d v="2019-10-01T00:00:00"/>
    <s v="October"/>
    <x v="3"/>
    <n v="0"/>
  </r>
  <r>
    <n v="250"/>
    <x v="18"/>
    <d v="2019-11-01T00:00:00"/>
    <s v="November"/>
    <x v="3"/>
    <n v="0"/>
  </r>
  <r>
    <n v="251"/>
    <x v="18"/>
    <d v="2019-12-01T00:00:00"/>
    <s v="December"/>
    <x v="3"/>
    <n v="0"/>
  </r>
  <r>
    <n v="252"/>
    <x v="19"/>
    <d v="2019-01-01T00:00:00"/>
    <s v="January"/>
    <x v="3"/>
    <n v="0"/>
  </r>
  <r>
    <n v="253"/>
    <x v="19"/>
    <d v="2019-02-01T00:00:00"/>
    <s v="February"/>
    <x v="3"/>
    <n v="1"/>
  </r>
  <r>
    <n v="254"/>
    <x v="19"/>
    <d v="2019-03-01T00:00:00"/>
    <s v="March"/>
    <x v="3"/>
    <n v="0"/>
  </r>
  <r>
    <n v="255"/>
    <x v="19"/>
    <d v="2019-04-01T00:00:00"/>
    <s v="April"/>
    <x v="3"/>
    <n v="0"/>
  </r>
  <r>
    <n v="256"/>
    <x v="19"/>
    <d v="2019-05-01T00:00:00"/>
    <s v="May"/>
    <x v="3"/>
    <n v="0"/>
  </r>
  <r>
    <n v="257"/>
    <x v="19"/>
    <d v="2019-06-01T00:00:00"/>
    <s v="June"/>
    <x v="3"/>
    <n v="0"/>
  </r>
  <r>
    <n v="258"/>
    <x v="19"/>
    <d v="2019-07-01T00:00:00"/>
    <s v="July"/>
    <x v="3"/>
    <n v="0"/>
  </r>
  <r>
    <n v="259"/>
    <x v="19"/>
    <d v="2019-08-01T00:00:00"/>
    <s v="August"/>
    <x v="3"/>
    <n v="0"/>
  </r>
  <r>
    <n v="260"/>
    <x v="19"/>
    <d v="2019-09-01T00:00:00"/>
    <s v="September"/>
    <x v="3"/>
    <n v="0"/>
  </r>
  <r>
    <n v="261"/>
    <x v="19"/>
    <d v="2019-10-01T00:00:00"/>
    <s v="October"/>
    <x v="3"/>
    <n v="0"/>
  </r>
  <r>
    <n v="262"/>
    <x v="19"/>
    <d v="2019-11-01T00:00:00"/>
    <s v="November"/>
    <x v="3"/>
    <n v="0"/>
  </r>
  <r>
    <n v="263"/>
    <x v="19"/>
    <d v="2019-12-01T00:00:00"/>
    <s v="December"/>
    <x v="3"/>
    <n v="0"/>
  </r>
  <r>
    <n v="264"/>
    <x v="20"/>
    <d v="2019-01-01T00:00:00"/>
    <s v="January"/>
    <x v="3"/>
    <n v="0"/>
  </r>
  <r>
    <n v="265"/>
    <x v="20"/>
    <d v="2019-02-01T00:00:00"/>
    <s v="February"/>
    <x v="3"/>
    <n v="0"/>
  </r>
  <r>
    <n v="266"/>
    <x v="20"/>
    <d v="2019-03-01T00:00:00"/>
    <s v="March"/>
    <x v="3"/>
    <n v="0"/>
  </r>
  <r>
    <n v="267"/>
    <x v="20"/>
    <d v="2019-04-01T00:00:00"/>
    <s v="April"/>
    <x v="3"/>
    <n v="0"/>
  </r>
  <r>
    <n v="268"/>
    <x v="20"/>
    <d v="2019-05-01T00:00:00"/>
    <s v="May"/>
    <x v="3"/>
    <n v="0"/>
  </r>
  <r>
    <n v="269"/>
    <x v="20"/>
    <d v="2019-06-01T00:00:00"/>
    <s v="June"/>
    <x v="3"/>
    <n v="0"/>
  </r>
  <r>
    <n v="270"/>
    <x v="20"/>
    <d v="2019-07-01T00:00:00"/>
    <s v="July"/>
    <x v="3"/>
    <n v="0"/>
  </r>
  <r>
    <n v="271"/>
    <x v="20"/>
    <d v="2019-08-01T00:00:00"/>
    <s v="August"/>
    <x v="3"/>
    <n v="0"/>
  </r>
  <r>
    <n v="272"/>
    <x v="20"/>
    <d v="2019-09-01T00:00:00"/>
    <s v="September"/>
    <x v="3"/>
    <n v="0"/>
  </r>
  <r>
    <n v="273"/>
    <x v="20"/>
    <d v="2019-10-01T00:00:00"/>
    <s v="October"/>
    <x v="3"/>
    <n v="0"/>
  </r>
  <r>
    <n v="274"/>
    <x v="20"/>
    <d v="2019-11-01T00:00:00"/>
    <s v="November"/>
    <x v="3"/>
    <n v="0"/>
  </r>
  <r>
    <n v="275"/>
    <x v="20"/>
    <d v="2019-12-01T00:00:00"/>
    <s v="December"/>
    <x v="3"/>
    <n v="0"/>
  </r>
  <r>
    <n v="276"/>
    <x v="21"/>
    <d v="2019-01-01T00:00:00"/>
    <s v="January"/>
    <x v="3"/>
    <n v="0"/>
  </r>
  <r>
    <n v="277"/>
    <x v="21"/>
    <d v="2019-02-01T00:00:00"/>
    <s v="February"/>
    <x v="3"/>
    <n v="0"/>
  </r>
  <r>
    <n v="278"/>
    <x v="21"/>
    <d v="2019-03-01T00:00:00"/>
    <s v="March"/>
    <x v="3"/>
    <n v="0"/>
  </r>
  <r>
    <n v="279"/>
    <x v="21"/>
    <d v="2019-04-01T00:00:00"/>
    <s v="April"/>
    <x v="3"/>
    <n v="0"/>
  </r>
  <r>
    <n v="280"/>
    <x v="21"/>
    <d v="2019-05-01T00:00:00"/>
    <s v="May"/>
    <x v="3"/>
    <n v="0"/>
  </r>
  <r>
    <n v="281"/>
    <x v="21"/>
    <d v="2019-06-01T00:00:00"/>
    <s v="June"/>
    <x v="3"/>
    <n v="0"/>
  </r>
  <r>
    <n v="282"/>
    <x v="21"/>
    <d v="2019-07-01T00:00:00"/>
    <s v="July"/>
    <x v="3"/>
    <n v="0"/>
  </r>
  <r>
    <n v="283"/>
    <x v="21"/>
    <d v="2019-08-01T00:00:00"/>
    <s v="August"/>
    <x v="3"/>
    <n v="0"/>
  </r>
  <r>
    <n v="284"/>
    <x v="21"/>
    <d v="2019-09-01T00:00:00"/>
    <s v="September"/>
    <x v="3"/>
    <n v="0"/>
  </r>
  <r>
    <n v="285"/>
    <x v="21"/>
    <d v="2019-10-01T00:00:00"/>
    <s v="October"/>
    <x v="3"/>
    <n v="0"/>
  </r>
  <r>
    <n v="286"/>
    <x v="21"/>
    <d v="2019-11-01T00:00:00"/>
    <s v="November"/>
    <x v="3"/>
    <n v="0"/>
  </r>
  <r>
    <n v="287"/>
    <x v="21"/>
    <d v="2019-12-01T00:00:00"/>
    <s v="December"/>
    <x v="3"/>
    <n v="0"/>
  </r>
  <r>
    <n v="288"/>
    <x v="22"/>
    <d v="2019-01-01T00:00:00"/>
    <s v="January"/>
    <x v="3"/>
    <n v="0"/>
  </r>
  <r>
    <n v="289"/>
    <x v="22"/>
    <d v="2019-02-01T00:00:00"/>
    <s v="February"/>
    <x v="3"/>
    <n v="0"/>
  </r>
  <r>
    <n v="290"/>
    <x v="22"/>
    <d v="2019-03-01T00:00:00"/>
    <s v="March"/>
    <x v="3"/>
    <n v="0"/>
  </r>
  <r>
    <n v="291"/>
    <x v="22"/>
    <d v="2019-04-01T00:00:00"/>
    <s v="April"/>
    <x v="3"/>
    <n v="0"/>
  </r>
  <r>
    <n v="292"/>
    <x v="22"/>
    <d v="2019-05-01T00:00:00"/>
    <s v="May"/>
    <x v="3"/>
    <n v="0"/>
  </r>
  <r>
    <n v="293"/>
    <x v="22"/>
    <d v="2019-06-01T00:00:00"/>
    <s v="June"/>
    <x v="3"/>
    <n v="0"/>
  </r>
  <r>
    <n v="294"/>
    <x v="22"/>
    <d v="2019-07-01T00:00:00"/>
    <s v="July"/>
    <x v="3"/>
    <n v="0"/>
  </r>
  <r>
    <n v="295"/>
    <x v="22"/>
    <d v="2019-08-01T00:00:00"/>
    <s v="August"/>
    <x v="3"/>
    <n v="0"/>
  </r>
  <r>
    <n v="296"/>
    <x v="22"/>
    <d v="2019-09-01T00:00:00"/>
    <s v="September"/>
    <x v="3"/>
    <n v="0"/>
  </r>
  <r>
    <n v="297"/>
    <x v="22"/>
    <d v="2019-10-01T00:00:00"/>
    <s v="October"/>
    <x v="3"/>
    <n v="0"/>
  </r>
  <r>
    <n v="298"/>
    <x v="22"/>
    <d v="2019-11-01T00:00:00"/>
    <s v="November"/>
    <x v="3"/>
    <n v="0"/>
  </r>
  <r>
    <n v="299"/>
    <x v="22"/>
    <d v="2019-12-01T00:00:00"/>
    <s v="December"/>
    <x v="3"/>
    <n v="0"/>
  </r>
  <r>
    <n v="300"/>
    <x v="23"/>
    <d v="2019-01-01T00:00:00"/>
    <s v="January"/>
    <x v="3"/>
    <n v="0"/>
  </r>
  <r>
    <n v="301"/>
    <x v="23"/>
    <d v="2019-02-01T00:00:00"/>
    <s v="February"/>
    <x v="3"/>
    <n v="0"/>
  </r>
  <r>
    <n v="302"/>
    <x v="23"/>
    <d v="2019-03-01T00:00:00"/>
    <s v="March"/>
    <x v="3"/>
    <n v="0"/>
  </r>
  <r>
    <n v="303"/>
    <x v="23"/>
    <d v="2019-04-01T00:00:00"/>
    <s v="April"/>
    <x v="3"/>
    <n v="0"/>
  </r>
  <r>
    <n v="304"/>
    <x v="23"/>
    <d v="2019-05-01T00:00:00"/>
    <s v="May"/>
    <x v="3"/>
    <n v="0"/>
  </r>
  <r>
    <n v="305"/>
    <x v="23"/>
    <d v="2019-06-01T00:00:00"/>
    <s v="June"/>
    <x v="3"/>
    <n v="0"/>
  </r>
  <r>
    <n v="306"/>
    <x v="23"/>
    <d v="2019-07-01T00:00:00"/>
    <s v="July"/>
    <x v="3"/>
    <n v="0"/>
  </r>
  <r>
    <n v="307"/>
    <x v="23"/>
    <d v="2019-08-01T00:00:00"/>
    <s v="August"/>
    <x v="3"/>
    <n v="0"/>
  </r>
  <r>
    <n v="308"/>
    <x v="23"/>
    <d v="2019-09-01T00:00:00"/>
    <s v="September"/>
    <x v="3"/>
    <n v="0"/>
  </r>
  <r>
    <n v="309"/>
    <x v="23"/>
    <d v="2019-10-01T00:00:00"/>
    <s v="October"/>
    <x v="3"/>
    <n v="0"/>
  </r>
  <r>
    <n v="310"/>
    <x v="23"/>
    <d v="2019-11-01T00:00:00"/>
    <s v="November"/>
    <x v="3"/>
    <n v="0"/>
  </r>
  <r>
    <n v="311"/>
    <x v="23"/>
    <d v="2019-12-01T00:00:00"/>
    <s v="December"/>
    <x v="3"/>
    <n v="0"/>
  </r>
  <r>
    <n v="312"/>
    <x v="24"/>
    <d v="2019-01-01T00:00:00"/>
    <s v="January"/>
    <x v="3"/>
    <n v="0"/>
  </r>
  <r>
    <n v="313"/>
    <x v="24"/>
    <d v="2019-02-01T00:00:00"/>
    <s v="February"/>
    <x v="3"/>
    <n v="0"/>
  </r>
  <r>
    <n v="314"/>
    <x v="24"/>
    <d v="2019-03-01T00:00:00"/>
    <s v="March"/>
    <x v="3"/>
    <n v="0"/>
  </r>
  <r>
    <n v="315"/>
    <x v="24"/>
    <d v="2019-04-01T00:00:00"/>
    <s v="April"/>
    <x v="3"/>
    <n v="0"/>
  </r>
  <r>
    <n v="316"/>
    <x v="24"/>
    <d v="2019-05-01T00:00:00"/>
    <s v="May"/>
    <x v="3"/>
    <n v="0"/>
  </r>
  <r>
    <n v="317"/>
    <x v="24"/>
    <d v="2019-06-01T00:00:00"/>
    <s v="June"/>
    <x v="3"/>
    <n v="0"/>
  </r>
  <r>
    <n v="318"/>
    <x v="24"/>
    <d v="2019-07-01T00:00:00"/>
    <s v="July"/>
    <x v="3"/>
    <n v="0"/>
  </r>
  <r>
    <n v="319"/>
    <x v="24"/>
    <d v="2019-08-01T00:00:00"/>
    <s v="August"/>
    <x v="3"/>
    <n v="0"/>
  </r>
  <r>
    <n v="320"/>
    <x v="24"/>
    <d v="2019-09-01T00:00:00"/>
    <s v="September"/>
    <x v="3"/>
    <n v="0"/>
  </r>
  <r>
    <n v="321"/>
    <x v="24"/>
    <d v="2019-10-01T00:00:00"/>
    <s v="October"/>
    <x v="3"/>
    <n v="0"/>
  </r>
  <r>
    <n v="322"/>
    <x v="24"/>
    <d v="2019-11-01T00:00:00"/>
    <s v="November"/>
    <x v="3"/>
    <n v="0"/>
  </r>
  <r>
    <n v="323"/>
    <x v="24"/>
    <d v="2019-12-01T00:00:00"/>
    <s v="December"/>
    <x v="3"/>
    <n v="0"/>
  </r>
  <r>
    <n v="324"/>
    <x v="25"/>
    <d v="2019-01-01T00:00:00"/>
    <s v="January"/>
    <x v="3"/>
    <n v="0"/>
  </r>
  <r>
    <n v="325"/>
    <x v="25"/>
    <d v="2019-02-01T00:00:00"/>
    <s v="February"/>
    <x v="3"/>
    <n v="0"/>
  </r>
  <r>
    <n v="326"/>
    <x v="25"/>
    <d v="2019-03-01T00:00:00"/>
    <s v="March"/>
    <x v="3"/>
    <n v="0"/>
  </r>
  <r>
    <n v="327"/>
    <x v="25"/>
    <d v="2019-04-01T00:00:00"/>
    <s v="April"/>
    <x v="3"/>
    <n v="0"/>
  </r>
  <r>
    <n v="328"/>
    <x v="25"/>
    <d v="2019-05-01T00:00:00"/>
    <s v="May"/>
    <x v="3"/>
    <n v="0"/>
  </r>
  <r>
    <n v="329"/>
    <x v="25"/>
    <d v="2019-06-01T00:00:00"/>
    <s v="June"/>
    <x v="3"/>
    <n v="0"/>
  </r>
  <r>
    <n v="330"/>
    <x v="25"/>
    <d v="2019-07-01T00:00:00"/>
    <s v="July"/>
    <x v="3"/>
    <n v="0"/>
  </r>
  <r>
    <n v="331"/>
    <x v="25"/>
    <d v="2019-08-01T00:00:00"/>
    <s v="August"/>
    <x v="3"/>
    <n v="0"/>
  </r>
  <r>
    <n v="332"/>
    <x v="25"/>
    <d v="2019-09-01T00:00:00"/>
    <s v="September"/>
    <x v="3"/>
    <n v="0"/>
  </r>
  <r>
    <n v="333"/>
    <x v="25"/>
    <d v="2019-10-01T00:00:00"/>
    <s v="October"/>
    <x v="3"/>
    <n v="0"/>
  </r>
  <r>
    <n v="334"/>
    <x v="25"/>
    <d v="2019-11-01T00:00:00"/>
    <s v="November"/>
    <x v="3"/>
    <n v="0"/>
  </r>
  <r>
    <n v="335"/>
    <x v="25"/>
    <d v="2019-12-01T00:00:00"/>
    <s v="December"/>
    <x v="3"/>
    <n v="0"/>
  </r>
  <r>
    <n v="336"/>
    <x v="26"/>
    <d v="2019-01-01T00:00:00"/>
    <s v="January"/>
    <x v="3"/>
    <n v="0"/>
  </r>
  <r>
    <n v="337"/>
    <x v="26"/>
    <d v="2019-02-01T00:00:00"/>
    <s v="February"/>
    <x v="3"/>
    <n v="0"/>
  </r>
  <r>
    <n v="338"/>
    <x v="26"/>
    <d v="2019-03-01T00:00:00"/>
    <s v="March"/>
    <x v="3"/>
    <n v="0"/>
  </r>
  <r>
    <n v="339"/>
    <x v="26"/>
    <d v="2019-04-01T00:00:00"/>
    <s v="April"/>
    <x v="3"/>
    <n v="0"/>
  </r>
  <r>
    <n v="340"/>
    <x v="26"/>
    <d v="2019-05-01T00:00:00"/>
    <s v="May"/>
    <x v="3"/>
    <n v="0"/>
  </r>
  <r>
    <n v="341"/>
    <x v="26"/>
    <d v="2019-06-01T00:00:00"/>
    <s v="June"/>
    <x v="3"/>
    <n v="0"/>
  </r>
  <r>
    <n v="342"/>
    <x v="26"/>
    <d v="2019-07-01T00:00:00"/>
    <s v="July"/>
    <x v="3"/>
    <n v="0"/>
  </r>
  <r>
    <n v="343"/>
    <x v="26"/>
    <d v="2019-08-01T00:00:00"/>
    <s v="August"/>
    <x v="3"/>
    <n v="0"/>
  </r>
  <r>
    <n v="344"/>
    <x v="26"/>
    <d v="2019-09-01T00:00:00"/>
    <s v="September"/>
    <x v="3"/>
    <n v="0"/>
  </r>
  <r>
    <n v="345"/>
    <x v="26"/>
    <d v="2019-10-01T00:00:00"/>
    <s v="October"/>
    <x v="3"/>
    <n v="0"/>
  </r>
  <r>
    <n v="346"/>
    <x v="26"/>
    <d v="2019-11-01T00:00:00"/>
    <s v="November"/>
    <x v="3"/>
    <n v="0"/>
  </r>
  <r>
    <n v="347"/>
    <x v="26"/>
    <d v="2019-12-01T00:00:00"/>
    <s v="December"/>
    <x v="3"/>
    <n v="0"/>
  </r>
  <r>
    <n v="348"/>
    <x v="27"/>
    <d v="2019-01-01T00:00:00"/>
    <s v="January"/>
    <x v="3"/>
    <n v="0"/>
  </r>
  <r>
    <n v="349"/>
    <x v="27"/>
    <d v="2019-02-01T00:00:00"/>
    <s v="February"/>
    <x v="3"/>
    <n v="0"/>
  </r>
  <r>
    <n v="350"/>
    <x v="27"/>
    <d v="2019-03-01T00:00:00"/>
    <s v="March"/>
    <x v="3"/>
    <n v="0"/>
  </r>
  <r>
    <n v="351"/>
    <x v="27"/>
    <d v="2019-04-01T00:00:00"/>
    <s v="April"/>
    <x v="3"/>
    <n v="0"/>
  </r>
  <r>
    <n v="352"/>
    <x v="27"/>
    <d v="2019-05-01T00:00:00"/>
    <s v="May"/>
    <x v="3"/>
    <n v="0"/>
  </r>
  <r>
    <n v="353"/>
    <x v="27"/>
    <d v="2019-06-01T00:00:00"/>
    <s v="June"/>
    <x v="3"/>
    <n v="0"/>
  </r>
  <r>
    <n v="354"/>
    <x v="27"/>
    <d v="2019-07-01T00:00:00"/>
    <s v="July"/>
    <x v="3"/>
    <n v="0"/>
  </r>
  <r>
    <n v="355"/>
    <x v="27"/>
    <d v="2019-08-01T00:00:00"/>
    <s v="August"/>
    <x v="3"/>
    <n v="0"/>
  </r>
  <r>
    <n v="356"/>
    <x v="27"/>
    <d v="2019-09-01T00:00:00"/>
    <s v="September"/>
    <x v="3"/>
    <n v="0"/>
  </r>
  <r>
    <n v="357"/>
    <x v="27"/>
    <d v="2019-10-01T00:00:00"/>
    <s v="October"/>
    <x v="3"/>
    <n v="0"/>
  </r>
  <r>
    <n v="358"/>
    <x v="27"/>
    <d v="2019-11-01T00:00:00"/>
    <s v="November"/>
    <x v="3"/>
    <n v="0"/>
  </r>
  <r>
    <n v="359"/>
    <x v="27"/>
    <d v="2019-12-01T00:00:00"/>
    <s v="December"/>
    <x v="3"/>
    <n v="0"/>
  </r>
  <r>
    <n v="360"/>
    <x v="28"/>
    <d v="2019-01-01T00:00:00"/>
    <s v="January"/>
    <x v="3"/>
    <n v="0"/>
  </r>
  <r>
    <n v="361"/>
    <x v="28"/>
    <d v="2019-02-01T00:00:00"/>
    <s v="February"/>
    <x v="3"/>
    <n v="0"/>
  </r>
  <r>
    <n v="362"/>
    <x v="28"/>
    <d v="2019-03-01T00:00:00"/>
    <s v="March"/>
    <x v="3"/>
    <n v="0"/>
  </r>
  <r>
    <n v="363"/>
    <x v="28"/>
    <d v="2019-04-01T00:00:00"/>
    <s v="April"/>
    <x v="3"/>
    <n v="0"/>
  </r>
  <r>
    <n v="364"/>
    <x v="28"/>
    <d v="2019-05-01T00:00:00"/>
    <s v="May"/>
    <x v="3"/>
    <n v="0"/>
  </r>
  <r>
    <n v="365"/>
    <x v="28"/>
    <d v="2019-06-01T00:00:00"/>
    <s v="June"/>
    <x v="3"/>
    <n v="0"/>
  </r>
  <r>
    <n v="366"/>
    <x v="28"/>
    <d v="2019-07-01T00:00:00"/>
    <s v="July"/>
    <x v="3"/>
    <n v="0"/>
  </r>
  <r>
    <n v="367"/>
    <x v="28"/>
    <d v="2019-08-01T00:00:00"/>
    <s v="August"/>
    <x v="3"/>
    <n v="0"/>
  </r>
  <r>
    <n v="368"/>
    <x v="28"/>
    <d v="2019-09-01T00:00:00"/>
    <s v="September"/>
    <x v="3"/>
    <n v="0"/>
  </r>
  <r>
    <n v="369"/>
    <x v="28"/>
    <d v="2019-10-01T00:00:00"/>
    <s v="October"/>
    <x v="3"/>
    <n v="0"/>
  </r>
  <r>
    <n v="370"/>
    <x v="28"/>
    <d v="2019-11-01T00:00:00"/>
    <s v="November"/>
    <x v="3"/>
    <n v="0"/>
  </r>
  <r>
    <n v="371"/>
    <x v="28"/>
    <d v="2019-12-01T00:00:00"/>
    <s v="December"/>
    <x v="3"/>
    <n v="0"/>
  </r>
  <r>
    <n v="372"/>
    <x v="29"/>
    <d v="2019-01-01T00:00:00"/>
    <s v="January"/>
    <x v="3"/>
    <n v="175"/>
  </r>
  <r>
    <n v="373"/>
    <x v="29"/>
    <d v="2019-02-01T00:00:00"/>
    <s v="February"/>
    <x v="3"/>
    <n v="200"/>
  </r>
  <r>
    <n v="374"/>
    <x v="29"/>
    <d v="2019-03-01T00:00:00"/>
    <s v="March"/>
    <x v="3"/>
    <n v="200"/>
  </r>
  <r>
    <n v="375"/>
    <x v="29"/>
    <d v="2019-04-01T00:00:00"/>
    <s v="April"/>
    <x v="3"/>
    <n v="190"/>
  </r>
  <r>
    <n v="376"/>
    <x v="29"/>
    <d v="2019-05-01T00:00:00"/>
    <s v="May"/>
    <x v="3"/>
    <n v="175"/>
  </r>
  <r>
    <n v="377"/>
    <x v="29"/>
    <d v="2019-06-01T00:00:00"/>
    <s v="June"/>
    <x v="3"/>
    <n v="195"/>
  </r>
  <r>
    <n v="378"/>
    <x v="29"/>
    <d v="2019-07-01T00:00:00"/>
    <s v="July"/>
    <x v="3"/>
    <n v="185"/>
  </r>
  <r>
    <n v="379"/>
    <x v="29"/>
    <d v="2019-08-01T00:00:00"/>
    <s v="August"/>
    <x v="3"/>
    <n v="230"/>
  </r>
  <r>
    <n v="380"/>
    <x v="29"/>
    <d v="2019-09-01T00:00:00"/>
    <s v="September"/>
    <x v="3"/>
    <n v="240"/>
  </r>
  <r>
    <n v="381"/>
    <x v="29"/>
    <d v="2019-10-01T00:00:00"/>
    <s v="October"/>
    <x v="3"/>
    <n v="220"/>
  </r>
  <r>
    <n v="382"/>
    <x v="29"/>
    <d v="2019-11-01T00:00:00"/>
    <s v="November"/>
    <x v="3"/>
    <n v="230"/>
  </r>
  <r>
    <n v="383"/>
    <x v="29"/>
    <d v="2019-12-01T00:00:00"/>
    <s v="December"/>
    <x v="3"/>
    <n v="210"/>
  </r>
  <r>
    <n v="384"/>
    <x v="30"/>
    <d v="2019-01-01T00:00:00"/>
    <s v="January"/>
    <x v="3"/>
    <n v="0"/>
  </r>
  <r>
    <n v="385"/>
    <x v="30"/>
    <d v="2019-02-01T00:00:00"/>
    <s v="February"/>
    <x v="3"/>
    <n v="0"/>
  </r>
  <r>
    <n v="386"/>
    <x v="30"/>
    <d v="2019-03-01T00:00:00"/>
    <s v="March"/>
    <x v="3"/>
    <n v="0"/>
  </r>
  <r>
    <n v="387"/>
    <x v="30"/>
    <d v="2019-04-01T00:00:00"/>
    <s v="April"/>
    <x v="3"/>
    <n v="0"/>
  </r>
  <r>
    <n v="388"/>
    <x v="30"/>
    <d v="2019-05-01T00:00:00"/>
    <s v="May"/>
    <x v="3"/>
    <n v="0"/>
  </r>
  <r>
    <n v="389"/>
    <x v="30"/>
    <d v="2019-06-01T00:00:00"/>
    <s v="June"/>
    <x v="3"/>
    <n v="0"/>
  </r>
  <r>
    <n v="390"/>
    <x v="30"/>
    <d v="2019-07-01T00:00:00"/>
    <s v="July"/>
    <x v="3"/>
    <n v="0"/>
  </r>
  <r>
    <n v="391"/>
    <x v="30"/>
    <d v="2019-08-01T00:00:00"/>
    <s v="August"/>
    <x v="3"/>
    <n v="0"/>
  </r>
  <r>
    <n v="392"/>
    <x v="30"/>
    <d v="2019-09-01T00:00:00"/>
    <s v="September"/>
    <x v="3"/>
    <n v="0"/>
  </r>
  <r>
    <n v="393"/>
    <x v="30"/>
    <d v="2019-10-01T00:00:00"/>
    <s v="October"/>
    <x v="3"/>
    <n v="0"/>
  </r>
  <r>
    <n v="394"/>
    <x v="30"/>
    <d v="2019-11-01T00:00:00"/>
    <s v="November"/>
    <x v="3"/>
    <n v="0"/>
  </r>
  <r>
    <n v="395"/>
    <x v="30"/>
    <d v="2019-12-01T00:00:00"/>
    <s v="December"/>
    <x v="3"/>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E67EA1E-FA88-46A7-A125-E802EEE015A3}" name="PivotTable2"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8">
  <location ref="N2:O12" firstHeaderRow="1" firstDataRow="1" firstDataCol="1"/>
  <pivotFields count="6">
    <pivotField showAll="0"/>
    <pivotField axis="axisRow" showAll="0" measureFilter="1" sortType="ascending">
      <items count="35">
        <item x="0"/>
        <item x="1"/>
        <item x="2"/>
        <item x="3"/>
        <item x="4"/>
        <item x="5"/>
        <item x="6"/>
        <item x="7"/>
        <item x="8"/>
        <item x="9"/>
        <item x="10"/>
        <item x="11"/>
        <item x="12"/>
        <item x="13"/>
        <item x="14"/>
        <item x="15"/>
        <item x="31"/>
        <item x="16"/>
        <item x="17"/>
        <item x="32"/>
        <item m="1" x="33"/>
        <item x="18"/>
        <item x="19"/>
        <item x="20"/>
        <item x="21"/>
        <item x="22"/>
        <item x="23"/>
        <item x="24"/>
        <item x="25"/>
        <item x="26"/>
        <item x="27"/>
        <item x="28"/>
        <item x="29"/>
        <item x="30"/>
        <item t="default"/>
      </items>
      <autoSortScope>
        <pivotArea dataOnly="0" outline="0" fieldPosition="0">
          <references count="1">
            <reference field="4294967294" count="1" selected="0">
              <x v="0"/>
            </reference>
          </references>
        </pivotArea>
      </autoSortScope>
    </pivotField>
    <pivotField numFmtId="14" showAll="0"/>
    <pivotField showAll="0"/>
    <pivotField showAll="0">
      <items count="5">
        <item x="0"/>
        <item x="1"/>
        <item x="2"/>
        <item x="3"/>
        <item t="default"/>
      </items>
    </pivotField>
    <pivotField dataField="1" showAll="0"/>
  </pivotFields>
  <rowFields count="1">
    <field x="1"/>
  </rowFields>
  <rowItems count="10">
    <i>
      <x v="15"/>
    </i>
    <i>
      <x v="29"/>
    </i>
    <i>
      <x v="28"/>
    </i>
    <i>
      <x v="25"/>
    </i>
    <i>
      <x v="7"/>
    </i>
    <i>
      <x v="23"/>
    </i>
    <i>
      <x v="10"/>
    </i>
    <i>
      <x v="22"/>
    </i>
    <i>
      <x v="19"/>
    </i>
    <i>
      <x v="11"/>
    </i>
  </rowItems>
  <colItems count="1">
    <i/>
  </colItems>
  <dataFields count="1">
    <dataField name="Sum of visitors" fld="5" baseField="0" baseItem="0"/>
  </dataFields>
  <chartFormats count="4">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FB888B2-EED8-49F3-96D9-7CB15A0C115B}" name="PivotTable1"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location ref="A3:B13" firstHeaderRow="1" firstDataRow="1" firstDataCol="1"/>
  <pivotFields count="6">
    <pivotField showAll="0"/>
    <pivotField axis="axisRow" showAll="0" measureFilter="1" sortType="descending">
      <items count="35">
        <item x="0"/>
        <item x="1"/>
        <item x="2"/>
        <item x="3"/>
        <item x="4"/>
        <item x="5"/>
        <item x="6"/>
        <item x="7"/>
        <item x="8"/>
        <item x="9"/>
        <item x="10"/>
        <item x="11"/>
        <item x="12"/>
        <item x="13"/>
        <item x="14"/>
        <item x="15"/>
        <item x="31"/>
        <item x="16"/>
        <item x="17"/>
        <item x="32"/>
        <item m="1" x="33"/>
        <item x="18"/>
        <item x="19"/>
        <item x="20"/>
        <item x="21"/>
        <item x="22"/>
        <item x="23"/>
        <item x="24"/>
        <item x="25"/>
        <item x="26"/>
        <item x="27"/>
        <item x="28"/>
        <item x="29"/>
        <item x="30"/>
        <item t="default"/>
      </items>
      <autoSortScope>
        <pivotArea dataOnly="0" outline="0" fieldPosition="0">
          <references count="1">
            <reference field="4294967294" count="1" selected="0">
              <x v="0"/>
            </reference>
          </references>
        </pivotArea>
      </autoSortScope>
    </pivotField>
    <pivotField numFmtId="14" showAll="0"/>
    <pivotField showAll="0"/>
    <pivotField showAll="0">
      <items count="5">
        <item x="0"/>
        <item x="1"/>
        <item x="2"/>
        <item x="3"/>
        <item t="default"/>
      </items>
    </pivotField>
    <pivotField dataField="1" showAll="0"/>
  </pivotFields>
  <rowFields count="1">
    <field x="1"/>
  </rowFields>
  <rowItems count="10">
    <i>
      <x v="2"/>
    </i>
    <i>
      <x v="24"/>
    </i>
    <i>
      <x v="32"/>
    </i>
    <i>
      <x v="33"/>
    </i>
    <i>
      <x v="1"/>
    </i>
    <i>
      <x v="14"/>
    </i>
    <i>
      <x v="5"/>
    </i>
    <i>
      <x v="12"/>
    </i>
    <i>
      <x v="21"/>
    </i>
    <i>
      <x v="3"/>
    </i>
  </rowItems>
  <colItems count="1">
    <i/>
  </colItems>
  <dataFields count="1">
    <dataField name="Sum of visitors" fld="5"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90D96F5-8899-40BC-A87D-C0AEA60783DA}"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showHeaders="0" outline="1" outlineData="1" multipleFieldFilters="0" chartFormat="14">
  <location ref="J3:K13" firstHeaderRow="1" firstDataRow="1" firstDataCol="1"/>
  <pivotFields count="6">
    <pivotField showAll="0"/>
    <pivotField axis="axisRow" compact="0" subtotalTop="0" showAll="0" measureFilter="1" sortType="descending">
      <items count="34">
        <item x="0"/>
        <item x="1"/>
        <item x="2"/>
        <item x="3"/>
        <item x="4"/>
        <item x="5"/>
        <item x="6"/>
        <item x="7"/>
        <item x="8"/>
        <item x="9"/>
        <item x="10"/>
        <item x="11"/>
        <item x="12"/>
        <item x="13"/>
        <item x="14"/>
        <item x="15"/>
        <item x="31"/>
        <item x="16"/>
        <item x="17"/>
        <item x="32"/>
        <item x="18"/>
        <item x="19"/>
        <item x="20"/>
        <item x="21"/>
        <item x="22"/>
        <item x="23"/>
        <item x="24"/>
        <item x="25"/>
        <item x="26"/>
        <item x="27"/>
        <item x="28"/>
        <item x="29"/>
        <item x="30"/>
        <item t="default"/>
      </items>
      <autoSortScope>
        <pivotArea dataOnly="0" outline="0" fieldPosition="0">
          <references count="1">
            <reference field="4294967294" count="1" selected="0">
              <x v="0"/>
            </reference>
          </references>
        </pivotArea>
      </autoSortScope>
    </pivotField>
    <pivotField numFmtId="14" showAll="0"/>
    <pivotField showAll="0"/>
    <pivotField showAll="0">
      <items count="5">
        <item x="0"/>
        <item x="1"/>
        <item x="2"/>
        <item x="3"/>
        <item t="default"/>
      </items>
    </pivotField>
    <pivotField dataField="1" showAll="0"/>
  </pivotFields>
  <rowFields count="1">
    <field x="1"/>
  </rowFields>
  <rowItems count="10">
    <i>
      <x v="11"/>
    </i>
    <i>
      <x v="19"/>
    </i>
    <i>
      <x v="21"/>
    </i>
    <i>
      <x v="10"/>
    </i>
    <i>
      <x v="22"/>
    </i>
    <i>
      <x v="7"/>
    </i>
    <i>
      <x v="27"/>
    </i>
    <i>
      <x v="28"/>
    </i>
    <i>
      <x v="15"/>
    </i>
    <i>
      <x v="24"/>
    </i>
  </rowItems>
  <colItems count="1">
    <i/>
  </colItems>
  <dataFields count="1">
    <dataField name="Sum of visitors" fld="5" baseField="0" baseItem="0"/>
  </dataFields>
  <chartFormats count="2">
    <chartFormat chart="6" format="4" series="1">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D3BE6F5-47A5-44E9-B48B-275F35DD6A62}" name="PivotTable2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location ref="F70:G82" firstHeaderRow="1" firstDataRow="1" firstDataCol="1"/>
  <pivotFields count="6">
    <pivotField showAll="0"/>
    <pivotField compact="0" subtotalTop="0" showAll="0" measureFilter="1" sortType="descending">
      <items count="34">
        <item x="0"/>
        <item x="1"/>
        <item x="2"/>
        <item x="3"/>
        <item x="4"/>
        <item x="5"/>
        <item x="6"/>
        <item x="7"/>
        <item x="8"/>
        <item x="9"/>
        <item x="10"/>
        <item x="11"/>
        <item x="12"/>
        <item x="13"/>
        <item x="14"/>
        <item x="15"/>
        <item x="31"/>
        <item x="16"/>
        <item x="17"/>
        <item x="32"/>
        <item x="18"/>
        <item x="19"/>
        <item x="20"/>
        <item x="21"/>
        <item x="22"/>
        <item x="23"/>
        <item x="24"/>
        <item x="25"/>
        <item x="26"/>
        <item x="27"/>
        <item x="28"/>
        <item x="29"/>
        <item x="30"/>
        <item t="default"/>
      </items>
      <autoSortScope>
        <pivotArea dataOnly="0" outline="0" fieldPosition="0">
          <references count="1">
            <reference field="4294967294" count="1" selected="0">
              <x v="0"/>
            </reference>
          </references>
        </pivotArea>
      </autoSortScope>
    </pivotField>
    <pivotField numFmtId="14" showAll="0"/>
    <pivotField axis="axisRow" showAll="0">
      <items count="13">
        <item x="0"/>
        <item x="1"/>
        <item x="2"/>
        <item x="3"/>
        <item x="4"/>
        <item x="5"/>
        <item x="6"/>
        <item x="7"/>
        <item x="8"/>
        <item x="9"/>
        <item x="10"/>
        <item x="11"/>
        <item t="default"/>
      </items>
    </pivotField>
    <pivotField showAll="0">
      <items count="5">
        <item x="0"/>
        <item x="1"/>
        <item x="2"/>
        <item x="3"/>
        <item t="default"/>
      </items>
    </pivotField>
    <pivotField dataField="1" showAll="0"/>
  </pivotFields>
  <rowFields count="1">
    <field x="3"/>
  </rowFields>
  <rowItems count="12">
    <i>
      <x/>
    </i>
    <i>
      <x v="1"/>
    </i>
    <i>
      <x v="2"/>
    </i>
    <i>
      <x v="3"/>
    </i>
    <i>
      <x v="4"/>
    </i>
    <i>
      <x v="5"/>
    </i>
    <i>
      <x v="6"/>
    </i>
    <i>
      <x v="7"/>
    </i>
    <i>
      <x v="8"/>
    </i>
    <i>
      <x v="9"/>
    </i>
    <i>
      <x v="10"/>
    </i>
    <i>
      <x v="11"/>
    </i>
  </rowItems>
  <colItems count="1">
    <i/>
  </colItems>
  <dataFields count="1">
    <dataField name="Sum of visitors" fld="5" baseField="0" baseItem="0"/>
  </dataFields>
  <chartFormats count="3">
    <chartFormat chart="6" format="4" series="1">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07532C5-B8DC-4FC8-86FB-5DFDB499FD23}"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location ref="A3:B13" firstHeaderRow="1" firstDataRow="1" firstDataCol="1"/>
  <pivotFields count="6">
    <pivotField showAll="0"/>
    <pivotField axis="axisRow" compact="0" subtotalTop="0" showAll="0" measureFilter="1" sortType="descending">
      <items count="34">
        <item x="0"/>
        <item x="1"/>
        <item x="2"/>
        <item x="3"/>
        <item x="4"/>
        <item x="5"/>
        <item x="6"/>
        <item x="7"/>
        <item x="8"/>
        <item x="9"/>
        <item x="10"/>
        <item x="11"/>
        <item x="12"/>
        <item x="13"/>
        <item x="14"/>
        <item x="15"/>
        <item x="31"/>
        <item x="16"/>
        <item x="17"/>
        <item x="32"/>
        <item x="18"/>
        <item x="19"/>
        <item x="20"/>
        <item x="21"/>
        <item x="22"/>
        <item x="23"/>
        <item x="24"/>
        <item x="25"/>
        <item x="26"/>
        <item x="27"/>
        <item x="28"/>
        <item x="29"/>
        <item x="30"/>
        <item t="default"/>
      </items>
      <autoSortScope>
        <pivotArea dataOnly="0" outline="0" fieldPosition="0">
          <references count="1">
            <reference field="4294967294" count="1" selected="0">
              <x v="0"/>
            </reference>
          </references>
        </pivotArea>
      </autoSortScope>
    </pivotField>
    <pivotField numFmtId="14" showAll="0"/>
    <pivotField showAll="0"/>
    <pivotField showAll="0">
      <items count="5">
        <item x="0"/>
        <item x="1"/>
        <item x="2"/>
        <item x="3"/>
        <item t="default"/>
      </items>
    </pivotField>
    <pivotField dataField="1" showAll="0"/>
  </pivotFields>
  <rowFields count="1">
    <field x="1"/>
  </rowFields>
  <rowItems count="10">
    <i>
      <x v="2"/>
    </i>
    <i>
      <x v="23"/>
    </i>
    <i>
      <x v="31"/>
    </i>
    <i>
      <x v="32"/>
    </i>
    <i>
      <x v="1"/>
    </i>
    <i>
      <x v="14"/>
    </i>
    <i>
      <x v="5"/>
    </i>
    <i>
      <x v="12"/>
    </i>
    <i>
      <x v="20"/>
    </i>
    <i>
      <x v="3"/>
    </i>
  </rowItems>
  <colItems count="1">
    <i/>
  </colItems>
  <dataFields count="1">
    <dataField name="Sum of visitors" fld="5" baseField="0" baseItem="0"/>
  </dataField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EF588A4-60B5-4084-9262-526A4D49BEB3}"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location ref="A44:B77" firstHeaderRow="1" firstDataRow="1" firstDataCol="1"/>
  <pivotFields count="6">
    <pivotField showAll="0"/>
    <pivotField axis="axisRow" compact="0" subtotalTop="0" showAll="0" sortType="descending">
      <items count="34">
        <item x="0"/>
        <item x="1"/>
        <item x="2"/>
        <item x="3"/>
        <item x="4"/>
        <item x="5"/>
        <item x="6"/>
        <item x="7"/>
        <item x="8"/>
        <item x="9"/>
        <item x="10"/>
        <item x="11"/>
        <item x="12"/>
        <item x="13"/>
        <item x="14"/>
        <item x="15"/>
        <item x="31"/>
        <item x="16"/>
        <item x="17"/>
        <item x="32"/>
        <item x="18"/>
        <item x="19"/>
        <item x="20"/>
        <item x="21"/>
        <item x="22"/>
        <item x="23"/>
        <item x="24"/>
        <item x="25"/>
        <item x="26"/>
        <item x="27"/>
        <item x="28"/>
        <item x="29"/>
        <item x="30"/>
        <item t="default"/>
      </items>
      <autoSortScope>
        <pivotArea dataOnly="0" outline="0" fieldPosition="0">
          <references count="1">
            <reference field="4294967294" count="1" selected="0">
              <x v="0"/>
            </reference>
          </references>
        </pivotArea>
      </autoSortScope>
    </pivotField>
    <pivotField numFmtId="14" showAll="0"/>
    <pivotField showAll="0"/>
    <pivotField showAll="0">
      <items count="5">
        <item x="0"/>
        <item x="1"/>
        <item x="2"/>
        <item x="3"/>
        <item t="default"/>
      </items>
    </pivotField>
    <pivotField dataField="1" showAll="0"/>
  </pivotFields>
  <rowFields count="1">
    <field x="1"/>
  </rowFields>
  <rowItems count="33">
    <i>
      <x v="2"/>
    </i>
    <i>
      <x v="23"/>
    </i>
    <i>
      <x v="31"/>
    </i>
    <i>
      <x v="32"/>
    </i>
    <i>
      <x v="1"/>
    </i>
    <i>
      <x v="14"/>
    </i>
    <i>
      <x v="5"/>
    </i>
    <i>
      <x v="12"/>
    </i>
    <i>
      <x v="20"/>
    </i>
    <i>
      <x v="3"/>
    </i>
    <i>
      <x v="25"/>
    </i>
    <i>
      <x v="8"/>
    </i>
    <i>
      <x v="9"/>
    </i>
    <i>
      <x v="17"/>
    </i>
    <i>
      <x/>
    </i>
    <i>
      <x v="6"/>
    </i>
    <i>
      <x v="18"/>
    </i>
    <i>
      <x v="26"/>
    </i>
    <i>
      <x v="16"/>
    </i>
    <i>
      <x v="29"/>
    </i>
    <i>
      <x v="13"/>
    </i>
    <i>
      <x v="4"/>
    </i>
    <i>
      <x v="30"/>
    </i>
    <i>
      <x v="11"/>
    </i>
    <i>
      <x v="19"/>
    </i>
    <i>
      <x v="21"/>
    </i>
    <i>
      <x v="10"/>
    </i>
    <i>
      <x v="22"/>
    </i>
    <i>
      <x v="7"/>
    </i>
    <i>
      <x v="24"/>
    </i>
    <i>
      <x v="27"/>
    </i>
    <i>
      <x v="28"/>
    </i>
    <i>
      <x v="15"/>
    </i>
  </rowItems>
  <colItems count="1">
    <i/>
  </colItems>
  <dataFields count="1">
    <dataField name="Sum of visitors" fld="5" baseField="0" baseItem="0"/>
  </dataFields>
  <chartFormats count="3">
    <chartFormat chart="6" format="4" series="1">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0"/>
          </reference>
        </references>
      </pivotArea>
    </chartFormat>
    <chartFormat chart="9" format="7">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CDAFB6D-E96E-4B6B-8D13-2E2D97DAEC00}" name="PivotTable3" cacheId="0" applyNumberFormats="0" applyBorderFormats="0" applyFontFormats="0" applyPatternFormats="0" applyAlignmentFormats="0" applyWidthHeightFormats="1" dataCaption="Values" updatedVersion="8" minRefreshableVersion="3" useAutoFormatting="1" rowGrandTotals="0" itemPrintTitles="1" createdVersion="8" indent="0" showHeaders="0" outline="1" outlineData="1" multipleFieldFilters="0" chartFormat="15">
  <location ref="Q4:AY17" firstHeaderRow="1" firstDataRow="2" firstDataCol="1"/>
  <pivotFields count="6">
    <pivotField showAll="0"/>
    <pivotField axis="axisCol" compact="0" subtotalTop="0" showAll="0">
      <items count="34">
        <item x="0"/>
        <item x="1"/>
        <item x="2"/>
        <item x="3"/>
        <item x="4"/>
        <item x="5"/>
        <item x="6"/>
        <item x="7"/>
        <item x="8"/>
        <item x="9"/>
        <item x="10"/>
        <item x="11"/>
        <item x="12"/>
        <item x="13"/>
        <item x="14"/>
        <item x="15"/>
        <item x="31"/>
        <item x="16"/>
        <item x="17"/>
        <item x="32"/>
        <item x="18"/>
        <item x="19"/>
        <item x="20"/>
        <item x="21"/>
        <item x="22"/>
        <item x="23"/>
        <item x="24"/>
        <item x="25"/>
        <item x="26"/>
        <item x="27"/>
        <item x="28"/>
        <item x="29"/>
        <item x="30"/>
        <item t="default"/>
      </items>
    </pivotField>
    <pivotField numFmtId="14" showAll="0"/>
    <pivotField axis="axisRow" showAll="0">
      <items count="13">
        <item x="0"/>
        <item x="1"/>
        <item x="2"/>
        <item x="3"/>
        <item x="4"/>
        <item x="5"/>
        <item x="6"/>
        <item x="7"/>
        <item x="8"/>
        <item x="9"/>
        <item x="10"/>
        <item x="11"/>
        <item t="default"/>
      </items>
    </pivotField>
    <pivotField showAll="0">
      <items count="5">
        <item x="0"/>
        <item x="1"/>
        <item x="2"/>
        <item x="3"/>
        <item t="default"/>
      </items>
    </pivotField>
    <pivotField dataField="1" showAll="0"/>
  </pivotFields>
  <rowFields count="1">
    <field x="3"/>
  </rowFields>
  <rowItems count="12">
    <i>
      <x/>
    </i>
    <i>
      <x v="1"/>
    </i>
    <i>
      <x v="2"/>
    </i>
    <i>
      <x v="3"/>
    </i>
    <i>
      <x v="4"/>
    </i>
    <i>
      <x v="5"/>
    </i>
    <i>
      <x v="6"/>
    </i>
    <i>
      <x v="7"/>
    </i>
    <i>
      <x v="8"/>
    </i>
    <i>
      <x v="9"/>
    </i>
    <i>
      <x v="10"/>
    </i>
    <i>
      <x v="11"/>
    </i>
  </rowItems>
  <colFields count="1">
    <field x="1"/>
  </colFields>
  <colItems count="3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t="grand">
      <x/>
    </i>
  </colItems>
  <dataFields count="1">
    <dataField name="Sum of visitors"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FEF9762-DB04-4B21-B92B-8154BFD6084D}" name="PivotTable1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AI17" firstHeaderRow="1" firstDataRow="2" firstDataCol="1"/>
  <pivotFields count="6">
    <pivotField showAll="0"/>
    <pivotField axis="axisCol" showAll="0" sortType="ascending">
      <items count="34">
        <item x="0"/>
        <item x="1"/>
        <item x="2"/>
        <item x="3"/>
        <item x="4"/>
        <item x="5"/>
        <item x="6"/>
        <item x="7"/>
        <item x="8"/>
        <item x="9"/>
        <item x="10"/>
        <item x="11"/>
        <item x="12"/>
        <item x="13"/>
        <item x="14"/>
        <item x="15"/>
        <item x="31"/>
        <item x="16"/>
        <item x="17"/>
        <item x="32"/>
        <item x="18"/>
        <item x="19"/>
        <item x="20"/>
        <item x="21"/>
        <item x="22"/>
        <item x="23"/>
        <item x="24"/>
        <item x="25"/>
        <item x="26"/>
        <item x="27"/>
        <item x="28"/>
        <item x="29"/>
        <item x="30"/>
        <item t="default"/>
      </items>
    </pivotField>
    <pivotField numFmtId="14" showAll="0"/>
    <pivotField axis="axisRow" showAll="0">
      <items count="13">
        <item x="0"/>
        <item x="1"/>
        <item x="2"/>
        <item x="3"/>
        <item x="4"/>
        <item x="5"/>
        <item x="6"/>
        <item x="7"/>
        <item x="8"/>
        <item x="9"/>
        <item x="10"/>
        <item x="11"/>
        <item t="default"/>
      </items>
    </pivotField>
    <pivotField showAll="0">
      <items count="5">
        <item x="0"/>
        <item x="1"/>
        <item x="2"/>
        <item x="3"/>
        <item t="default"/>
      </items>
    </pivotField>
    <pivotField dataField="1" showAll="0"/>
  </pivotFields>
  <rowFields count="1">
    <field x="3"/>
  </rowFields>
  <rowItems count="13">
    <i>
      <x/>
    </i>
    <i>
      <x v="1"/>
    </i>
    <i>
      <x v="2"/>
    </i>
    <i>
      <x v="3"/>
    </i>
    <i>
      <x v="4"/>
    </i>
    <i>
      <x v="5"/>
    </i>
    <i>
      <x v="6"/>
    </i>
    <i>
      <x v="7"/>
    </i>
    <i>
      <x v="8"/>
    </i>
    <i>
      <x v="9"/>
    </i>
    <i>
      <x v="10"/>
    </i>
    <i>
      <x v="11"/>
    </i>
    <i t="grand">
      <x/>
    </i>
  </rowItems>
  <colFields count="1">
    <field x="1"/>
  </colFields>
  <colItems count="3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t="grand">
      <x/>
    </i>
  </colItems>
  <dataFields count="1">
    <dataField name="Sum of visitors"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50E17866-969E-4F1A-B262-8B73ABB7FDD1}" autoFormatId="16" applyNumberFormats="0" applyBorderFormats="0" applyFontFormats="0" applyPatternFormats="0" applyAlignmentFormats="0" applyWidthHeightFormats="0">
  <queryTableRefresh nextId="8" unboundColumnsRight="1">
    <queryTableFields count="7">
      <queryTableField id="1" name="Column1" tableColumnId="1"/>
      <queryTableField id="2" name="district" tableColumnId="2"/>
      <queryTableField id="3" name="date" tableColumnId="3"/>
      <queryTableField id="4" name="month" tableColumnId="4"/>
      <queryTableField id="5" name="year" tableColumnId="5"/>
      <queryTableField id="6" name="visitors" tableColumnId="6"/>
      <queryTableField id="7" dataBound="0"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7" xr16:uid="{ED3B6F8F-2A6D-4C73-A894-DFD324DCF020}" autoFormatId="16" applyNumberFormats="0" applyBorderFormats="0" applyFontFormats="0" applyPatternFormats="0" applyAlignmentFormats="0" applyWidthHeightFormats="0">
  <queryTableRefresh nextId="7">
    <queryTableFields count="6">
      <queryTableField id="1" name="Column1" tableColumnId="1"/>
      <queryTableField id="2" name="district" tableColumnId="2"/>
      <queryTableField id="3" name="date" tableColumnId="3"/>
      <queryTableField id="4" name="month" tableColumnId="4"/>
      <queryTableField id="5" name="year" tableColumnId="5"/>
      <queryTableField id="6" name="visitors"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13D767D-DEDE-4195-A58D-E2201C260973}" autoFormatId="16" applyNumberFormats="0" applyBorderFormats="0" applyFontFormats="0" applyPatternFormats="0" applyAlignmentFormats="0" applyWidthHeightFormats="0">
  <queryTableRefresh nextId="7">
    <queryTableFields count="6">
      <queryTableField id="1" name="Column1" tableColumnId="1"/>
      <queryTableField id="2" name="district" tableColumnId="2"/>
      <queryTableField id="3" name="date" tableColumnId="3"/>
      <queryTableField id="4" name="month" tableColumnId="4"/>
      <queryTableField id="5" name="year" tableColumnId="5"/>
      <queryTableField id="6" name="visitors" tableColumnId="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5F5A985C-EC04-45FE-A942-9C2E08408EDE}" autoFormatId="16" applyNumberFormats="0" applyBorderFormats="0" applyFontFormats="0" applyPatternFormats="0" applyAlignmentFormats="0" applyWidthHeightFormats="0">
  <queryTableRefresh nextId="6">
    <queryTableFields count="3">
      <queryTableField id="1" name="Column1" tableColumnId="1"/>
      <queryTableField id="2" name="Column2" tableColumnId="2"/>
      <queryTableField id="5" name="Column5" tableColumnId="5"/>
    </queryTableFields>
    <queryTableDeletedFields count="2">
      <deletedField name="Column3"/>
      <deletedField name="Column4"/>
    </queryTableDeleted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6" xr16:uid="{0D2DCD95-2921-4C07-9A80-C9D27BCC9108}" autoFormatId="16" applyNumberFormats="0" applyBorderFormats="0" applyFontFormats="0" applyPatternFormats="0" applyAlignmentFormats="0" applyWidthHeightFormats="0">
  <queryTableRefresh nextId="6">
    <queryTableFields count="3">
      <queryTableField id="1" name="Column1" tableColumnId="1"/>
      <queryTableField id="2" name="Column2" tableColumnId="2"/>
      <queryTableField id="5" name="Column5" tableColumnId="5"/>
    </queryTableFields>
    <queryTableDeletedFields count="2">
      <deletedField name="Column3"/>
      <deletedField name="Column4"/>
    </queryTableDeleted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3" xr16:uid="{EA3A6EDB-78E8-4DD6-B3B7-2E32A0A7CDDB}" autoFormatId="16" applyNumberFormats="0" applyBorderFormats="0" applyFontFormats="0" applyPatternFormats="0" applyAlignmentFormats="0" applyWidthHeightFormats="0">
  <queryTableRefresh nextId="6">
    <queryTableFields count="2">
      <queryTableField id="2" name="district" tableColumnId="2"/>
      <queryTableField id="5" name="Ratio" tableColumnId="5"/>
    </queryTableFields>
    <queryTableDeletedFields count="3">
      <deletedField name="foreign"/>
      <deletedField name="domestic"/>
      <deletedField name="Column1"/>
    </queryTableDeleted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4" xr16:uid="{A1265629-AE77-406B-8869-AAF28642BA96}" autoFormatId="16" applyNumberFormats="0" applyBorderFormats="0" applyFontFormats="0" applyPatternFormats="0" applyAlignmentFormats="0" applyWidthHeightFormats="0">
  <queryTableRefresh nextId="6">
    <queryTableFields count="2">
      <queryTableField id="2" name="district" tableColumnId="2"/>
      <queryTableField id="5" name="Ratio" tableColumnId="5"/>
    </queryTableFields>
    <queryTableDeletedFields count="3">
      <deletedField name="foreign"/>
      <deletedField name="domestic"/>
      <deletedField name="Column1"/>
    </queryTableDeleted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5535A2A3-CD12-46FD-911D-29EA401D51BC}" autoFormatId="16" applyNumberFormats="0" applyBorderFormats="0" applyFontFormats="0" applyPatternFormats="0" applyAlignmentFormats="0" applyWidthHeightFormats="0">
  <queryTableRefresh nextId="18">
    <queryTableFields count="9">
      <queryTableField id="1" name="Column1" tableColumnId="1"/>
      <queryTableField id="10" name="District" tableColumnId="10"/>
      <queryTableField id="11" name="As per census 2011" tableColumnId="11"/>
      <queryTableField id="12" name="Estimated population in 2023" tableColumnId="12"/>
      <queryTableField id="13" name="2019" tableColumnId="13"/>
      <queryTableField id="14" name="dom_visitors" tableColumnId="14"/>
      <queryTableField id="15" name="for_visitors" tableColumnId="15"/>
      <queryTableField id="16" name="Total_visitors" tableColumnId="16"/>
      <queryTableField id="17" name="VP Ratio" tableColumnId="1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A42E10F0-7A79-4B20-BBFD-A6B4DA2DE04F}" sourceName="year">
  <pivotTables>
    <pivotTable tabId="5" name="PivotTable1"/>
    <pivotTable tabId="5" name="PivotTable2"/>
    <pivotTable tabId="5" name="PivotTable3"/>
    <pivotTable tabId="5" name="PivotTable4"/>
    <pivotTable tabId="5" name="PivotTable21"/>
  </pivotTables>
  <data>
    <tabular pivotCacheId="1078812349">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CBEF7465-2861-4987-908C-F385353B5D57}" sourceName="year">
  <pivotTables>
    <pivotTable tabId="10" name="PivotTable18"/>
  </pivotTables>
  <data>
    <tabular pivotCacheId="78455115">
      <items count="4">
        <i x="0" s="1"/>
        <i x="1" s="1"/>
        <i x="2"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2" xr10:uid="{EC4DDF67-0442-460E-B97F-1D472AAE97C0}" sourceName="year">
  <pivotTables>
    <pivotTable tabId="18" name="PivotTable1"/>
    <pivotTable tabId="18" name="PivotTable2"/>
  </pivotTables>
  <data>
    <tabular pivotCacheId="1561384059">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8EE973A-183C-4D75-B3EE-F7F197849BF7}" cache="Slicer_year2" caption="year"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30FB12EF-4CCC-4B08-92F1-00C6FE6C9B7C}" cache="Slicer_year" caption="year" showCaption="0" style="Slicer Style 1" rowHeight="432000"/>
  <slicer name="year 4" xr10:uid="{8FB4961C-6D3A-4602-8088-7CB575A60F73}" cache="Slicer_year1" caption="year" showCaption="0" style="Slicer Style 1" rowHeight="432000"/>
  <slicer name="year 3" xr10:uid="{9399C2FE-8332-4BDC-BB4C-8CD020FD71C7}" cache="Slicer_year2" caption="year" showCaption="0" style="Slicer Style 1" rowHeight="432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23A7D27-3581-4810-9956-8D3470300CBA}" name="domestic_visitors" displayName="domestic_visitors" ref="A1:G1514" tableType="queryTable" totalsRowCount="1">
  <autoFilter ref="A1:G1513" xr:uid="{123A7D27-3581-4810-9956-8D3470300CBA}"/>
  <tableColumns count="7">
    <tableColumn id="1" xr3:uid="{9E0CFEFD-C8F6-4706-9EC6-7B7B8FDC756E}" uniqueName="1" name="S.No" queryTableFieldId="1"/>
    <tableColumn id="2" xr3:uid="{788176E4-F0BB-43E8-BB32-DFBE83FECE56}" uniqueName="2" name="district" queryTableFieldId="2" dataDxfId="18" totalsRowDxfId="17"/>
    <tableColumn id="3" xr3:uid="{DC9663D7-D40B-4EAD-8C52-FF085A3BD251}" uniqueName="3" name="date" queryTableFieldId="3" dataDxfId="16" totalsRowDxfId="15"/>
    <tableColumn id="4" xr3:uid="{C8FC45FA-F185-4771-A687-EFDD14CD42E1}" uniqueName="4" name="month" queryTableFieldId="4" dataDxfId="14" totalsRowDxfId="13"/>
    <tableColumn id="5" xr3:uid="{B15D228C-3FCB-4914-85A7-A7261F5EBD15}" uniqueName="5" name="year" queryTableFieldId="5"/>
    <tableColumn id="6" xr3:uid="{EE30FBA8-50A4-4F58-8294-2D5AE5A7CB11}" uniqueName="6" name="visitors" queryTableFieldId="6"/>
    <tableColumn id="7" xr3:uid="{BD6990C1-9C78-48EC-9D3C-455F566C5A1B}" uniqueName="7" name="cagr" queryTableFieldId="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6F5846F-B6EF-44CE-96FB-B306D03371B9}" name="foreign_visitors" displayName="foreign_visitors" ref="A1:F1514" tableType="queryTable" totalsRowShown="0">
  <autoFilter ref="A1:F1514" xr:uid="{66F5846F-B6EF-44CE-96FB-B306D03371B9}"/>
  <tableColumns count="6">
    <tableColumn id="1" xr3:uid="{7A764C6B-CCFF-4823-BF8F-7A1534F9C351}" uniqueName="1" name="Column1" queryTableFieldId="1"/>
    <tableColumn id="2" xr3:uid="{0D541D4F-0123-4FDB-A838-EB1D0DF25394}" uniqueName="2" name="district" queryTableFieldId="2" dataDxfId="12"/>
    <tableColumn id="3" xr3:uid="{38E0A07F-7713-48A2-A722-1942807A223E}" uniqueName="3" name="date" queryTableFieldId="3" dataDxfId="11"/>
    <tableColumn id="4" xr3:uid="{B4C9DAD0-F7ED-4443-933B-6EF5F5629BE7}" uniqueName="4" name="month" queryTableFieldId="4" dataDxfId="10"/>
    <tableColumn id="5" xr3:uid="{70612FE4-733C-4CE7-83F6-F18CE7513210}" uniqueName="5" name="year" queryTableFieldId="5"/>
    <tableColumn id="6" xr3:uid="{5B20AA91-D1A6-4021-8FB0-F7E18CB0C59A}" uniqueName="6" name="visitors" queryTableFieldId="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855BC85-4973-4851-926D-DF551016A53C}" name="combined" displayName="combined" ref="A1:F3025" tableType="queryTable" totalsRowShown="0">
  <autoFilter ref="A1:F3025" xr:uid="{6855BC85-4973-4851-926D-DF551016A53C}"/>
  <tableColumns count="6">
    <tableColumn id="1" xr3:uid="{93422B96-0C20-4625-BE84-DF7E2AB233DD}" uniqueName="1" name="Column1" queryTableFieldId="1"/>
    <tableColumn id="2" xr3:uid="{4EEE0E4A-6094-4662-97DE-D29B4284AA27}" uniqueName="2" name="district" queryTableFieldId="2" dataDxfId="9"/>
    <tableColumn id="3" xr3:uid="{DF0777AE-73E0-48DA-B87C-9954F15EB195}" uniqueName="3" name="date" queryTableFieldId="3" dataDxfId="8"/>
    <tableColumn id="4" xr3:uid="{7DCF3626-2ADC-4982-A4B1-A3F758EB0733}" uniqueName="4" name="month" queryTableFieldId="4" dataDxfId="7"/>
    <tableColumn id="5" xr3:uid="{C1B4EDDC-2CC3-4CE3-B1AE-5DE267B1E1AC}" uniqueName="5" name="year" queryTableFieldId="5"/>
    <tableColumn id="6" xr3:uid="{9D243597-D5AC-4EAE-B868-7BA874C5FA14}" uniqueName="6" name="visitors" queryTableFieldId="6"/>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DAD66D7-95B9-4837-82FD-13082385E3F5}" name="cagr" displayName="cagr" ref="A1:C35" tableType="queryTable" totalsRowShown="0">
  <autoFilter ref="A1:C35" xr:uid="{9DAD66D7-95B9-4837-82FD-13082385E3F5}"/>
  <sortState xmlns:xlrd2="http://schemas.microsoft.com/office/spreadsheetml/2017/richdata2" ref="A2:C35">
    <sortCondition descending="1" ref="C1:C35"/>
  </sortState>
  <tableColumns count="3">
    <tableColumn id="1" xr3:uid="{6693B8EC-A8D8-4A8E-89D9-40559ECC0E8F}" uniqueName="1" name="s.no" queryTableFieldId="1"/>
    <tableColumn id="2" xr3:uid="{554153E8-3078-49F4-AAF3-EE53EA8CEFC7}" uniqueName="2" name="district" queryTableFieldId="2" dataDxfId="6"/>
    <tableColumn id="5" xr3:uid="{55C45CC6-8BFC-465C-BCE3-374AE038CD1C}" uniqueName="5" name="cagr" queryTableFieldId="5" dataDxf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9EEB6C7-BBAF-439D-AB57-04DC44D876F4}" name="foreign_cagr" displayName="foreign_cagr" ref="A1:C34" tableType="queryTable" totalsRowShown="0">
  <autoFilter ref="A1:C34" xr:uid="{49EEB6C7-BBAF-439D-AB57-04DC44D876F4}"/>
  <sortState xmlns:xlrd2="http://schemas.microsoft.com/office/spreadsheetml/2017/richdata2" ref="A2:C34">
    <sortCondition descending="1" ref="C1:C34"/>
  </sortState>
  <tableColumns count="3">
    <tableColumn id="1" xr3:uid="{597AEBE1-BC14-4408-B2CF-175E29025902}" uniqueName="1" name="Column1" queryTableFieldId="1"/>
    <tableColumn id="2" xr3:uid="{3AC35CC8-B779-4B54-A859-CD6016777BCA}" uniqueName="2" name="district" queryTableFieldId="2" dataDxfId="4"/>
    <tableColumn id="5" xr3:uid="{4073A3EC-5668-4C81-9BFE-DFBCF86BDCD8}" uniqueName="5" name="CAGR" queryTableFieldId="5" dataDxfId="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42FFCA3-8A26-42CC-B119-D030414C0980}" name="df_ratio" displayName="df_ratio" ref="A1:B9" tableType="queryTable" totalsRowShown="0">
  <autoFilter ref="A1:B9" xr:uid="{E42FFCA3-8A26-42CC-B119-D030414C0980}"/>
  <sortState xmlns:xlrd2="http://schemas.microsoft.com/office/spreadsheetml/2017/richdata2" ref="A2:B9">
    <sortCondition descending="1" ref="B1:B9"/>
  </sortState>
  <tableColumns count="2">
    <tableColumn id="2" xr3:uid="{D1F314EE-5490-40E0-8FFC-76CFE710A01D}" uniqueName="2" name="district" queryTableFieldId="2" dataDxfId="2"/>
    <tableColumn id="5" xr3:uid="{9F51B41D-C211-4B7D-A44A-C99E0C87BF0A}" uniqueName="5" name="Ratio" queryTableFieldId="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0FD1E20-DB0B-4693-BE48-D86C427D88E5}" name="df_ratio8" displayName="df_ratio8" ref="G1:H9" tableType="queryTable" totalsRowShown="0">
  <autoFilter ref="G1:H9" xr:uid="{50FD1E20-DB0B-4693-BE48-D86C427D88E5}"/>
  <sortState xmlns:xlrd2="http://schemas.microsoft.com/office/spreadsheetml/2017/richdata2" ref="G2:H9">
    <sortCondition ref="H1:H9"/>
  </sortState>
  <tableColumns count="2">
    <tableColumn id="2" xr3:uid="{743BFA48-AE6F-4D45-BB85-DFECBEE33A10}" uniqueName="2" name="district" queryTableFieldId="2" dataDxfId="1"/>
    <tableColumn id="5" xr3:uid="{F7F45B17-0B85-4589-BCD9-A9BA31E8521E}" uniqueName="5" name="Ratio" queryTableFieldId="5"/>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2648E4C-A5BE-424E-8132-314181B8A138}" name="VP_Ratio" displayName="VP_Ratio" ref="A1:I34" tableType="queryTable" totalsRowShown="0">
  <autoFilter ref="A1:I34" xr:uid="{72648E4C-A5BE-424E-8132-314181B8A138}"/>
  <sortState xmlns:xlrd2="http://schemas.microsoft.com/office/spreadsheetml/2017/richdata2" ref="A2:I34">
    <sortCondition descending="1" ref="I1:I34"/>
  </sortState>
  <tableColumns count="9">
    <tableColumn id="1" xr3:uid="{625740E8-5016-47FC-A94E-5DEB2CA0E64C}" uniqueName="1" name="Column1" queryTableFieldId="1"/>
    <tableColumn id="10" xr3:uid="{98C8262C-7BA6-43FB-AECB-DE3BDA9FB54F}" uniqueName="10" name="District" queryTableFieldId="10" dataDxfId="0"/>
    <tableColumn id="11" xr3:uid="{83896F1A-0169-43A3-A332-6D6296496327}" uniqueName="11" name="As per census 2011" queryTableFieldId="11"/>
    <tableColumn id="12" xr3:uid="{16E1402B-04A6-4851-B65C-26D6F6773DA5}" uniqueName="12" name="Estimated population in 2023" queryTableFieldId="12"/>
    <tableColumn id="13" xr3:uid="{458BE247-14A6-4BF2-B586-34B90164D04E}" uniqueName="13" name="2019" queryTableFieldId="13"/>
    <tableColumn id="14" xr3:uid="{AADD2A4C-E068-4858-9A94-FD368B1A6089}" uniqueName="14" name="dom_visitors" queryTableFieldId="14"/>
    <tableColumn id="15" xr3:uid="{2046891E-7E17-4C69-A5AF-7F3A65799FA3}" uniqueName="15" name="for_visitors" queryTableFieldId="15"/>
    <tableColumn id="16" xr3:uid="{DDC515B5-D3E4-4650-AF75-D4C70390A16C}" uniqueName="16" name="Total_visitors" queryTableFieldId="16"/>
    <tableColumn id="17" xr3:uid="{83EDC0A1-DDE2-443E-B798-ABBCF4E76D72}" uniqueName="17" name="VP Ratio" queryTableFieldId="1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ivotTable" Target="../pivotTables/pivotTable5.xml"/><Relationship Id="rId7" Type="http://schemas.openxmlformats.org/officeDocument/2006/relationships/drawing" Target="../drawings/drawing7.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rinterSettings" Target="../printerSettings/printerSettings3.bin"/><Relationship Id="rId5" Type="http://schemas.openxmlformats.org/officeDocument/2006/relationships/pivotTable" Target="../pivotTables/pivotTable7.xml"/><Relationship Id="rId4" Type="http://schemas.openxmlformats.org/officeDocument/2006/relationships/pivotTable" Target="../pivotTables/pivotTable6.xml"/><Relationship Id="rId9"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1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51E64-E319-458B-B045-EF47805365CA}">
  <sheetPr codeName="Sheet2"/>
  <dimension ref="A1:M1549"/>
  <sheetViews>
    <sheetView workbookViewId="0"/>
  </sheetViews>
  <sheetFormatPr defaultRowHeight="14.4" x14ac:dyDescent="0.3"/>
  <cols>
    <col min="1" max="1" width="10.77734375" bestFit="1" customWidth="1"/>
    <col min="2" max="2" width="22.77734375" bestFit="1" customWidth="1"/>
    <col min="3" max="3" width="10.33203125" bestFit="1" customWidth="1"/>
    <col min="4" max="4" width="9.77734375" bestFit="1" customWidth="1"/>
    <col min="5" max="5" width="6.88671875" bestFit="1" customWidth="1"/>
    <col min="6" max="6" width="10" bestFit="1" customWidth="1"/>
    <col min="9" max="9" width="10" bestFit="1" customWidth="1"/>
    <col min="11" max="11" width="10" bestFit="1" customWidth="1"/>
  </cols>
  <sheetData>
    <row r="1" spans="1:7" x14ac:dyDescent="0.3">
      <c r="A1" t="s">
        <v>52</v>
      </c>
      <c r="B1" t="s">
        <v>1</v>
      </c>
      <c r="C1" t="s">
        <v>2</v>
      </c>
      <c r="D1" t="s">
        <v>3</v>
      </c>
      <c r="E1" t="s">
        <v>4</v>
      </c>
      <c r="F1" t="s">
        <v>5</v>
      </c>
      <c r="G1" t="s">
        <v>55</v>
      </c>
    </row>
    <row r="2" spans="1:7" x14ac:dyDescent="0.3">
      <c r="A2">
        <v>0</v>
      </c>
      <c r="B2" t="s">
        <v>6</v>
      </c>
      <c r="C2" s="1">
        <v>42370</v>
      </c>
      <c r="D2" t="s">
        <v>7</v>
      </c>
      <c r="E2">
        <v>2016</v>
      </c>
      <c r="F2">
        <v>792136</v>
      </c>
    </row>
    <row r="3" spans="1:7" x14ac:dyDescent="0.3">
      <c r="A3">
        <v>1</v>
      </c>
      <c r="B3" t="s">
        <v>6</v>
      </c>
      <c r="C3" s="1">
        <v>42401</v>
      </c>
      <c r="D3" t="s">
        <v>8</v>
      </c>
      <c r="E3">
        <v>2016</v>
      </c>
      <c r="F3">
        <v>937820</v>
      </c>
    </row>
    <row r="4" spans="1:7" x14ac:dyDescent="0.3">
      <c r="A4">
        <v>2</v>
      </c>
      <c r="B4" t="s">
        <v>6</v>
      </c>
      <c r="C4" s="1">
        <v>42430</v>
      </c>
      <c r="D4" t="s">
        <v>9</v>
      </c>
      <c r="E4">
        <v>2016</v>
      </c>
      <c r="F4">
        <v>582946</v>
      </c>
    </row>
    <row r="5" spans="1:7" x14ac:dyDescent="0.3">
      <c r="A5">
        <v>3</v>
      </c>
      <c r="B5" t="s">
        <v>6</v>
      </c>
      <c r="C5" s="1">
        <v>42461</v>
      </c>
      <c r="D5" t="s">
        <v>10</v>
      </c>
      <c r="E5">
        <v>2016</v>
      </c>
      <c r="F5">
        <v>341948</v>
      </c>
    </row>
    <row r="6" spans="1:7" x14ac:dyDescent="0.3">
      <c r="A6">
        <v>4</v>
      </c>
      <c r="B6" t="s">
        <v>6</v>
      </c>
      <c r="C6" s="1">
        <v>42491</v>
      </c>
      <c r="D6" t="s">
        <v>11</v>
      </c>
      <c r="E6">
        <v>2016</v>
      </c>
      <c r="F6">
        <v>252887</v>
      </c>
    </row>
    <row r="7" spans="1:7" x14ac:dyDescent="0.3">
      <c r="A7">
        <v>5</v>
      </c>
      <c r="B7" t="s">
        <v>6</v>
      </c>
      <c r="C7" s="1">
        <v>42522</v>
      </c>
      <c r="D7" t="s">
        <v>12</v>
      </c>
      <c r="E7">
        <v>2016</v>
      </c>
      <c r="F7">
        <v>368237</v>
      </c>
    </row>
    <row r="8" spans="1:7" x14ac:dyDescent="0.3">
      <c r="A8">
        <v>6</v>
      </c>
      <c r="B8" t="s">
        <v>6</v>
      </c>
      <c r="C8" s="1">
        <v>42552</v>
      </c>
      <c r="D8" t="s">
        <v>13</v>
      </c>
      <c r="E8">
        <v>2016</v>
      </c>
      <c r="F8">
        <v>447562</v>
      </c>
    </row>
    <row r="9" spans="1:7" x14ac:dyDescent="0.3">
      <c r="A9">
        <v>7</v>
      </c>
      <c r="B9" t="s">
        <v>6</v>
      </c>
      <c r="C9" s="1">
        <v>42583</v>
      </c>
      <c r="D9" t="s">
        <v>14</v>
      </c>
      <c r="E9">
        <v>2016</v>
      </c>
      <c r="F9">
        <v>614285</v>
      </c>
    </row>
    <row r="10" spans="1:7" x14ac:dyDescent="0.3">
      <c r="A10">
        <v>8</v>
      </c>
      <c r="B10" t="s">
        <v>6</v>
      </c>
      <c r="C10" s="1">
        <v>42614</v>
      </c>
      <c r="D10" t="s">
        <v>15</v>
      </c>
      <c r="E10">
        <v>2016</v>
      </c>
      <c r="F10">
        <v>491279</v>
      </c>
    </row>
    <row r="11" spans="1:7" x14ac:dyDescent="0.3">
      <c r="A11">
        <v>9</v>
      </c>
      <c r="B11" t="s">
        <v>6</v>
      </c>
      <c r="C11" s="1">
        <v>42644</v>
      </c>
      <c r="D11" t="s">
        <v>16</v>
      </c>
      <c r="E11">
        <v>2016</v>
      </c>
      <c r="F11">
        <v>94184</v>
      </c>
    </row>
    <row r="12" spans="1:7" x14ac:dyDescent="0.3">
      <c r="A12">
        <v>10</v>
      </c>
      <c r="B12" t="s">
        <v>6</v>
      </c>
      <c r="C12" s="1">
        <v>42675</v>
      </c>
      <c r="D12" t="s">
        <v>17</v>
      </c>
      <c r="E12">
        <v>2016</v>
      </c>
      <c r="F12">
        <v>99148</v>
      </c>
    </row>
    <row r="13" spans="1:7" x14ac:dyDescent="0.3">
      <c r="A13">
        <v>11</v>
      </c>
      <c r="B13" t="s">
        <v>6</v>
      </c>
      <c r="C13" s="1">
        <v>42705</v>
      </c>
      <c r="D13" t="s">
        <v>18</v>
      </c>
      <c r="E13">
        <v>2016</v>
      </c>
      <c r="F13">
        <v>53125</v>
      </c>
    </row>
    <row r="14" spans="1:7" x14ac:dyDescent="0.3">
      <c r="A14">
        <v>12</v>
      </c>
      <c r="B14" t="s">
        <v>19</v>
      </c>
      <c r="C14" s="1">
        <v>42370</v>
      </c>
      <c r="D14" t="s">
        <v>7</v>
      </c>
      <c r="E14">
        <v>2016</v>
      </c>
      <c r="F14">
        <v>0</v>
      </c>
    </row>
    <row r="15" spans="1:7" x14ac:dyDescent="0.3">
      <c r="A15">
        <v>13</v>
      </c>
      <c r="B15" t="s">
        <v>19</v>
      </c>
      <c r="C15" s="1">
        <v>42401</v>
      </c>
      <c r="D15" t="s">
        <v>8</v>
      </c>
      <c r="E15">
        <v>2016</v>
      </c>
      <c r="F15">
        <v>0</v>
      </c>
    </row>
    <row r="16" spans="1:7" x14ac:dyDescent="0.3">
      <c r="A16">
        <v>14</v>
      </c>
      <c r="B16" t="s">
        <v>19</v>
      </c>
      <c r="C16" s="1">
        <v>42430</v>
      </c>
      <c r="D16" t="s">
        <v>9</v>
      </c>
      <c r="E16">
        <v>2016</v>
      </c>
      <c r="F16">
        <v>0</v>
      </c>
    </row>
    <row r="17" spans="1:6" x14ac:dyDescent="0.3">
      <c r="A17">
        <v>15</v>
      </c>
      <c r="B17" t="s">
        <v>19</v>
      </c>
      <c r="C17" s="1">
        <v>42461</v>
      </c>
      <c r="D17" t="s">
        <v>10</v>
      </c>
      <c r="E17">
        <v>2016</v>
      </c>
      <c r="F17">
        <v>0</v>
      </c>
    </row>
    <row r="18" spans="1:6" x14ac:dyDescent="0.3">
      <c r="A18">
        <v>16</v>
      </c>
      <c r="B18" t="s">
        <v>19</v>
      </c>
      <c r="C18" s="1">
        <v>42491</v>
      </c>
      <c r="D18" t="s">
        <v>11</v>
      </c>
      <c r="E18">
        <v>2016</v>
      </c>
      <c r="F18">
        <v>0</v>
      </c>
    </row>
    <row r="19" spans="1:6" x14ac:dyDescent="0.3">
      <c r="A19">
        <v>17</v>
      </c>
      <c r="B19" t="s">
        <v>19</v>
      </c>
      <c r="C19" s="1">
        <v>42522</v>
      </c>
      <c r="D19" t="s">
        <v>12</v>
      </c>
      <c r="E19">
        <v>2016</v>
      </c>
      <c r="F19">
        <v>0</v>
      </c>
    </row>
    <row r="20" spans="1:6" x14ac:dyDescent="0.3">
      <c r="A20">
        <v>18</v>
      </c>
      <c r="B20" t="s">
        <v>19</v>
      </c>
      <c r="C20" s="1">
        <v>42552</v>
      </c>
      <c r="D20" t="s">
        <v>13</v>
      </c>
      <c r="E20">
        <v>2016</v>
      </c>
      <c r="F20">
        <v>0</v>
      </c>
    </row>
    <row r="21" spans="1:6" x14ac:dyDescent="0.3">
      <c r="A21">
        <v>19</v>
      </c>
      <c r="B21" t="s">
        <v>19</v>
      </c>
      <c r="C21" s="1">
        <v>42583</v>
      </c>
      <c r="D21" t="s">
        <v>14</v>
      </c>
      <c r="E21">
        <v>2016</v>
      </c>
      <c r="F21">
        <v>0</v>
      </c>
    </row>
    <row r="22" spans="1:6" x14ac:dyDescent="0.3">
      <c r="A22">
        <v>20</v>
      </c>
      <c r="B22" t="s">
        <v>19</v>
      </c>
      <c r="C22" s="1">
        <v>42614</v>
      </c>
      <c r="D22" t="s">
        <v>15</v>
      </c>
      <c r="E22">
        <v>2016</v>
      </c>
      <c r="F22">
        <v>0</v>
      </c>
    </row>
    <row r="23" spans="1:6" x14ac:dyDescent="0.3">
      <c r="A23">
        <v>21</v>
      </c>
      <c r="B23" t="s">
        <v>19</v>
      </c>
      <c r="C23" s="1">
        <v>42644</v>
      </c>
      <c r="D23" t="s">
        <v>16</v>
      </c>
      <c r="E23">
        <v>2016</v>
      </c>
      <c r="F23">
        <v>310133</v>
      </c>
    </row>
    <row r="24" spans="1:6" x14ac:dyDescent="0.3">
      <c r="A24">
        <v>22</v>
      </c>
      <c r="B24" t="s">
        <v>19</v>
      </c>
      <c r="C24" s="1">
        <v>42675</v>
      </c>
      <c r="D24" t="s">
        <v>17</v>
      </c>
      <c r="E24">
        <v>2016</v>
      </c>
      <c r="F24">
        <v>252127</v>
      </c>
    </row>
    <row r="25" spans="1:6" x14ac:dyDescent="0.3">
      <c r="A25">
        <v>23</v>
      </c>
      <c r="B25" t="s">
        <v>19</v>
      </c>
      <c r="C25" s="1">
        <v>42705</v>
      </c>
      <c r="D25" t="s">
        <v>18</v>
      </c>
      <c r="E25">
        <v>2016</v>
      </c>
      <c r="F25">
        <v>326770</v>
      </c>
    </row>
    <row r="26" spans="1:6" x14ac:dyDescent="0.3">
      <c r="A26">
        <v>24</v>
      </c>
      <c r="B26" t="s">
        <v>20</v>
      </c>
      <c r="C26" s="1">
        <v>42370</v>
      </c>
      <c r="D26" t="s">
        <v>7</v>
      </c>
      <c r="E26">
        <v>2016</v>
      </c>
      <c r="F26">
        <v>1122510</v>
      </c>
    </row>
    <row r="27" spans="1:6" x14ac:dyDescent="0.3">
      <c r="A27">
        <v>25</v>
      </c>
      <c r="B27" t="s">
        <v>20</v>
      </c>
      <c r="C27" s="1">
        <v>42401</v>
      </c>
      <c r="D27" t="s">
        <v>8</v>
      </c>
      <c r="E27">
        <v>2016</v>
      </c>
      <c r="F27">
        <v>778748</v>
      </c>
    </row>
    <row r="28" spans="1:6" x14ac:dyDescent="0.3">
      <c r="A28">
        <v>26</v>
      </c>
      <c r="B28" t="s">
        <v>20</v>
      </c>
      <c r="C28" s="1">
        <v>42430</v>
      </c>
      <c r="D28" t="s">
        <v>9</v>
      </c>
      <c r="E28">
        <v>2016</v>
      </c>
      <c r="F28">
        <v>1017794</v>
      </c>
    </row>
    <row r="29" spans="1:6" x14ac:dyDescent="0.3">
      <c r="A29">
        <v>27</v>
      </c>
      <c r="B29" t="s">
        <v>20</v>
      </c>
      <c r="C29" s="1">
        <v>42461</v>
      </c>
      <c r="D29" t="s">
        <v>10</v>
      </c>
      <c r="E29">
        <v>2016</v>
      </c>
      <c r="F29">
        <v>1127738</v>
      </c>
    </row>
    <row r="30" spans="1:6" x14ac:dyDescent="0.3">
      <c r="A30">
        <v>28</v>
      </c>
      <c r="B30" t="s">
        <v>20</v>
      </c>
      <c r="C30" s="1">
        <v>42491</v>
      </c>
      <c r="D30" t="s">
        <v>11</v>
      </c>
      <c r="E30">
        <v>2016</v>
      </c>
      <c r="F30">
        <v>1287181</v>
      </c>
    </row>
    <row r="31" spans="1:6" x14ac:dyDescent="0.3">
      <c r="A31">
        <v>29</v>
      </c>
      <c r="B31" t="s">
        <v>20</v>
      </c>
      <c r="C31" s="1">
        <v>42522</v>
      </c>
      <c r="D31" t="s">
        <v>12</v>
      </c>
      <c r="E31">
        <v>2016</v>
      </c>
      <c r="F31">
        <v>12032661</v>
      </c>
    </row>
    <row r="32" spans="1:6" x14ac:dyDescent="0.3">
      <c r="A32">
        <v>30</v>
      </c>
      <c r="B32" t="s">
        <v>20</v>
      </c>
      <c r="C32" s="1">
        <v>42552</v>
      </c>
      <c r="D32" t="s">
        <v>13</v>
      </c>
      <c r="E32">
        <v>2016</v>
      </c>
      <c r="F32">
        <v>1096754</v>
      </c>
    </row>
    <row r="33" spans="1:6" x14ac:dyDescent="0.3">
      <c r="A33">
        <v>31</v>
      </c>
      <c r="B33" t="s">
        <v>20</v>
      </c>
      <c r="C33" s="1">
        <v>42583</v>
      </c>
      <c r="D33" t="s">
        <v>14</v>
      </c>
      <c r="E33">
        <v>2016</v>
      </c>
      <c r="F33">
        <v>1061137</v>
      </c>
    </row>
    <row r="34" spans="1:6" x14ac:dyDescent="0.3">
      <c r="A34">
        <v>32</v>
      </c>
      <c r="B34" t="s">
        <v>20</v>
      </c>
      <c r="C34" s="1">
        <v>42614</v>
      </c>
      <c r="D34" t="s">
        <v>15</v>
      </c>
      <c r="E34">
        <v>2016</v>
      </c>
      <c r="F34">
        <v>832987</v>
      </c>
    </row>
    <row r="35" spans="1:6" x14ac:dyDescent="0.3">
      <c r="A35">
        <v>33</v>
      </c>
      <c r="B35" t="s">
        <v>20</v>
      </c>
      <c r="C35" s="1">
        <v>42644</v>
      </c>
      <c r="D35" t="s">
        <v>16</v>
      </c>
      <c r="E35">
        <v>2016</v>
      </c>
      <c r="F35">
        <v>901960</v>
      </c>
    </row>
    <row r="36" spans="1:6" x14ac:dyDescent="0.3">
      <c r="A36">
        <v>34</v>
      </c>
      <c r="B36" t="s">
        <v>20</v>
      </c>
      <c r="C36" s="1">
        <v>42675</v>
      </c>
      <c r="D36" t="s">
        <v>17</v>
      </c>
      <c r="E36">
        <v>2016</v>
      </c>
      <c r="F36">
        <v>909733</v>
      </c>
    </row>
    <row r="37" spans="1:6" x14ac:dyDescent="0.3">
      <c r="A37">
        <v>35</v>
      </c>
      <c r="B37" t="s">
        <v>20</v>
      </c>
      <c r="C37" s="1">
        <v>42705</v>
      </c>
      <c r="D37" t="s">
        <v>18</v>
      </c>
      <c r="E37">
        <v>2016</v>
      </c>
      <c r="F37">
        <v>1225502</v>
      </c>
    </row>
    <row r="38" spans="1:6" x14ac:dyDescent="0.3">
      <c r="A38">
        <v>36</v>
      </c>
      <c r="B38" t="s">
        <v>21</v>
      </c>
      <c r="C38" s="1">
        <v>42370</v>
      </c>
      <c r="D38" t="s">
        <v>7</v>
      </c>
      <c r="E38">
        <v>2016</v>
      </c>
      <c r="F38">
        <v>0</v>
      </c>
    </row>
    <row r="39" spans="1:6" x14ac:dyDescent="0.3">
      <c r="A39">
        <v>37</v>
      </c>
      <c r="B39" t="s">
        <v>21</v>
      </c>
      <c r="C39" s="1">
        <v>42401</v>
      </c>
      <c r="D39" t="s">
        <v>8</v>
      </c>
      <c r="E39">
        <v>2016</v>
      </c>
      <c r="F39">
        <v>0</v>
      </c>
    </row>
    <row r="40" spans="1:6" x14ac:dyDescent="0.3">
      <c r="A40">
        <v>38</v>
      </c>
      <c r="B40" t="s">
        <v>21</v>
      </c>
      <c r="C40" s="1">
        <v>42430</v>
      </c>
      <c r="D40" t="s">
        <v>9</v>
      </c>
      <c r="E40">
        <v>2016</v>
      </c>
      <c r="F40">
        <v>0</v>
      </c>
    </row>
    <row r="41" spans="1:6" x14ac:dyDescent="0.3">
      <c r="A41">
        <v>39</v>
      </c>
      <c r="B41" t="s">
        <v>21</v>
      </c>
      <c r="C41" s="1">
        <v>42461</v>
      </c>
      <c r="D41" t="s">
        <v>10</v>
      </c>
      <c r="E41">
        <v>2016</v>
      </c>
      <c r="F41">
        <v>0</v>
      </c>
    </row>
    <row r="42" spans="1:6" x14ac:dyDescent="0.3">
      <c r="A42">
        <v>40</v>
      </c>
      <c r="B42" t="s">
        <v>21</v>
      </c>
      <c r="C42" s="1">
        <v>42491</v>
      </c>
      <c r="D42" t="s">
        <v>11</v>
      </c>
      <c r="E42">
        <v>2016</v>
      </c>
      <c r="F42">
        <v>0</v>
      </c>
    </row>
    <row r="43" spans="1:6" x14ac:dyDescent="0.3">
      <c r="A43">
        <v>41</v>
      </c>
      <c r="B43" t="s">
        <v>21</v>
      </c>
      <c r="C43" s="1">
        <v>42522</v>
      </c>
      <c r="D43" t="s">
        <v>12</v>
      </c>
      <c r="E43">
        <v>2016</v>
      </c>
      <c r="F43">
        <v>0</v>
      </c>
    </row>
    <row r="44" spans="1:6" x14ac:dyDescent="0.3">
      <c r="A44">
        <v>42</v>
      </c>
      <c r="B44" t="s">
        <v>21</v>
      </c>
      <c r="C44" s="1">
        <v>42552</v>
      </c>
      <c r="D44" t="s">
        <v>13</v>
      </c>
      <c r="E44">
        <v>2016</v>
      </c>
      <c r="F44">
        <v>0</v>
      </c>
    </row>
    <row r="45" spans="1:6" x14ac:dyDescent="0.3">
      <c r="A45">
        <v>43</v>
      </c>
      <c r="B45" t="s">
        <v>21</v>
      </c>
      <c r="C45" s="1">
        <v>42583</v>
      </c>
      <c r="D45" t="s">
        <v>14</v>
      </c>
      <c r="E45">
        <v>2016</v>
      </c>
      <c r="F45">
        <v>0</v>
      </c>
    </row>
    <row r="46" spans="1:6" x14ac:dyDescent="0.3">
      <c r="A46">
        <v>44</v>
      </c>
      <c r="B46" t="s">
        <v>21</v>
      </c>
      <c r="C46" s="1">
        <v>42614</v>
      </c>
      <c r="D46" t="s">
        <v>15</v>
      </c>
      <c r="E46">
        <v>2016</v>
      </c>
      <c r="F46">
        <v>0</v>
      </c>
    </row>
    <row r="47" spans="1:6" x14ac:dyDescent="0.3">
      <c r="A47">
        <v>45</v>
      </c>
      <c r="B47" t="s">
        <v>21</v>
      </c>
      <c r="C47" s="1">
        <v>42644</v>
      </c>
      <c r="D47" t="s">
        <v>16</v>
      </c>
      <c r="E47">
        <v>2016</v>
      </c>
      <c r="F47">
        <v>201249</v>
      </c>
    </row>
    <row r="48" spans="1:6" x14ac:dyDescent="0.3">
      <c r="A48">
        <v>46</v>
      </c>
      <c r="B48" t="s">
        <v>21</v>
      </c>
      <c r="C48" s="1">
        <v>42675</v>
      </c>
      <c r="D48" t="s">
        <v>17</v>
      </c>
      <c r="E48">
        <v>2016</v>
      </c>
      <c r="F48">
        <v>214534</v>
      </c>
    </row>
    <row r="49" spans="1:6" x14ac:dyDescent="0.3">
      <c r="A49">
        <v>47</v>
      </c>
      <c r="B49" t="s">
        <v>21</v>
      </c>
      <c r="C49" s="1">
        <v>42705</v>
      </c>
      <c r="D49" t="s">
        <v>18</v>
      </c>
      <c r="E49">
        <v>2016</v>
      </c>
      <c r="F49">
        <v>207294</v>
      </c>
    </row>
    <row r="50" spans="1:6" x14ac:dyDescent="0.3">
      <c r="A50">
        <v>48</v>
      </c>
      <c r="B50" t="s">
        <v>22</v>
      </c>
      <c r="C50" s="1">
        <v>42370</v>
      </c>
      <c r="D50" t="s">
        <v>7</v>
      </c>
      <c r="E50">
        <v>2016</v>
      </c>
      <c r="F50">
        <v>0</v>
      </c>
    </row>
    <row r="51" spans="1:6" x14ac:dyDescent="0.3">
      <c r="A51">
        <v>49</v>
      </c>
      <c r="B51" t="s">
        <v>22</v>
      </c>
      <c r="C51" s="1">
        <v>42401</v>
      </c>
      <c r="D51" t="s">
        <v>8</v>
      </c>
      <c r="E51">
        <v>2016</v>
      </c>
      <c r="F51">
        <v>0</v>
      </c>
    </row>
    <row r="52" spans="1:6" x14ac:dyDescent="0.3">
      <c r="A52">
        <v>50</v>
      </c>
      <c r="B52" t="s">
        <v>22</v>
      </c>
      <c r="C52" s="1">
        <v>42430</v>
      </c>
      <c r="D52" t="s">
        <v>9</v>
      </c>
      <c r="E52">
        <v>2016</v>
      </c>
      <c r="F52">
        <v>0</v>
      </c>
    </row>
    <row r="53" spans="1:6" x14ac:dyDescent="0.3">
      <c r="A53">
        <v>51</v>
      </c>
      <c r="B53" t="s">
        <v>22</v>
      </c>
      <c r="C53" s="1">
        <v>42461</v>
      </c>
      <c r="D53" t="s">
        <v>10</v>
      </c>
      <c r="E53">
        <v>2016</v>
      </c>
      <c r="F53">
        <v>0</v>
      </c>
    </row>
    <row r="54" spans="1:6" x14ac:dyDescent="0.3">
      <c r="A54">
        <v>52</v>
      </c>
      <c r="B54" t="s">
        <v>22</v>
      </c>
      <c r="C54" s="1">
        <v>42491</v>
      </c>
      <c r="D54" t="s">
        <v>11</v>
      </c>
      <c r="E54">
        <v>2016</v>
      </c>
      <c r="F54">
        <v>0</v>
      </c>
    </row>
    <row r="55" spans="1:6" x14ac:dyDescent="0.3">
      <c r="A55">
        <v>53</v>
      </c>
      <c r="B55" t="s">
        <v>22</v>
      </c>
      <c r="C55" s="1">
        <v>42522</v>
      </c>
      <c r="D55" t="s">
        <v>12</v>
      </c>
      <c r="E55">
        <v>2016</v>
      </c>
      <c r="F55">
        <v>0</v>
      </c>
    </row>
    <row r="56" spans="1:6" x14ac:dyDescent="0.3">
      <c r="A56">
        <v>54</v>
      </c>
      <c r="B56" t="s">
        <v>22</v>
      </c>
      <c r="C56" s="1">
        <v>42552</v>
      </c>
      <c r="D56" t="s">
        <v>13</v>
      </c>
      <c r="E56">
        <v>2016</v>
      </c>
      <c r="F56">
        <v>0</v>
      </c>
    </row>
    <row r="57" spans="1:6" x14ac:dyDescent="0.3">
      <c r="A57">
        <v>55</v>
      </c>
      <c r="B57" t="s">
        <v>22</v>
      </c>
      <c r="C57" s="1">
        <v>42583</v>
      </c>
      <c r="D57" t="s">
        <v>14</v>
      </c>
      <c r="E57">
        <v>2016</v>
      </c>
      <c r="F57">
        <v>0</v>
      </c>
    </row>
    <row r="58" spans="1:6" x14ac:dyDescent="0.3">
      <c r="A58">
        <v>56</v>
      </c>
      <c r="B58" t="s">
        <v>22</v>
      </c>
      <c r="C58" s="1">
        <v>42614</v>
      </c>
      <c r="D58" t="s">
        <v>15</v>
      </c>
      <c r="E58">
        <v>2016</v>
      </c>
      <c r="F58">
        <v>0</v>
      </c>
    </row>
    <row r="59" spans="1:6" x14ac:dyDescent="0.3">
      <c r="A59">
        <v>57</v>
      </c>
      <c r="B59" t="s">
        <v>22</v>
      </c>
      <c r="C59" s="1">
        <v>42644</v>
      </c>
      <c r="D59" t="s">
        <v>16</v>
      </c>
      <c r="E59">
        <v>2016</v>
      </c>
      <c r="F59">
        <v>14770</v>
      </c>
    </row>
    <row r="60" spans="1:6" x14ac:dyDescent="0.3">
      <c r="A60">
        <v>58</v>
      </c>
      <c r="B60" t="s">
        <v>22</v>
      </c>
      <c r="C60" s="1">
        <v>42675</v>
      </c>
      <c r="D60" t="s">
        <v>17</v>
      </c>
      <c r="E60">
        <v>2016</v>
      </c>
      <c r="F60">
        <v>13210</v>
      </c>
    </row>
    <row r="61" spans="1:6" x14ac:dyDescent="0.3">
      <c r="A61">
        <v>59</v>
      </c>
      <c r="B61" t="s">
        <v>22</v>
      </c>
      <c r="C61" s="1">
        <v>42705</v>
      </c>
      <c r="D61" t="s">
        <v>18</v>
      </c>
      <c r="E61">
        <v>2016</v>
      </c>
      <c r="F61">
        <v>12680</v>
      </c>
    </row>
    <row r="62" spans="1:6" x14ac:dyDescent="0.3">
      <c r="A62">
        <v>60</v>
      </c>
      <c r="B62" t="s">
        <v>23</v>
      </c>
      <c r="C62" s="1">
        <v>42370</v>
      </c>
      <c r="D62" t="s">
        <v>7</v>
      </c>
      <c r="E62">
        <v>2016</v>
      </c>
      <c r="F62">
        <v>0</v>
      </c>
    </row>
    <row r="63" spans="1:6" x14ac:dyDescent="0.3">
      <c r="A63">
        <v>61</v>
      </c>
      <c r="B63" t="s">
        <v>23</v>
      </c>
      <c r="C63" s="1">
        <v>42401</v>
      </c>
      <c r="D63" t="s">
        <v>8</v>
      </c>
      <c r="E63">
        <v>2016</v>
      </c>
      <c r="F63">
        <v>0</v>
      </c>
    </row>
    <row r="64" spans="1:6" x14ac:dyDescent="0.3">
      <c r="A64">
        <v>62</v>
      </c>
      <c r="B64" t="s">
        <v>23</v>
      </c>
      <c r="C64" s="1">
        <v>42430</v>
      </c>
      <c r="D64" t="s">
        <v>9</v>
      </c>
      <c r="E64">
        <v>2016</v>
      </c>
      <c r="F64">
        <v>0</v>
      </c>
    </row>
    <row r="65" spans="1:6" x14ac:dyDescent="0.3">
      <c r="A65">
        <v>63</v>
      </c>
      <c r="B65" t="s">
        <v>23</v>
      </c>
      <c r="C65" s="1">
        <v>42461</v>
      </c>
      <c r="D65" t="s">
        <v>10</v>
      </c>
      <c r="E65">
        <v>2016</v>
      </c>
      <c r="F65">
        <v>0</v>
      </c>
    </row>
    <row r="66" spans="1:6" x14ac:dyDescent="0.3">
      <c r="A66">
        <v>64</v>
      </c>
      <c r="B66" t="s">
        <v>23</v>
      </c>
      <c r="C66" s="1">
        <v>42491</v>
      </c>
      <c r="D66" t="s">
        <v>11</v>
      </c>
      <c r="E66">
        <v>2016</v>
      </c>
      <c r="F66">
        <v>0</v>
      </c>
    </row>
    <row r="67" spans="1:6" x14ac:dyDescent="0.3">
      <c r="A67">
        <v>65</v>
      </c>
      <c r="B67" t="s">
        <v>23</v>
      </c>
      <c r="C67" s="1">
        <v>42522</v>
      </c>
      <c r="D67" t="s">
        <v>12</v>
      </c>
      <c r="E67">
        <v>2016</v>
      </c>
      <c r="F67">
        <v>0</v>
      </c>
    </row>
    <row r="68" spans="1:6" x14ac:dyDescent="0.3">
      <c r="A68">
        <v>66</v>
      </c>
      <c r="B68" t="s">
        <v>23</v>
      </c>
      <c r="C68" s="1">
        <v>42552</v>
      </c>
      <c r="D68" t="s">
        <v>13</v>
      </c>
      <c r="E68">
        <v>2016</v>
      </c>
      <c r="F68">
        <v>0</v>
      </c>
    </row>
    <row r="69" spans="1:6" x14ac:dyDescent="0.3">
      <c r="A69">
        <v>67</v>
      </c>
      <c r="B69" t="s">
        <v>23</v>
      </c>
      <c r="C69" s="1">
        <v>42583</v>
      </c>
      <c r="D69" t="s">
        <v>14</v>
      </c>
      <c r="E69">
        <v>2016</v>
      </c>
      <c r="F69">
        <v>0</v>
      </c>
    </row>
    <row r="70" spans="1:6" x14ac:dyDescent="0.3">
      <c r="A70">
        <v>68</v>
      </c>
      <c r="B70" t="s">
        <v>23</v>
      </c>
      <c r="C70" s="1">
        <v>42614</v>
      </c>
      <c r="D70" t="s">
        <v>15</v>
      </c>
      <c r="E70">
        <v>2016</v>
      </c>
      <c r="F70">
        <v>0</v>
      </c>
    </row>
    <row r="71" spans="1:6" x14ac:dyDescent="0.3">
      <c r="A71">
        <v>69</v>
      </c>
      <c r="B71" t="s">
        <v>23</v>
      </c>
      <c r="C71" s="1">
        <v>42644</v>
      </c>
      <c r="D71" t="s">
        <v>16</v>
      </c>
      <c r="E71">
        <v>2016</v>
      </c>
      <c r="F71">
        <v>76360</v>
      </c>
    </row>
    <row r="72" spans="1:6" x14ac:dyDescent="0.3">
      <c r="A72">
        <v>70</v>
      </c>
      <c r="B72" t="s">
        <v>23</v>
      </c>
      <c r="C72" s="1">
        <v>42675</v>
      </c>
      <c r="D72" t="s">
        <v>17</v>
      </c>
      <c r="E72">
        <v>2016</v>
      </c>
      <c r="F72">
        <v>81580</v>
      </c>
    </row>
    <row r="73" spans="1:6" x14ac:dyDescent="0.3">
      <c r="A73">
        <v>71</v>
      </c>
      <c r="B73" t="s">
        <v>23</v>
      </c>
      <c r="C73" s="1">
        <v>42705</v>
      </c>
      <c r="D73" t="s">
        <v>18</v>
      </c>
      <c r="E73">
        <v>2016</v>
      </c>
      <c r="F73">
        <v>85460</v>
      </c>
    </row>
    <row r="74" spans="1:6" x14ac:dyDescent="0.3">
      <c r="A74">
        <v>72</v>
      </c>
      <c r="B74" t="s">
        <v>24</v>
      </c>
      <c r="C74" s="1">
        <v>42370</v>
      </c>
      <c r="D74" t="s">
        <v>7</v>
      </c>
      <c r="E74">
        <v>2016</v>
      </c>
      <c r="F74">
        <v>0</v>
      </c>
    </row>
    <row r="75" spans="1:6" x14ac:dyDescent="0.3">
      <c r="A75">
        <v>73</v>
      </c>
      <c r="B75" t="s">
        <v>24</v>
      </c>
      <c r="C75" s="1">
        <v>42401</v>
      </c>
      <c r="D75" t="s">
        <v>8</v>
      </c>
      <c r="E75">
        <v>2016</v>
      </c>
      <c r="F75">
        <v>0</v>
      </c>
    </row>
    <row r="76" spans="1:6" x14ac:dyDescent="0.3">
      <c r="A76">
        <v>74</v>
      </c>
      <c r="B76" t="s">
        <v>24</v>
      </c>
      <c r="C76" s="1">
        <v>42430</v>
      </c>
      <c r="D76" t="s">
        <v>9</v>
      </c>
      <c r="E76">
        <v>2016</v>
      </c>
      <c r="F76">
        <v>0</v>
      </c>
    </row>
    <row r="77" spans="1:6" x14ac:dyDescent="0.3">
      <c r="A77">
        <v>75</v>
      </c>
      <c r="B77" t="s">
        <v>24</v>
      </c>
      <c r="C77" s="1">
        <v>42461</v>
      </c>
      <c r="D77" t="s">
        <v>10</v>
      </c>
      <c r="E77">
        <v>2016</v>
      </c>
      <c r="F77">
        <v>0</v>
      </c>
    </row>
    <row r="78" spans="1:6" x14ac:dyDescent="0.3">
      <c r="A78">
        <v>76</v>
      </c>
      <c r="B78" t="s">
        <v>24</v>
      </c>
      <c r="C78" s="1">
        <v>42491</v>
      </c>
      <c r="D78" t="s">
        <v>11</v>
      </c>
      <c r="E78">
        <v>2016</v>
      </c>
      <c r="F78">
        <v>0</v>
      </c>
    </row>
    <row r="79" spans="1:6" x14ac:dyDescent="0.3">
      <c r="A79">
        <v>77</v>
      </c>
      <c r="B79" t="s">
        <v>24</v>
      </c>
      <c r="C79" s="1">
        <v>42522</v>
      </c>
      <c r="D79" t="s">
        <v>12</v>
      </c>
      <c r="E79">
        <v>2016</v>
      </c>
      <c r="F79">
        <v>0</v>
      </c>
    </row>
    <row r="80" spans="1:6" x14ac:dyDescent="0.3">
      <c r="A80">
        <v>78</v>
      </c>
      <c r="B80" t="s">
        <v>24</v>
      </c>
      <c r="C80" s="1">
        <v>42552</v>
      </c>
      <c r="D80" t="s">
        <v>13</v>
      </c>
      <c r="E80">
        <v>2016</v>
      </c>
      <c r="F80">
        <v>0</v>
      </c>
    </row>
    <row r="81" spans="1:6" x14ac:dyDescent="0.3">
      <c r="A81">
        <v>79</v>
      </c>
      <c r="B81" t="s">
        <v>24</v>
      </c>
      <c r="C81" s="1">
        <v>42583</v>
      </c>
      <c r="D81" t="s">
        <v>14</v>
      </c>
      <c r="E81">
        <v>2016</v>
      </c>
      <c r="F81">
        <v>0</v>
      </c>
    </row>
    <row r="82" spans="1:6" x14ac:dyDescent="0.3">
      <c r="A82">
        <v>80</v>
      </c>
      <c r="B82" t="s">
        <v>24</v>
      </c>
      <c r="C82" s="1">
        <v>42614</v>
      </c>
      <c r="D82" t="s">
        <v>15</v>
      </c>
      <c r="E82">
        <v>2016</v>
      </c>
      <c r="F82">
        <v>0</v>
      </c>
    </row>
    <row r="83" spans="1:6" x14ac:dyDescent="0.3">
      <c r="A83">
        <v>81</v>
      </c>
      <c r="B83" t="s">
        <v>24</v>
      </c>
      <c r="C83" s="1">
        <v>42644</v>
      </c>
      <c r="D83" t="s">
        <v>16</v>
      </c>
      <c r="E83">
        <v>2016</v>
      </c>
      <c r="F83">
        <v>152898</v>
      </c>
    </row>
    <row r="84" spans="1:6" x14ac:dyDescent="0.3">
      <c r="A84">
        <v>82</v>
      </c>
      <c r="B84" t="s">
        <v>24</v>
      </c>
      <c r="C84" s="1">
        <v>42675</v>
      </c>
      <c r="D84" t="s">
        <v>17</v>
      </c>
      <c r="E84">
        <v>2016</v>
      </c>
      <c r="F84">
        <v>188170</v>
      </c>
    </row>
    <row r="85" spans="1:6" x14ac:dyDescent="0.3">
      <c r="A85">
        <v>83</v>
      </c>
      <c r="B85" t="s">
        <v>24</v>
      </c>
      <c r="C85" s="1">
        <v>42705</v>
      </c>
      <c r="D85" t="s">
        <v>18</v>
      </c>
      <c r="E85">
        <v>2016</v>
      </c>
      <c r="F85">
        <v>182333</v>
      </c>
    </row>
    <row r="86" spans="1:6" x14ac:dyDescent="0.3">
      <c r="A86">
        <v>84</v>
      </c>
      <c r="B86" t="s">
        <v>25</v>
      </c>
      <c r="C86" s="1">
        <v>42370</v>
      </c>
      <c r="D86" t="s">
        <v>7</v>
      </c>
      <c r="E86">
        <v>2016</v>
      </c>
      <c r="F86">
        <v>0</v>
      </c>
    </row>
    <row r="87" spans="1:6" x14ac:dyDescent="0.3">
      <c r="A87">
        <v>85</v>
      </c>
      <c r="B87" t="s">
        <v>25</v>
      </c>
      <c r="C87" s="1">
        <v>42401</v>
      </c>
      <c r="D87" t="s">
        <v>8</v>
      </c>
      <c r="E87">
        <v>2016</v>
      </c>
      <c r="F87">
        <v>0</v>
      </c>
    </row>
    <row r="88" spans="1:6" x14ac:dyDescent="0.3">
      <c r="A88">
        <v>86</v>
      </c>
      <c r="B88" t="s">
        <v>25</v>
      </c>
      <c r="C88" s="1">
        <v>42430</v>
      </c>
      <c r="D88" t="s">
        <v>9</v>
      </c>
      <c r="E88">
        <v>2016</v>
      </c>
      <c r="F88">
        <v>0</v>
      </c>
    </row>
    <row r="89" spans="1:6" x14ac:dyDescent="0.3">
      <c r="A89">
        <v>87</v>
      </c>
      <c r="B89" t="s">
        <v>25</v>
      </c>
      <c r="C89" s="1">
        <v>42461</v>
      </c>
      <c r="D89" t="s">
        <v>10</v>
      </c>
      <c r="E89">
        <v>2016</v>
      </c>
      <c r="F89">
        <v>0</v>
      </c>
    </row>
    <row r="90" spans="1:6" x14ac:dyDescent="0.3">
      <c r="A90">
        <v>88</v>
      </c>
      <c r="B90" t="s">
        <v>25</v>
      </c>
      <c r="C90" s="1">
        <v>42491</v>
      </c>
      <c r="D90" t="s">
        <v>11</v>
      </c>
      <c r="E90">
        <v>2016</v>
      </c>
      <c r="F90">
        <v>0</v>
      </c>
    </row>
    <row r="91" spans="1:6" x14ac:dyDescent="0.3">
      <c r="A91">
        <v>89</v>
      </c>
      <c r="B91" t="s">
        <v>25</v>
      </c>
      <c r="C91" s="1">
        <v>42522</v>
      </c>
      <c r="D91" t="s">
        <v>12</v>
      </c>
      <c r="E91">
        <v>2016</v>
      </c>
      <c r="F91">
        <v>0</v>
      </c>
    </row>
    <row r="92" spans="1:6" x14ac:dyDescent="0.3">
      <c r="A92">
        <v>90</v>
      </c>
      <c r="B92" t="s">
        <v>25</v>
      </c>
      <c r="C92" s="1">
        <v>42552</v>
      </c>
      <c r="D92" t="s">
        <v>13</v>
      </c>
      <c r="E92">
        <v>2016</v>
      </c>
      <c r="F92">
        <v>0</v>
      </c>
    </row>
    <row r="93" spans="1:6" x14ac:dyDescent="0.3">
      <c r="A93">
        <v>91</v>
      </c>
      <c r="B93" t="s">
        <v>25</v>
      </c>
      <c r="C93" s="1">
        <v>42583</v>
      </c>
      <c r="D93" t="s">
        <v>14</v>
      </c>
      <c r="E93">
        <v>2016</v>
      </c>
      <c r="F93">
        <v>0</v>
      </c>
    </row>
    <row r="94" spans="1:6" x14ac:dyDescent="0.3">
      <c r="A94">
        <v>92</v>
      </c>
      <c r="B94" t="s">
        <v>25</v>
      </c>
      <c r="C94" s="1">
        <v>42614</v>
      </c>
      <c r="D94" t="s">
        <v>15</v>
      </c>
      <c r="E94">
        <v>2016</v>
      </c>
      <c r="F94">
        <v>0</v>
      </c>
    </row>
    <row r="95" spans="1:6" x14ac:dyDescent="0.3">
      <c r="A95">
        <v>93</v>
      </c>
      <c r="B95" t="s">
        <v>25</v>
      </c>
      <c r="C95" s="1">
        <v>42644</v>
      </c>
      <c r="D95" t="s">
        <v>16</v>
      </c>
      <c r="E95">
        <v>2016</v>
      </c>
      <c r="F95">
        <v>47</v>
      </c>
    </row>
    <row r="96" spans="1:6" x14ac:dyDescent="0.3">
      <c r="A96">
        <v>94</v>
      </c>
      <c r="B96" t="s">
        <v>25</v>
      </c>
      <c r="C96" s="1">
        <v>42675</v>
      </c>
      <c r="D96" t="s">
        <v>17</v>
      </c>
      <c r="E96">
        <v>2016</v>
      </c>
      <c r="F96">
        <v>38</v>
      </c>
    </row>
    <row r="97" spans="1:6" x14ac:dyDescent="0.3">
      <c r="A97">
        <v>95</v>
      </c>
      <c r="B97" t="s">
        <v>25</v>
      </c>
      <c r="C97" s="1">
        <v>42705</v>
      </c>
      <c r="D97" t="s">
        <v>18</v>
      </c>
      <c r="E97">
        <v>2016</v>
      </c>
      <c r="F97">
        <v>42</v>
      </c>
    </row>
    <row r="98" spans="1:6" x14ac:dyDescent="0.3">
      <c r="A98">
        <v>96</v>
      </c>
      <c r="B98" t="s">
        <v>26</v>
      </c>
      <c r="C98" s="1">
        <v>42370</v>
      </c>
      <c r="D98" t="s">
        <v>7</v>
      </c>
      <c r="E98">
        <v>2016</v>
      </c>
      <c r="F98">
        <v>1984442</v>
      </c>
    </row>
    <row r="99" spans="1:6" x14ac:dyDescent="0.3">
      <c r="A99">
        <v>97</v>
      </c>
      <c r="B99" t="s">
        <v>26</v>
      </c>
      <c r="C99" s="1">
        <v>42401</v>
      </c>
      <c r="D99" t="s">
        <v>8</v>
      </c>
      <c r="E99">
        <v>2016</v>
      </c>
      <c r="F99">
        <v>779960</v>
      </c>
    </row>
    <row r="100" spans="1:6" x14ac:dyDescent="0.3">
      <c r="A100">
        <v>98</v>
      </c>
      <c r="B100" t="s">
        <v>26</v>
      </c>
      <c r="C100" s="1">
        <v>42430</v>
      </c>
      <c r="D100" t="s">
        <v>9</v>
      </c>
      <c r="E100">
        <v>2016</v>
      </c>
      <c r="F100">
        <v>1018399</v>
      </c>
    </row>
    <row r="101" spans="1:6" x14ac:dyDescent="0.3">
      <c r="A101">
        <v>99</v>
      </c>
      <c r="B101" t="s">
        <v>26</v>
      </c>
      <c r="C101" s="1">
        <v>42461</v>
      </c>
      <c r="D101" t="s">
        <v>10</v>
      </c>
      <c r="E101">
        <v>2016</v>
      </c>
      <c r="F101">
        <v>956959</v>
      </c>
    </row>
    <row r="102" spans="1:6" x14ac:dyDescent="0.3">
      <c r="A102">
        <v>100</v>
      </c>
      <c r="B102" t="s">
        <v>26</v>
      </c>
      <c r="C102" s="1">
        <v>42491</v>
      </c>
      <c r="D102" t="s">
        <v>11</v>
      </c>
      <c r="E102">
        <v>2016</v>
      </c>
      <c r="F102">
        <v>1095642</v>
      </c>
    </row>
    <row r="103" spans="1:6" x14ac:dyDescent="0.3">
      <c r="A103">
        <v>101</v>
      </c>
      <c r="B103" t="s">
        <v>26</v>
      </c>
      <c r="C103" s="1">
        <v>42522</v>
      </c>
      <c r="D103" t="s">
        <v>12</v>
      </c>
      <c r="E103">
        <v>2016</v>
      </c>
      <c r="F103">
        <v>914746</v>
      </c>
    </row>
    <row r="104" spans="1:6" x14ac:dyDescent="0.3">
      <c r="A104">
        <v>102</v>
      </c>
      <c r="B104" t="s">
        <v>26</v>
      </c>
      <c r="C104" s="1">
        <v>42552</v>
      </c>
      <c r="D104" t="s">
        <v>13</v>
      </c>
      <c r="E104">
        <v>2016</v>
      </c>
      <c r="F104">
        <v>401047</v>
      </c>
    </row>
    <row r="105" spans="1:6" x14ac:dyDescent="0.3">
      <c r="A105">
        <v>103</v>
      </c>
      <c r="B105" t="s">
        <v>26</v>
      </c>
      <c r="C105" s="1">
        <v>42583</v>
      </c>
      <c r="D105" t="s">
        <v>14</v>
      </c>
      <c r="E105">
        <v>2016</v>
      </c>
      <c r="F105">
        <v>1018399</v>
      </c>
    </row>
    <row r="106" spans="1:6" x14ac:dyDescent="0.3">
      <c r="A106">
        <v>104</v>
      </c>
      <c r="B106" t="s">
        <v>26</v>
      </c>
      <c r="C106" s="1">
        <v>42614</v>
      </c>
      <c r="D106" t="s">
        <v>15</v>
      </c>
      <c r="E106">
        <v>2016</v>
      </c>
      <c r="F106">
        <v>956959</v>
      </c>
    </row>
    <row r="107" spans="1:6" x14ac:dyDescent="0.3">
      <c r="A107">
        <v>105</v>
      </c>
      <c r="B107" t="s">
        <v>26</v>
      </c>
      <c r="C107" s="1">
        <v>42644</v>
      </c>
      <c r="D107" t="s">
        <v>16</v>
      </c>
      <c r="E107">
        <v>2016</v>
      </c>
      <c r="F107">
        <v>13675</v>
      </c>
    </row>
    <row r="108" spans="1:6" x14ac:dyDescent="0.3">
      <c r="A108">
        <v>106</v>
      </c>
      <c r="B108" t="s">
        <v>26</v>
      </c>
      <c r="C108" s="1">
        <v>42675</v>
      </c>
      <c r="D108" t="s">
        <v>17</v>
      </c>
      <c r="E108">
        <v>2016</v>
      </c>
      <c r="F108">
        <v>13350</v>
      </c>
    </row>
    <row r="109" spans="1:6" x14ac:dyDescent="0.3">
      <c r="A109">
        <v>107</v>
      </c>
      <c r="B109" t="s">
        <v>26</v>
      </c>
      <c r="C109" s="1">
        <v>42705</v>
      </c>
      <c r="D109" t="s">
        <v>18</v>
      </c>
      <c r="E109">
        <v>2016</v>
      </c>
      <c r="F109">
        <v>13890</v>
      </c>
    </row>
    <row r="110" spans="1:6" x14ac:dyDescent="0.3">
      <c r="A110">
        <v>108</v>
      </c>
      <c r="B110" t="s">
        <v>27</v>
      </c>
      <c r="C110" s="1">
        <v>42370</v>
      </c>
      <c r="D110" t="s">
        <v>7</v>
      </c>
      <c r="E110">
        <v>2016</v>
      </c>
      <c r="F110">
        <v>651827</v>
      </c>
    </row>
    <row r="111" spans="1:6" x14ac:dyDescent="0.3">
      <c r="A111">
        <v>109</v>
      </c>
      <c r="B111" t="s">
        <v>27</v>
      </c>
      <c r="C111" s="1">
        <v>42401</v>
      </c>
      <c r="D111" t="s">
        <v>8</v>
      </c>
      <c r="E111">
        <v>2016</v>
      </c>
      <c r="F111">
        <v>407533</v>
      </c>
    </row>
    <row r="112" spans="1:6" x14ac:dyDescent="0.3">
      <c r="A112">
        <v>110</v>
      </c>
      <c r="B112" t="s">
        <v>27</v>
      </c>
      <c r="C112" s="1">
        <v>42430</v>
      </c>
      <c r="D112" t="s">
        <v>9</v>
      </c>
      <c r="E112">
        <v>2016</v>
      </c>
      <c r="F112">
        <v>458527</v>
      </c>
    </row>
    <row r="113" spans="1:6" x14ac:dyDescent="0.3">
      <c r="A113">
        <v>111</v>
      </c>
      <c r="B113" t="s">
        <v>27</v>
      </c>
      <c r="C113" s="1">
        <v>42461</v>
      </c>
      <c r="D113" t="s">
        <v>10</v>
      </c>
      <c r="E113">
        <v>2016</v>
      </c>
      <c r="F113">
        <v>971622</v>
      </c>
    </row>
    <row r="114" spans="1:6" x14ac:dyDescent="0.3">
      <c r="A114">
        <v>112</v>
      </c>
      <c r="B114" t="s">
        <v>27</v>
      </c>
      <c r="C114" s="1">
        <v>42491</v>
      </c>
      <c r="D114" t="s">
        <v>11</v>
      </c>
      <c r="E114">
        <v>2016</v>
      </c>
      <c r="F114">
        <v>433994</v>
      </c>
    </row>
    <row r="115" spans="1:6" x14ac:dyDescent="0.3">
      <c r="A115">
        <v>113</v>
      </c>
      <c r="B115" t="s">
        <v>27</v>
      </c>
      <c r="C115" s="1">
        <v>42522</v>
      </c>
      <c r="D115" t="s">
        <v>12</v>
      </c>
      <c r="E115">
        <v>2016</v>
      </c>
      <c r="F115">
        <v>445862</v>
      </c>
    </row>
    <row r="116" spans="1:6" x14ac:dyDescent="0.3">
      <c r="A116">
        <v>114</v>
      </c>
      <c r="B116" t="s">
        <v>27</v>
      </c>
      <c r="C116" s="1">
        <v>42552</v>
      </c>
      <c r="D116" t="s">
        <v>13</v>
      </c>
      <c r="E116">
        <v>2016</v>
      </c>
      <c r="F116">
        <v>414963</v>
      </c>
    </row>
    <row r="117" spans="1:6" x14ac:dyDescent="0.3">
      <c r="A117">
        <v>115</v>
      </c>
      <c r="B117" t="s">
        <v>27</v>
      </c>
      <c r="C117" s="1">
        <v>42583</v>
      </c>
      <c r="D117" t="s">
        <v>14</v>
      </c>
      <c r="E117">
        <v>2016</v>
      </c>
      <c r="F117">
        <v>503654</v>
      </c>
    </row>
    <row r="118" spans="1:6" x14ac:dyDescent="0.3">
      <c r="A118">
        <v>116</v>
      </c>
      <c r="B118" t="s">
        <v>27</v>
      </c>
      <c r="C118" s="1">
        <v>42614</v>
      </c>
      <c r="D118" t="s">
        <v>15</v>
      </c>
      <c r="E118">
        <v>2016</v>
      </c>
      <c r="F118">
        <v>368437</v>
      </c>
    </row>
    <row r="119" spans="1:6" x14ac:dyDescent="0.3">
      <c r="A119">
        <v>117</v>
      </c>
      <c r="B119" t="s">
        <v>27</v>
      </c>
      <c r="C119" s="1">
        <v>42644</v>
      </c>
      <c r="D119" t="s">
        <v>16</v>
      </c>
      <c r="E119">
        <v>2016</v>
      </c>
      <c r="F119">
        <v>121575</v>
      </c>
    </row>
    <row r="120" spans="1:6" x14ac:dyDescent="0.3">
      <c r="A120">
        <v>118</v>
      </c>
      <c r="B120" t="s">
        <v>27</v>
      </c>
      <c r="C120" s="1">
        <v>42675</v>
      </c>
      <c r="D120" t="s">
        <v>17</v>
      </c>
      <c r="E120">
        <v>2016</v>
      </c>
      <c r="F120">
        <v>110634</v>
      </c>
    </row>
    <row r="121" spans="1:6" x14ac:dyDescent="0.3">
      <c r="A121">
        <v>119</v>
      </c>
      <c r="B121" t="s">
        <v>27</v>
      </c>
      <c r="C121" s="1">
        <v>42705</v>
      </c>
      <c r="D121" t="s">
        <v>18</v>
      </c>
      <c r="E121">
        <v>2016</v>
      </c>
      <c r="F121">
        <v>116403</v>
      </c>
    </row>
    <row r="122" spans="1:6" x14ac:dyDescent="0.3">
      <c r="A122">
        <v>120</v>
      </c>
      <c r="B122" t="s">
        <v>28</v>
      </c>
      <c r="C122" s="1">
        <v>42370</v>
      </c>
      <c r="D122" t="s">
        <v>7</v>
      </c>
      <c r="E122">
        <v>2016</v>
      </c>
      <c r="F122">
        <v>0</v>
      </c>
    </row>
    <row r="123" spans="1:6" x14ac:dyDescent="0.3">
      <c r="A123">
        <v>121</v>
      </c>
      <c r="B123" t="s">
        <v>28</v>
      </c>
      <c r="C123" s="1">
        <v>42401</v>
      </c>
      <c r="D123" t="s">
        <v>8</v>
      </c>
      <c r="E123">
        <v>2016</v>
      </c>
      <c r="F123">
        <v>0</v>
      </c>
    </row>
    <row r="124" spans="1:6" x14ac:dyDescent="0.3">
      <c r="A124">
        <v>122</v>
      </c>
      <c r="B124" t="s">
        <v>28</v>
      </c>
      <c r="C124" s="1">
        <v>42430</v>
      </c>
      <c r="D124" t="s">
        <v>9</v>
      </c>
      <c r="E124">
        <v>2016</v>
      </c>
      <c r="F124">
        <v>0</v>
      </c>
    </row>
    <row r="125" spans="1:6" x14ac:dyDescent="0.3">
      <c r="A125">
        <v>123</v>
      </c>
      <c r="B125" t="s">
        <v>28</v>
      </c>
      <c r="C125" s="1">
        <v>42461</v>
      </c>
      <c r="D125" t="s">
        <v>10</v>
      </c>
      <c r="E125">
        <v>2016</v>
      </c>
      <c r="F125">
        <v>0</v>
      </c>
    </row>
    <row r="126" spans="1:6" x14ac:dyDescent="0.3">
      <c r="A126">
        <v>124</v>
      </c>
      <c r="B126" t="s">
        <v>28</v>
      </c>
      <c r="C126" s="1">
        <v>42491</v>
      </c>
      <c r="D126" t="s">
        <v>11</v>
      </c>
      <c r="E126">
        <v>2016</v>
      </c>
      <c r="F126">
        <v>0</v>
      </c>
    </row>
    <row r="127" spans="1:6" x14ac:dyDescent="0.3">
      <c r="A127">
        <v>125</v>
      </c>
      <c r="B127" t="s">
        <v>28</v>
      </c>
      <c r="C127" s="1">
        <v>42522</v>
      </c>
      <c r="D127" t="s">
        <v>12</v>
      </c>
      <c r="E127">
        <v>2016</v>
      </c>
      <c r="F127">
        <v>0</v>
      </c>
    </row>
    <row r="128" spans="1:6" x14ac:dyDescent="0.3">
      <c r="A128">
        <v>126</v>
      </c>
      <c r="B128" t="s">
        <v>28</v>
      </c>
      <c r="C128" s="1">
        <v>42552</v>
      </c>
      <c r="D128" t="s">
        <v>13</v>
      </c>
      <c r="E128">
        <v>2016</v>
      </c>
      <c r="F128">
        <v>0</v>
      </c>
    </row>
    <row r="129" spans="1:6" x14ac:dyDescent="0.3">
      <c r="A129">
        <v>127</v>
      </c>
      <c r="B129" t="s">
        <v>28</v>
      </c>
      <c r="C129" s="1">
        <v>42583</v>
      </c>
      <c r="D129" t="s">
        <v>14</v>
      </c>
      <c r="E129">
        <v>2016</v>
      </c>
      <c r="F129">
        <v>0</v>
      </c>
    </row>
    <row r="130" spans="1:6" x14ac:dyDescent="0.3">
      <c r="A130">
        <v>128</v>
      </c>
      <c r="B130" t="s">
        <v>28</v>
      </c>
      <c r="C130" s="1">
        <v>42614</v>
      </c>
      <c r="D130" t="s">
        <v>15</v>
      </c>
      <c r="E130">
        <v>2016</v>
      </c>
      <c r="F130">
        <v>0</v>
      </c>
    </row>
    <row r="131" spans="1:6" x14ac:dyDescent="0.3">
      <c r="A131">
        <v>129</v>
      </c>
      <c r="B131" t="s">
        <v>28</v>
      </c>
      <c r="C131" s="1">
        <v>42644</v>
      </c>
      <c r="D131" t="s">
        <v>16</v>
      </c>
      <c r="E131">
        <v>2016</v>
      </c>
      <c r="F131">
        <v>0</v>
      </c>
    </row>
    <row r="132" spans="1:6" x14ac:dyDescent="0.3">
      <c r="A132">
        <v>130</v>
      </c>
      <c r="B132" t="s">
        <v>28</v>
      </c>
      <c r="C132" s="1">
        <v>42675</v>
      </c>
      <c r="D132" t="s">
        <v>17</v>
      </c>
      <c r="E132">
        <v>2016</v>
      </c>
      <c r="F132">
        <v>0</v>
      </c>
    </row>
    <row r="133" spans="1:6" x14ac:dyDescent="0.3">
      <c r="A133">
        <v>131</v>
      </c>
      <c r="B133" t="s">
        <v>28</v>
      </c>
      <c r="C133" s="1">
        <v>42705</v>
      </c>
      <c r="D133" t="s">
        <v>18</v>
      </c>
      <c r="E133">
        <v>2016</v>
      </c>
      <c r="F133">
        <v>0</v>
      </c>
    </row>
    <row r="134" spans="1:6" x14ac:dyDescent="0.3">
      <c r="A134">
        <v>132</v>
      </c>
      <c r="B134" t="s">
        <v>29</v>
      </c>
      <c r="C134" s="1">
        <v>42370</v>
      </c>
      <c r="D134" t="s">
        <v>7</v>
      </c>
      <c r="E134">
        <v>2016</v>
      </c>
      <c r="F134">
        <v>0</v>
      </c>
    </row>
    <row r="135" spans="1:6" x14ac:dyDescent="0.3">
      <c r="A135">
        <v>133</v>
      </c>
      <c r="B135" t="s">
        <v>29</v>
      </c>
      <c r="C135" s="1">
        <v>42401</v>
      </c>
      <c r="D135" t="s">
        <v>8</v>
      </c>
      <c r="E135">
        <v>2016</v>
      </c>
      <c r="F135">
        <v>0</v>
      </c>
    </row>
    <row r="136" spans="1:6" x14ac:dyDescent="0.3">
      <c r="A136">
        <v>134</v>
      </c>
      <c r="B136" t="s">
        <v>29</v>
      </c>
      <c r="C136" s="1">
        <v>42430</v>
      </c>
      <c r="D136" t="s">
        <v>9</v>
      </c>
      <c r="E136">
        <v>2016</v>
      </c>
      <c r="F136">
        <v>0</v>
      </c>
    </row>
    <row r="137" spans="1:6" x14ac:dyDescent="0.3">
      <c r="A137">
        <v>135</v>
      </c>
      <c r="B137" t="s">
        <v>29</v>
      </c>
      <c r="C137" s="1">
        <v>42461</v>
      </c>
      <c r="D137" t="s">
        <v>10</v>
      </c>
      <c r="E137">
        <v>2016</v>
      </c>
      <c r="F137">
        <v>0</v>
      </c>
    </row>
    <row r="138" spans="1:6" x14ac:dyDescent="0.3">
      <c r="A138">
        <v>136</v>
      </c>
      <c r="B138" t="s">
        <v>29</v>
      </c>
      <c r="C138" s="1">
        <v>42491</v>
      </c>
      <c r="D138" t="s">
        <v>11</v>
      </c>
      <c r="E138">
        <v>2016</v>
      </c>
      <c r="F138">
        <v>0</v>
      </c>
    </row>
    <row r="139" spans="1:6" x14ac:dyDescent="0.3">
      <c r="A139">
        <v>137</v>
      </c>
      <c r="B139" t="s">
        <v>29</v>
      </c>
      <c r="C139" s="1">
        <v>42522</v>
      </c>
      <c r="D139" t="s">
        <v>12</v>
      </c>
      <c r="E139">
        <v>2016</v>
      </c>
      <c r="F139">
        <v>0</v>
      </c>
    </row>
    <row r="140" spans="1:6" x14ac:dyDescent="0.3">
      <c r="A140">
        <v>138</v>
      </c>
      <c r="B140" t="s">
        <v>29</v>
      </c>
      <c r="C140" s="1">
        <v>42552</v>
      </c>
      <c r="D140" t="s">
        <v>13</v>
      </c>
      <c r="E140">
        <v>2016</v>
      </c>
      <c r="F140">
        <v>0</v>
      </c>
    </row>
    <row r="141" spans="1:6" x14ac:dyDescent="0.3">
      <c r="A141">
        <v>139</v>
      </c>
      <c r="B141" t="s">
        <v>29</v>
      </c>
      <c r="C141" s="1">
        <v>42583</v>
      </c>
      <c r="D141" t="s">
        <v>14</v>
      </c>
      <c r="E141">
        <v>2016</v>
      </c>
      <c r="F141">
        <v>0</v>
      </c>
    </row>
    <row r="142" spans="1:6" x14ac:dyDescent="0.3">
      <c r="A142">
        <v>140</v>
      </c>
      <c r="B142" t="s">
        <v>29</v>
      </c>
      <c r="C142" s="1">
        <v>42614</v>
      </c>
      <c r="D142" t="s">
        <v>15</v>
      </c>
      <c r="E142">
        <v>2016</v>
      </c>
      <c r="F142">
        <v>0</v>
      </c>
    </row>
    <row r="143" spans="1:6" x14ac:dyDescent="0.3">
      <c r="A143">
        <v>141</v>
      </c>
      <c r="B143" t="s">
        <v>29</v>
      </c>
      <c r="C143" s="1">
        <v>42644</v>
      </c>
      <c r="D143" t="s">
        <v>16</v>
      </c>
      <c r="E143">
        <v>2016</v>
      </c>
      <c r="F143">
        <v>13032</v>
      </c>
    </row>
    <row r="144" spans="1:6" x14ac:dyDescent="0.3">
      <c r="A144">
        <v>142</v>
      </c>
      <c r="B144" t="s">
        <v>29</v>
      </c>
      <c r="C144" s="1">
        <v>42675</v>
      </c>
      <c r="D144" t="s">
        <v>17</v>
      </c>
      <c r="E144">
        <v>2016</v>
      </c>
      <c r="F144">
        <v>114015</v>
      </c>
    </row>
    <row r="145" spans="1:6" x14ac:dyDescent="0.3">
      <c r="A145">
        <v>143</v>
      </c>
      <c r="B145" t="s">
        <v>29</v>
      </c>
      <c r="C145" s="1">
        <v>42705</v>
      </c>
      <c r="D145" t="s">
        <v>18</v>
      </c>
      <c r="E145">
        <v>2016</v>
      </c>
      <c r="F145">
        <v>12955</v>
      </c>
    </row>
    <row r="146" spans="1:6" x14ac:dyDescent="0.3">
      <c r="A146">
        <v>144</v>
      </c>
      <c r="B146" t="s">
        <v>30</v>
      </c>
      <c r="C146" s="1">
        <v>42370</v>
      </c>
      <c r="D146" t="s">
        <v>7</v>
      </c>
      <c r="E146">
        <v>2016</v>
      </c>
      <c r="F146">
        <v>577071</v>
      </c>
    </row>
    <row r="147" spans="1:6" x14ac:dyDescent="0.3">
      <c r="A147">
        <v>145</v>
      </c>
      <c r="B147" t="s">
        <v>30</v>
      </c>
      <c r="C147" s="1">
        <v>42401</v>
      </c>
      <c r="D147" t="s">
        <v>8</v>
      </c>
      <c r="E147">
        <v>2016</v>
      </c>
      <c r="F147">
        <v>1312068</v>
      </c>
    </row>
    <row r="148" spans="1:6" x14ac:dyDescent="0.3">
      <c r="A148">
        <v>146</v>
      </c>
      <c r="B148" t="s">
        <v>30</v>
      </c>
      <c r="C148" s="1">
        <v>42430</v>
      </c>
      <c r="D148" t="s">
        <v>9</v>
      </c>
      <c r="E148">
        <v>2016</v>
      </c>
      <c r="F148">
        <v>1731983</v>
      </c>
    </row>
    <row r="149" spans="1:6" x14ac:dyDescent="0.3">
      <c r="A149">
        <v>147</v>
      </c>
      <c r="B149" t="s">
        <v>30</v>
      </c>
      <c r="C149" s="1">
        <v>42461</v>
      </c>
      <c r="D149" t="s">
        <v>10</v>
      </c>
      <c r="E149">
        <v>2016</v>
      </c>
      <c r="F149">
        <v>622432</v>
      </c>
    </row>
    <row r="150" spans="1:6" x14ac:dyDescent="0.3">
      <c r="A150">
        <v>148</v>
      </c>
      <c r="B150" t="s">
        <v>30</v>
      </c>
      <c r="C150" s="1">
        <v>42491</v>
      </c>
      <c r="D150" t="s">
        <v>11</v>
      </c>
      <c r="E150">
        <v>2016</v>
      </c>
      <c r="F150">
        <v>571898</v>
      </c>
    </row>
    <row r="151" spans="1:6" x14ac:dyDescent="0.3">
      <c r="A151">
        <v>149</v>
      </c>
      <c r="B151" t="s">
        <v>30</v>
      </c>
      <c r="C151" s="1">
        <v>42522</v>
      </c>
      <c r="D151" t="s">
        <v>12</v>
      </c>
      <c r="E151">
        <v>2016</v>
      </c>
      <c r="F151">
        <v>561006</v>
      </c>
    </row>
    <row r="152" spans="1:6" x14ac:dyDescent="0.3">
      <c r="A152">
        <v>150</v>
      </c>
      <c r="B152" t="s">
        <v>30</v>
      </c>
      <c r="C152" s="1">
        <v>42552</v>
      </c>
      <c r="D152" t="s">
        <v>13</v>
      </c>
      <c r="E152">
        <v>2016</v>
      </c>
      <c r="F152">
        <v>562322</v>
      </c>
    </row>
    <row r="153" spans="1:6" x14ac:dyDescent="0.3">
      <c r="A153">
        <v>151</v>
      </c>
      <c r="B153" t="s">
        <v>30</v>
      </c>
      <c r="C153" s="1">
        <v>42583</v>
      </c>
      <c r="D153" t="s">
        <v>14</v>
      </c>
      <c r="E153">
        <v>2016</v>
      </c>
      <c r="F153">
        <v>1133105</v>
      </c>
    </row>
    <row r="154" spans="1:6" x14ac:dyDescent="0.3">
      <c r="A154">
        <v>152</v>
      </c>
      <c r="B154" t="s">
        <v>30</v>
      </c>
      <c r="C154" s="1">
        <v>42614</v>
      </c>
      <c r="D154" t="s">
        <v>15</v>
      </c>
      <c r="E154">
        <v>2016</v>
      </c>
      <c r="F154">
        <v>567712</v>
      </c>
    </row>
    <row r="155" spans="1:6" x14ac:dyDescent="0.3">
      <c r="A155">
        <v>153</v>
      </c>
      <c r="B155" t="s">
        <v>30</v>
      </c>
      <c r="C155" s="1">
        <v>42644</v>
      </c>
      <c r="D155" t="s">
        <v>16</v>
      </c>
      <c r="E155">
        <v>2016</v>
      </c>
      <c r="F155">
        <v>198592</v>
      </c>
    </row>
    <row r="156" spans="1:6" x14ac:dyDescent="0.3">
      <c r="A156">
        <v>154</v>
      </c>
      <c r="B156" t="s">
        <v>30</v>
      </c>
      <c r="C156" s="1">
        <v>42675</v>
      </c>
      <c r="D156" t="s">
        <v>17</v>
      </c>
      <c r="E156">
        <v>2016</v>
      </c>
      <c r="F156">
        <v>256375</v>
      </c>
    </row>
    <row r="157" spans="1:6" x14ac:dyDescent="0.3">
      <c r="A157">
        <v>155</v>
      </c>
      <c r="B157" t="s">
        <v>30</v>
      </c>
      <c r="C157" s="1">
        <v>42705</v>
      </c>
      <c r="D157" t="s">
        <v>18</v>
      </c>
      <c r="E157">
        <v>2016</v>
      </c>
      <c r="F157">
        <v>210202</v>
      </c>
    </row>
    <row r="158" spans="1:6" x14ac:dyDescent="0.3">
      <c r="A158">
        <v>156</v>
      </c>
      <c r="B158" t="s">
        <v>31</v>
      </c>
      <c r="C158" s="1">
        <v>42370</v>
      </c>
      <c r="D158" t="s">
        <v>7</v>
      </c>
      <c r="E158">
        <v>2016</v>
      </c>
      <c r="F158">
        <v>0</v>
      </c>
    </row>
    <row r="159" spans="1:6" x14ac:dyDescent="0.3">
      <c r="A159">
        <v>157</v>
      </c>
      <c r="B159" t="s">
        <v>31</v>
      </c>
      <c r="C159" s="1">
        <v>42401</v>
      </c>
      <c r="D159" t="s">
        <v>8</v>
      </c>
      <c r="E159">
        <v>2016</v>
      </c>
      <c r="F159">
        <v>0</v>
      </c>
    </row>
    <row r="160" spans="1:6" x14ac:dyDescent="0.3">
      <c r="A160">
        <v>158</v>
      </c>
      <c r="B160" t="s">
        <v>31</v>
      </c>
      <c r="C160" s="1">
        <v>42430</v>
      </c>
      <c r="D160" t="s">
        <v>9</v>
      </c>
      <c r="E160">
        <v>2016</v>
      </c>
      <c r="F160">
        <v>0</v>
      </c>
    </row>
    <row r="161" spans="1:6" x14ac:dyDescent="0.3">
      <c r="A161">
        <v>159</v>
      </c>
      <c r="B161" t="s">
        <v>31</v>
      </c>
      <c r="C161" s="1">
        <v>42461</v>
      </c>
      <c r="D161" t="s">
        <v>10</v>
      </c>
      <c r="E161">
        <v>2016</v>
      </c>
      <c r="F161">
        <v>0</v>
      </c>
    </row>
    <row r="162" spans="1:6" x14ac:dyDescent="0.3">
      <c r="A162">
        <v>160</v>
      </c>
      <c r="B162" t="s">
        <v>31</v>
      </c>
      <c r="C162" s="1">
        <v>42491</v>
      </c>
      <c r="D162" t="s">
        <v>11</v>
      </c>
      <c r="E162">
        <v>2016</v>
      </c>
      <c r="F162">
        <v>0</v>
      </c>
    </row>
    <row r="163" spans="1:6" x14ac:dyDescent="0.3">
      <c r="A163">
        <v>161</v>
      </c>
      <c r="B163" t="s">
        <v>31</v>
      </c>
      <c r="C163" s="1">
        <v>42522</v>
      </c>
      <c r="D163" t="s">
        <v>12</v>
      </c>
      <c r="E163">
        <v>2016</v>
      </c>
      <c r="F163">
        <v>0</v>
      </c>
    </row>
    <row r="164" spans="1:6" x14ac:dyDescent="0.3">
      <c r="A164">
        <v>162</v>
      </c>
      <c r="B164" t="s">
        <v>31</v>
      </c>
      <c r="C164" s="1">
        <v>42552</v>
      </c>
      <c r="D164" t="s">
        <v>13</v>
      </c>
      <c r="E164">
        <v>2016</v>
      </c>
      <c r="F164">
        <v>0</v>
      </c>
    </row>
    <row r="165" spans="1:6" x14ac:dyDescent="0.3">
      <c r="A165">
        <v>163</v>
      </c>
      <c r="B165" t="s">
        <v>31</v>
      </c>
      <c r="C165" s="1">
        <v>42583</v>
      </c>
      <c r="D165" t="s">
        <v>14</v>
      </c>
      <c r="E165">
        <v>2016</v>
      </c>
      <c r="F165">
        <v>0</v>
      </c>
    </row>
    <row r="166" spans="1:6" x14ac:dyDescent="0.3">
      <c r="A166">
        <v>164</v>
      </c>
      <c r="B166" t="s">
        <v>31</v>
      </c>
      <c r="C166" s="1">
        <v>42614</v>
      </c>
      <c r="D166" t="s">
        <v>15</v>
      </c>
      <c r="E166">
        <v>2016</v>
      </c>
      <c r="F166">
        <v>0</v>
      </c>
    </row>
    <row r="167" spans="1:6" x14ac:dyDescent="0.3">
      <c r="A167">
        <v>165</v>
      </c>
      <c r="B167" t="s">
        <v>31</v>
      </c>
      <c r="C167" s="1">
        <v>42644</v>
      </c>
      <c r="D167" t="s">
        <v>16</v>
      </c>
      <c r="E167">
        <v>2016</v>
      </c>
      <c r="F167">
        <v>3124</v>
      </c>
    </row>
    <row r="168" spans="1:6" x14ac:dyDescent="0.3">
      <c r="A168">
        <v>166</v>
      </c>
      <c r="B168" t="s">
        <v>31</v>
      </c>
      <c r="C168" s="1">
        <v>42675</v>
      </c>
      <c r="D168" t="s">
        <v>17</v>
      </c>
      <c r="E168">
        <v>2016</v>
      </c>
      <c r="F168">
        <v>2255</v>
      </c>
    </row>
    <row r="169" spans="1:6" x14ac:dyDescent="0.3">
      <c r="A169">
        <v>167</v>
      </c>
      <c r="B169" t="s">
        <v>31</v>
      </c>
      <c r="C169" s="1">
        <v>42705</v>
      </c>
      <c r="D169" t="s">
        <v>18</v>
      </c>
      <c r="E169">
        <v>2016</v>
      </c>
      <c r="F169">
        <v>2423</v>
      </c>
    </row>
    <row r="170" spans="1:6" x14ac:dyDescent="0.3">
      <c r="A170">
        <v>168</v>
      </c>
      <c r="B170" t="s">
        <v>32</v>
      </c>
      <c r="C170" s="1">
        <v>42370</v>
      </c>
      <c r="D170" t="s">
        <v>7</v>
      </c>
      <c r="E170">
        <v>2016</v>
      </c>
      <c r="F170">
        <v>92600</v>
      </c>
    </row>
    <row r="171" spans="1:6" x14ac:dyDescent="0.3">
      <c r="A171">
        <v>169</v>
      </c>
      <c r="B171" t="s">
        <v>32</v>
      </c>
      <c r="C171" s="1">
        <v>42401</v>
      </c>
      <c r="D171" t="s">
        <v>8</v>
      </c>
      <c r="E171">
        <v>2016</v>
      </c>
      <c r="F171">
        <v>215000</v>
      </c>
    </row>
    <row r="172" spans="1:6" x14ac:dyDescent="0.3">
      <c r="A172">
        <v>170</v>
      </c>
      <c r="B172" t="s">
        <v>32</v>
      </c>
      <c r="C172" s="1">
        <v>42430</v>
      </c>
      <c r="D172" t="s">
        <v>9</v>
      </c>
      <c r="E172">
        <v>2016</v>
      </c>
      <c r="F172">
        <v>1318000</v>
      </c>
    </row>
    <row r="173" spans="1:6" x14ac:dyDescent="0.3">
      <c r="A173">
        <v>171</v>
      </c>
      <c r="B173" t="s">
        <v>32</v>
      </c>
      <c r="C173" s="1">
        <v>42461</v>
      </c>
      <c r="D173" t="s">
        <v>10</v>
      </c>
      <c r="E173">
        <v>2016</v>
      </c>
      <c r="F173">
        <v>300000</v>
      </c>
    </row>
    <row r="174" spans="1:6" x14ac:dyDescent="0.3">
      <c r="A174">
        <v>172</v>
      </c>
      <c r="B174" t="s">
        <v>32</v>
      </c>
      <c r="C174" s="1">
        <v>42491</v>
      </c>
      <c r="D174" t="s">
        <v>11</v>
      </c>
      <c r="E174">
        <v>2016</v>
      </c>
      <c r="F174">
        <v>198000</v>
      </c>
    </row>
    <row r="175" spans="1:6" x14ac:dyDescent="0.3">
      <c r="A175">
        <v>173</v>
      </c>
      <c r="B175" t="s">
        <v>32</v>
      </c>
      <c r="C175" s="1">
        <v>42522</v>
      </c>
      <c r="D175" t="s">
        <v>12</v>
      </c>
      <c r="E175">
        <v>2016</v>
      </c>
      <c r="F175">
        <v>166700</v>
      </c>
    </row>
    <row r="176" spans="1:6" x14ac:dyDescent="0.3">
      <c r="A176">
        <v>174</v>
      </c>
      <c r="B176" t="s">
        <v>32</v>
      </c>
      <c r="C176" s="1">
        <v>42552</v>
      </c>
      <c r="D176" t="s">
        <v>13</v>
      </c>
      <c r="E176">
        <v>2016</v>
      </c>
      <c r="F176">
        <v>153300</v>
      </c>
    </row>
    <row r="177" spans="1:6" x14ac:dyDescent="0.3">
      <c r="A177">
        <v>175</v>
      </c>
      <c r="B177" t="s">
        <v>32</v>
      </c>
      <c r="C177" s="1">
        <v>42583</v>
      </c>
      <c r="D177" t="s">
        <v>14</v>
      </c>
      <c r="E177">
        <v>2016</v>
      </c>
      <c r="F177">
        <v>216100</v>
      </c>
    </row>
    <row r="178" spans="1:6" x14ac:dyDescent="0.3">
      <c r="A178">
        <v>176</v>
      </c>
      <c r="B178" t="s">
        <v>32</v>
      </c>
      <c r="C178" s="1">
        <v>42614</v>
      </c>
      <c r="D178" t="s">
        <v>15</v>
      </c>
      <c r="E178">
        <v>2016</v>
      </c>
      <c r="F178">
        <v>132600</v>
      </c>
    </row>
    <row r="179" spans="1:6" x14ac:dyDescent="0.3">
      <c r="A179">
        <v>177</v>
      </c>
      <c r="B179" t="s">
        <v>32</v>
      </c>
      <c r="C179" s="1">
        <v>42644</v>
      </c>
      <c r="D179" t="s">
        <v>16</v>
      </c>
      <c r="E179">
        <v>2016</v>
      </c>
      <c r="F179">
        <v>15600</v>
      </c>
    </row>
    <row r="180" spans="1:6" x14ac:dyDescent="0.3">
      <c r="A180">
        <v>178</v>
      </c>
      <c r="B180" t="s">
        <v>32</v>
      </c>
      <c r="C180" s="1">
        <v>42675</v>
      </c>
      <c r="D180" t="s">
        <v>17</v>
      </c>
      <c r="E180">
        <v>2016</v>
      </c>
      <c r="F180">
        <v>132300</v>
      </c>
    </row>
    <row r="181" spans="1:6" x14ac:dyDescent="0.3">
      <c r="A181">
        <v>179</v>
      </c>
      <c r="B181" t="s">
        <v>32</v>
      </c>
      <c r="C181" s="1">
        <v>42705</v>
      </c>
      <c r="D181" t="s">
        <v>18</v>
      </c>
      <c r="E181">
        <v>2016</v>
      </c>
      <c r="F181">
        <v>523000</v>
      </c>
    </row>
    <row r="182" spans="1:6" x14ac:dyDescent="0.3">
      <c r="A182">
        <v>180</v>
      </c>
      <c r="B182" t="s">
        <v>33</v>
      </c>
      <c r="C182" s="1">
        <v>42370</v>
      </c>
      <c r="D182" t="s">
        <v>7</v>
      </c>
      <c r="E182">
        <v>2016</v>
      </c>
      <c r="F182">
        <v>0</v>
      </c>
    </row>
    <row r="183" spans="1:6" x14ac:dyDescent="0.3">
      <c r="A183">
        <v>181</v>
      </c>
      <c r="B183" t="s">
        <v>33</v>
      </c>
      <c r="C183" s="1">
        <v>42401</v>
      </c>
      <c r="D183" t="s">
        <v>8</v>
      </c>
      <c r="E183">
        <v>2016</v>
      </c>
      <c r="F183">
        <v>0</v>
      </c>
    </row>
    <row r="184" spans="1:6" x14ac:dyDescent="0.3">
      <c r="A184">
        <v>182</v>
      </c>
      <c r="B184" t="s">
        <v>33</v>
      </c>
      <c r="C184" s="1">
        <v>42430</v>
      </c>
      <c r="D184" t="s">
        <v>9</v>
      </c>
      <c r="E184">
        <v>2016</v>
      </c>
      <c r="F184">
        <v>0</v>
      </c>
    </row>
    <row r="185" spans="1:6" x14ac:dyDescent="0.3">
      <c r="A185">
        <v>183</v>
      </c>
      <c r="B185" t="s">
        <v>33</v>
      </c>
      <c r="C185" s="1">
        <v>42461</v>
      </c>
      <c r="D185" t="s">
        <v>10</v>
      </c>
      <c r="E185">
        <v>2016</v>
      </c>
      <c r="F185">
        <v>0</v>
      </c>
    </row>
    <row r="186" spans="1:6" x14ac:dyDescent="0.3">
      <c r="A186">
        <v>184</v>
      </c>
      <c r="B186" t="s">
        <v>33</v>
      </c>
      <c r="C186" s="1">
        <v>42491</v>
      </c>
      <c r="D186" t="s">
        <v>11</v>
      </c>
      <c r="E186">
        <v>2016</v>
      </c>
      <c r="F186">
        <v>0</v>
      </c>
    </row>
    <row r="187" spans="1:6" x14ac:dyDescent="0.3">
      <c r="A187">
        <v>185</v>
      </c>
      <c r="B187" t="s">
        <v>33</v>
      </c>
      <c r="C187" s="1">
        <v>42522</v>
      </c>
      <c r="D187" t="s">
        <v>12</v>
      </c>
      <c r="E187">
        <v>2016</v>
      </c>
      <c r="F187">
        <v>0</v>
      </c>
    </row>
    <row r="188" spans="1:6" x14ac:dyDescent="0.3">
      <c r="A188">
        <v>186</v>
      </c>
      <c r="B188" t="s">
        <v>33</v>
      </c>
      <c r="C188" s="1">
        <v>42552</v>
      </c>
      <c r="D188" t="s">
        <v>13</v>
      </c>
      <c r="E188">
        <v>2016</v>
      </c>
      <c r="F188">
        <v>0</v>
      </c>
    </row>
    <row r="189" spans="1:6" x14ac:dyDescent="0.3">
      <c r="A189">
        <v>187</v>
      </c>
      <c r="B189" t="s">
        <v>33</v>
      </c>
      <c r="C189" s="1">
        <v>42583</v>
      </c>
      <c r="D189" t="s">
        <v>14</v>
      </c>
      <c r="E189">
        <v>2016</v>
      </c>
      <c r="F189">
        <v>0</v>
      </c>
    </row>
    <row r="190" spans="1:6" x14ac:dyDescent="0.3">
      <c r="A190">
        <v>188</v>
      </c>
      <c r="B190" t="s">
        <v>33</v>
      </c>
      <c r="C190" s="1">
        <v>42614</v>
      </c>
      <c r="D190" t="s">
        <v>15</v>
      </c>
      <c r="E190">
        <v>2016</v>
      </c>
      <c r="F190">
        <v>0</v>
      </c>
    </row>
    <row r="191" spans="1:6" x14ac:dyDescent="0.3">
      <c r="A191">
        <v>189</v>
      </c>
      <c r="B191" t="s">
        <v>33</v>
      </c>
      <c r="C191" s="1">
        <v>42644</v>
      </c>
      <c r="D191" t="s">
        <v>16</v>
      </c>
      <c r="E191">
        <v>2016</v>
      </c>
      <c r="F191">
        <v>0</v>
      </c>
    </row>
    <row r="192" spans="1:6" x14ac:dyDescent="0.3">
      <c r="A192">
        <v>190</v>
      </c>
      <c r="B192" t="s">
        <v>33</v>
      </c>
      <c r="C192" s="1">
        <v>42675</v>
      </c>
      <c r="D192" t="s">
        <v>17</v>
      </c>
      <c r="E192">
        <v>2016</v>
      </c>
      <c r="F192">
        <v>0</v>
      </c>
    </row>
    <row r="193" spans="1:6" x14ac:dyDescent="0.3">
      <c r="A193">
        <v>191</v>
      </c>
      <c r="B193" t="s">
        <v>33</v>
      </c>
      <c r="C193" s="1">
        <v>42705</v>
      </c>
      <c r="D193" t="s">
        <v>18</v>
      </c>
      <c r="E193">
        <v>2016</v>
      </c>
      <c r="F193">
        <v>0</v>
      </c>
    </row>
    <row r="194" spans="1:6" x14ac:dyDescent="0.3">
      <c r="A194">
        <v>192</v>
      </c>
      <c r="B194" t="s">
        <v>34</v>
      </c>
      <c r="C194" s="1">
        <v>42370</v>
      </c>
      <c r="D194" t="s">
        <v>7</v>
      </c>
      <c r="E194">
        <v>2016</v>
      </c>
      <c r="F194">
        <v>0</v>
      </c>
    </row>
    <row r="195" spans="1:6" x14ac:dyDescent="0.3">
      <c r="A195">
        <v>193</v>
      </c>
      <c r="B195" t="s">
        <v>34</v>
      </c>
      <c r="C195" s="1">
        <v>42401</v>
      </c>
      <c r="D195" t="s">
        <v>8</v>
      </c>
      <c r="E195">
        <v>2016</v>
      </c>
      <c r="F195">
        <v>0</v>
      </c>
    </row>
    <row r="196" spans="1:6" x14ac:dyDescent="0.3">
      <c r="A196">
        <v>194</v>
      </c>
      <c r="B196" t="s">
        <v>34</v>
      </c>
      <c r="C196" s="1">
        <v>42430</v>
      </c>
      <c r="D196" t="s">
        <v>9</v>
      </c>
      <c r="E196">
        <v>2016</v>
      </c>
      <c r="F196">
        <v>0</v>
      </c>
    </row>
    <row r="197" spans="1:6" x14ac:dyDescent="0.3">
      <c r="A197">
        <v>195</v>
      </c>
      <c r="B197" t="s">
        <v>34</v>
      </c>
      <c r="C197" s="1">
        <v>42461</v>
      </c>
      <c r="D197" t="s">
        <v>10</v>
      </c>
      <c r="E197">
        <v>2016</v>
      </c>
      <c r="F197">
        <v>0</v>
      </c>
    </row>
    <row r="198" spans="1:6" x14ac:dyDescent="0.3">
      <c r="A198">
        <v>196</v>
      </c>
      <c r="B198" t="s">
        <v>34</v>
      </c>
      <c r="C198" s="1">
        <v>42491</v>
      </c>
      <c r="D198" t="s">
        <v>11</v>
      </c>
      <c r="E198">
        <v>2016</v>
      </c>
      <c r="F198">
        <v>0</v>
      </c>
    </row>
    <row r="199" spans="1:6" x14ac:dyDescent="0.3">
      <c r="A199">
        <v>197</v>
      </c>
      <c r="B199" t="s">
        <v>34</v>
      </c>
      <c r="C199" s="1">
        <v>42522</v>
      </c>
      <c r="D199" t="s">
        <v>12</v>
      </c>
      <c r="E199">
        <v>2016</v>
      </c>
      <c r="F199">
        <v>0</v>
      </c>
    </row>
    <row r="200" spans="1:6" x14ac:dyDescent="0.3">
      <c r="A200">
        <v>198</v>
      </c>
      <c r="B200" t="s">
        <v>34</v>
      </c>
      <c r="C200" s="1">
        <v>42552</v>
      </c>
      <c r="D200" t="s">
        <v>13</v>
      </c>
      <c r="E200">
        <v>2016</v>
      </c>
      <c r="F200">
        <v>0</v>
      </c>
    </row>
    <row r="201" spans="1:6" x14ac:dyDescent="0.3">
      <c r="A201">
        <v>199</v>
      </c>
      <c r="B201" t="s">
        <v>34</v>
      </c>
      <c r="C201" s="1">
        <v>42583</v>
      </c>
      <c r="D201" t="s">
        <v>14</v>
      </c>
      <c r="E201">
        <v>2016</v>
      </c>
      <c r="F201">
        <v>0</v>
      </c>
    </row>
    <row r="202" spans="1:6" x14ac:dyDescent="0.3">
      <c r="A202">
        <v>200</v>
      </c>
      <c r="B202" t="s">
        <v>34</v>
      </c>
      <c r="C202" s="1">
        <v>42614</v>
      </c>
      <c r="D202" t="s">
        <v>15</v>
      </c>
      <c r="E202">
        <v>2016</v>
      </c>
      <c r="F202">
        <v>0</v>
      </c>
    </row>
    <row r="203" spans="1:6" x14ac:dyDescent="0.3">
      <c r="A203">
        <v>201</v>
      </c>
      <c r="B203" t="s">
        <v>34</v>
      </c>
      <c r="C203" s="1">
        <v>42644</v>
      </c>
      <c r="D203" t="s">
        <v>16</v>
      </c>
      <c r="E203">
        <v>2016</v>
      </c>
      <c r="F203">
        <v>201050</v>
      </c>
    </row>
    <row r="204" spans="1:6" x14ac:dyDescent="0.3">
      <c r="A204">
        <v>202</v>
      </c>
      <c r="B204" t="s">
        <v>34</v>
      </c>
      <c r="C204" s="1">
        <v>42675</v>
      </c>
      <c r="D204" t="s">
        <v>17</v>
      </c>
      <c r="E204">
        <v>2016</v>
      </c>
      <c r="F204">
        <v>188786</v>
      </c>
    </row>
    <row r="205" spans="1:6" x14ac:dyDescent="0.3">
      <c r="A205">
        <v>203</v>
      </c>
      <c r="B205" t="s">
        <v>34</v>
      </c>
      <c r="C205" s="1">
        <v>42705</v>
      </c>
      <c r="D205" t="s">
        <v>18</v>
      </c>
      <c r="E205">
        <v>2016</v>
      </c>
      <c r="F205">
        <v>198637</v>
      </c>
    </row>
    <row r="206" spans="1:6" x14ac:dyDescent="0.3">
      <c r="A206">
        <v>204</v>
      </c>
      <c r="B206" t="s">
        <v>35</v>
      </c>
      <c r="C206" s="1">
        <v>42370</v>
      </c>
      <c r="D206" t="s">
        <v>7</v>
      </c>
      <c r="E206">
        <v>2016</v>
      </c>
      <c r="F206">
        <v>566515</v>
      </c>
    </row>
    <row r="207" spans="1:6" x14ac:dyDescent="0.3">
      <c r="A207">
        <v>205</v>
      </c>
      <c r="B207" t="s">
        <v>35</v>
      </c>
      <c r="C207" s="1">
        <v>42401</v>
      </c>
      <c r="D207" t="s">
        <v>8</v>
      </c>
      <c r="E207">
        <v>2016</v>
      </c>
      <c r="F207">
        <v>539467</v>
      </c>
    </row>
    <row r="208" spans="1:6" x14ac:dyDescent="0.3">
      <c r="A208">
        <v>206</v>
      </c>
      <c r="B208" t="s">
        <v>35</v>
      </c>
      <c r="C208" s="1">
        <v>42430</v>
      </c>
      <c r="D208" t="s">
        <v>9</v>
      </c>
      <c r="E208">
        <v>2016</v>
      </c>
      <c r="F208">
        <v>619462</v>
      </c>
    </row>
    <row r="209" spans="1:6" x14ac:dyDescent="0.3">
      <c r="A209">
        <v>207</v>
      </c>
      <c r="B209" t="s">
        <v>35</v>
      </c>
      <c r="C209" s="1">
        <v>42461</v>
      </c>
      <c r="D209" t="s">
        <v>10</v>
      </c>
      <c r="E209">
        <v>2016</v>
      </c>
      <c r="F209">
        <v>601253</v>
      </c>
    </row>
    <row r="210" spans="1:6" x14ac:dyDescent="0.3">
      <c r="A210">
        <v>208</v>
      </c>
      <c r="B210" t="s">
        <v>35</v>
      </c>
      <c r="C210" s="1">
        <v>42491</v>
      </c>
      <c r="D210" t="s">
        <v>11</v>
      </c>
      <c r="E210">
        <v>2016</v>
      </c>
      <c r="F210">
        <v>628872</v>
      </c>
    </row>
    <row r="211" spans="1:6" x14ac:dyDescent="0.3">
      <c r="A211">
        <v>209</v>
      </c>
      <c r="B211" t="s">
        <v>35</v>
      </c>
      <c r="C211" s="1">
        <v>42522</v>
      </c>
      <c r="D211" t="s">
        <v>12</v>
      </c>
      <c r="E211">
        <v>2016</v>
      </c>
      <c r="F211">
        <v>551239</v>
      </c>
    </row>
    <row r="212" spans="1:6" x14ac:dyDescent="0.3">
      <c r="A212">
        <v>210</v>
      </c>
      <c r="B212" t="s">
        <v>35</v>
      </c>
      <c r="C212" s="1">
        <v>42552</v>
      </c>
      <c r="D212" t="s">
        <v>13</v>
      </c>
      <c r="E212">
        <v>2016</v>
      </c>
      <c r="F212">
        <v>582820</v>
      </c>
    </row>
    <row r="213" spans="1:6" x14ac:dyDescent="0.3">
      <c r="A213">
        <v>211</v>
      </c>
      <c r="B213" t="s">
        <v>35</v>
      </c>
      <c r="C213" s="1">
        <v>42583</v>
      </c>
      <c r="D213" t="s">
        <v>14</v>
      </c>
      <c r="E213">
        <v>2016</v>
      </c>
      <c r="F213">
        <v>988102</v>
      </c>
    </row>
    <row r="214" spans="1:6" x14ac:dyDescent="0.3">
      <c r="A214">
        <v>212</v>
      </c>
      <c r="B214" t="s">
        <v>35</v>
      </c>
      <c r="C214" s="1">
        <v>42614</v>
      </c>
      <c r="D214" t="s">
        <v>15</v>
      </c>
      <c r="E214">
        <v>2016</v>
      </c>
      <c r="F214">
        <v>742402</v>
      </c>
    </row>
    <row r="215" spans="1:6" x14ac:dyDescent="0.3">
      <c r="A215">
        <v>213</v>
      </c>
      <c r="B215" t="s">
        <v>35</v>
      </c>
      <c r="C215" s="1">
        <v>42644</v>
      </c>
      <c r="D215" t="s">
        <v>16</v>
      </c>
      <c r="E215">
        <v>2016</v>
      </c>
      <c r="F215">
        <v>3508</v>
      </c>
    </row>
    <row r="216" spans="1:6" x14ac:dyDescent="0.3">
      <c r="A216">
        <v>214</v>
      </c>
      <c r="B216" t="s">
        <v>35</v>
      </c>
      <c r="C216" s="1">
        <v>42675</v>
      </c>
      <c r="D216" t="s">
        <v>17</v>
      </c>
      <c r="E216">
        <v>2016</v>
      </c>
      <c r="F216">
        <v>21046</v>
      </c>
    </row>
    <row r="217" spans="1:6" x14ac:dyDescent="0.3">
      <c r="A217">
        <v>215</v>
      </c>
      <c r="B217" t="s">
        <v>35</v>
      </c>
      <c r="C217" s="1">
        <v>42705</v>
      </c>
      <c r="D217" t="s">
        <v>18</v>
      </c>
      <c r="E217">
        <v>2016</v>
      </c>
      <c r="F217">
        <v>13775</v>
      </c>
    </row>
    <row r="218" spans="1:6" x14ac:dyDescent="0.3">
      <c r="A218">
        <v>216</v>
      </c>
      <c r="B218" t="s">
        <v>36</v>
      </c>
      <c r="C218" s="1">
        <v>42370</v>
      </c>
      <c r="D218" t="s">
        <v>7</v>
      </c>
      <c r="E218">
        <v>2016</v>
      </c>
      <c r="F218">
        <v>0</v>
      </c>
    </row>
    <row r="219" spans="1:6" x14ac:dyDescent="0.3">
      <c r="A219">
        <v>217</v>
      </c>
      <c r="B219" t="s">
        <v>36</v>
      </c>
      <c r="C219" s="1">
        <v>42401</v>
      </c>
      <c r="D219" t="s">
        <v>8</v>
      </c>
      <c r="E219">
        <v>2016</v>
      </c>
      <c r="F219">
        <v>0</v>
      </c>
    </row>
    <row r="220" spans="1:6" x14ac:dyDescent="0.3">
      <c r="A220">
        <v>218</v>
      </c>
      <c r="B220" t="s">
        <v>36</v>
      </c>
      <c r="C220" s="1">
        <v>42430</v>
      </c>
      <c r="D220" t="s">
        <v>9</v>
      </c>
      <c r="E220">
        <v>2016</v>
      </c>
      <c r="F220">
        <v>0</v>
      </c>
    </row>
    <row r="221" spans="1:6" x14ac:dyDescent="0.3">
      <c r="A221">
        <v>219</v>
      </c>
      <c r="B221" t="s">
        <v>36</v>
      </c>
      <c r="C221" s="1">
        <v>42461</v>
      </c>
      <c r="D221" t="s">
        <v>10</v>
      </c>
      <c r="E221">
        <v>2016</v>
      </c>
      <c r="F221">
        <v>0</v>
      </c>
    </row>
    <row r="222" spans="1:6" x14ac:dyDescent="0.3">
      <c r="A222">
        <v>220</v>
      </c>
      <c r="B222" t="s">
        <v>36</v>
      </c>
      <c r="C222" s="1">
        <v>42491</v>
      </c>
      <c r="D222" t="s">
        <v>11</v>
      </c>
      <c r="E222">
        <v>2016</v>
      </c>
      <c r="F222">
        <v>0</v>
      </c>
    </row>
    <row r="223" spans="1:6" x14ac:dyDescent="0.3">
      <c r="A223">
        <v>221</v>
      </c>
      <c r="B223" t="s">
        <v>36</v>
      </c>
      <c r="C223" s="1">
        <v>42522</v>
      </c>
      <c r="D223" t="s">
        <v>12</v>
      </c>
      <c r="E223">
        <v>2016</v>
      </c>
      <c r="F223">
        <v>0</v>
      </c>
    </row>
    <row r="224" spans="1:6" x14ac:dyDescent="0.3">
      <c r="A224">
        <v>222</v>
      </c>
      <c r="B224" t="s">
        <v>36</v>
      </c>
      <c r="C224" s="1">
        <v>42552</v>
      </c>
      <c r="D224" t="s">
        <v>13</v>
      </c>
      <c r="E224">
        <v>2016</v>
      </c>
      <c r="F224">
        <v>0</v>
      </c>
    </row>
    <row r="225" spans="1:6" x14ac:dyDescent="0.3">
      <c r="A225">
        <v>223</v>
      </c>
      <c r="B225" t="s">
        <v>36</v>
      </c>
      <c r="C225" s="1">
        <v>42583</v>
      </c>
      <c r="D225" t="s">
        <v>14</v>
      </c>
      <c r="E225">
        <v>2016</v>
      </c>
      <c r="F225">
        <v>0</v>
      </c>
    </row>
    <row r="226" spans="1:6" x14ac:dyDescent="0.3">
      <c r="A226">
        <v>224</v>
      </c>
      <c r="B226" t="s">
        <v>36</v>
      </c>
      <c r="C226" s="1">
        <v>42614</v>
      </c>
      <c r="D226" t="s">
        <v>15</v>
      </c>
      <c r="E226">
        <v>2016</v>
      </c>
      <c r="F226">
        <v>0</v>
      </c>
    </row>
    <row r="227" spans="1:6" x14ac:dyDescent="0.3">
      <c r="A227">
        <v>225</v>
      </c>
      <c r="B227" t="s">
        <v>36</v>
      </c>
      <c r="C227" s="1">
        <v>42644</v>
      </c>
      <c r="D227" t="s">
        <v>16</v>
      </c>
      <c r="E227">
        <v>2016</v>
      </c>
      <c r="F227">
        <v>475955</v>
      </c>
    </row>
    <row r="228" spans="1:6" x14ac:dyDescent="0.3">
      <c r="A228">
        <v>226</v>
      </c>
      <c r="B228" t="s">
        <v>36</v>
      </c>
      <c r="C228" s="1">
        <v>42675</v>
      </c>
      <c r="D228" t="s">
        <v>17</v>
      </c>
      <c r="E228">
        <v>2016</v>
      </c>
      <c r="F228">
        <v>201388</v>
      </c>
    </row>
    <row r="229" spans="1:6" x14ac:dyDescent="0.3">
      <c r="A229">
        <v>227</v>
      </c>
      <c r="B229" t="s">
        <v>36</v>
      </c>
      <c r="C229" s="1">
        <v>42705</v>
      </c>
      <c r="D229" t="s">
        <v>18</v>
      </c>
      <c r="E229">
        <v>2016</v>
      </c>
      <c r="F229">
        <v>239267</v>
      </c>
    </row>
    <row r="230" spans="1:6" x14ac:dyDescent="0.3">
      <c r="A230">
        <v>228</v>
      </c>
      <c r="B230" t="s">
        <v>37</v>
      </c>
      <c r="C230" s="1">
        <v>42370</v>
      </c>
      <c r="D230" t="s">
        <v>7</v>
      </c>
      <c r="E230">
        <v>2016</v>
      </c>
      <c r="F230">
        <v>576</v>
      </c>
    </row>
    <row r="231" spans="1:6" x14ac:dyDescent="0.3">
      <c r="A231">
        <v>229</v>
      </c>
      <c r="B231" t="s">
        <v>37</v>
      </c>
      <c r="C231" s="1">
        <v>42401</v>
      </c>
      <c r="D231" t="s">
        <v>8</v>
      </c>
      <c r="E231">
        <v>2016</v>
      </c>
      <c r="F231">
        <v>869</v>
      </c>
    </row>
    <row r="232" spans="1:6" x14ac:dyDescent="0.3">
      <c r="A232">
        <v>230</v>
      </c>
      <c r="B232" t="s">
        <v>37</v>
      </c>
      <c r="C232" s="1">
        <v>42430</v>
      </c>
      <c r="D232" t="s">
        <v>9</v>
      </c>
      <c r="E232">
        <v>2016</v>
      </c>
      <c r="F232">
        <v>408</v>
      </c>
    </row>
    <row r="233" spans="1:6" x14ac:dyDescent="0.3">
      <c r="A233">
        <v>231</v>
      </c>
      <c r="B233" t="s">
        <v>37</v>
      </c>
      <c r="C233" s="1">
        <v>42461</v>
      </c>
      <c r="D233" t="s">
        <v>10</v>
      </c>
      <c r="E233">
        <v>2016</v>
      </c>
      <c r="F233">
        <v>476</v>
      </c>
    </row>
    <row r="234" spans="1:6" x14ac:dyDescent="0.3">
      <c r="A234">
        <v>232</v>
      </c>
      <c r="B234" t="s">
        <v>37</v>
      </c>
      <c r="C234" s="1">
        <v>42491</v>
      </c>
      <c r="D234" t="s">
        <v>11</v>
      </c>
      <c r="E234">
        <v>2016</v>
      </c>
      <c r="F234">
        <v>554</v>
      </c>
    </row>
    <row r="235" spans="1:6" x14ac:dyDescent="0.3">
      <c r="A235">
        <v>233</v>
      </c>
      <c r="B235" t="s">
        <v>37</v>
      </c>
      <c r="C235" s="1">
        <v>42522</v>
      </c>
      <c r="D235" t="s">
        <v>12</v>
      </c>
      <c r="E235">
        <v>2016</v>
      </c>
      <c r="F235">
        <v>367</v>
      </c>
    </row>
    <row r="236" spans="1:6" x14ac:dyDescent="0.3">
      <c r="A236">
        <v>234</v>
      </c>
      <c r="B236" t="s">
        <v>37</v>
      </c>
      <c r="C236" s="1">
        <v>42552</v>
      </c>
      <c r="D236" t="s">
        <v>13</v>
      </c>
      <c r="E236">
        <v>2016</v>
      </c>
      <c r="F236">
        <v>644</v>
      </c>
    </row>
    <row r="237" spans="1:6" x14ac:dyDescent="0.3">
      <c r="A237">
        <v>235</v>
      </c>
      <c r="B237" t="s">
        <v>37</v>
      </c>
      <c r="C237" s="1">
        <v>42583</v>
      </c>
      <c r="D237" t="s">
        <v>14</v>
      </c>
      <c r="E237">
        <v>2016</v>
      </c>
      <c r="F237">
        <v>589</v>
      </c>
    </row>
    <row r="238" spans="1:6" x14ac:dyDescent="0.3">
      <c r="A238">
        <v>236</v>
      </c>
      <c r="B238" t="s">
        <v>37</v>
      </c>
      <c r="C238" s="1">
        <v>42614</v>
      </c>
      <c r="D238" t="s">
        <v>15</v>
      </c>
      <c r="E238">
        <v>2016</v>
      </c>
      <c r="F238">
        <v>553</v>
      </c>
    </row>
    <row r="239" spans="1:6" x14ac:dyDescent="0.3">
      <c r="A239">
        <v>237</v>
      </c>
      <c r="B239" t="s">
        <v>37</v>
      </c>
      <c r="C239" s="1">
        <v>42644</v>
      </c>
      <c r="D239" t="s">
        <v>16</v>
      </c>
      <c r="E239">
        <v>2016</v>
      </c>
      <c r="F239">
        <v>434</v>
      </c>
    </row>
    <row r="240" spans="1:6" x14ac:dyDescent="0.3">
      <c r="A240">
        <v>238</v>
      </c>
      <c r="B240" t="s">
        <v>37</v>
      </c>
      <c r="C240" s="1">
        <v>42675</v>
      </c>
      <c r="D240" t="s">
        <v>17</v>
      </c>
      <c r="E240">
        <v>2016</v>
      </c>
      <c r="F240">
        <v>617</v>
      </c>
    </row>
    <row r="241" spans="1:6" x14ac:dyDescent="0.3">
      <c r="A241">
        <v>239</v>
      </c>
      <c r="B241" t="s">
        <v>37</v>
      </c>
      <c r="C241" s="1">
        <v>42705</v>
      </c>
      <c r="D241" t="s">
        <v>18</v>
      </c>
      <c r="E241">
        <v>2016</v>
      </c>
      <c r="F241">
        <v>355</v>
      </c>
    </row>
    <row r="242" spans="1:6" x14ac:dyDescent="0.3">
      <c r="A242">
        <v>240</v>
      </c>
      <c r="B242" t="s">
        <v>38</v>
      </c>
      <c r="C242" s="1">
        <v>42370</v>
      </c>
      <c r="D242" t="s">
        <v>7</v>
      </c>
      <c r="E242">
        <v>2016</v>
      </c>
      <c r="F242">
        <v>0</v>
      </c>
    </row>
    <row r="243" spans="1:6" x14ac:dyDescent="0.3">
      <c r="A243">
        <v>241</v>
      </c>
      <c r="B243" t="s">
        <v>38</v>
      </c>
      <c r="C243" s="1">
        <v>42401</v>
      </c>
      <c r="D243" t="s">
        <v>8</v>
      </c>
      <c r="E243">
        <v>2016</v>
      </c>
      <c r="F243">
        <v>0</v>
      </c>
    </row>
    <row r="244" spans="1:6" x14ac:dyDescent="0.3">
      <c r="A244">
        <v>242</v>
      </c>
      <c r="B244" t="s">
        <v>38</v>
      </c>
      <c r="C244" s="1">
        <v>42430</v>
      </c>
      <c r="D244" t="s">
        <v>9</v>
      </c>
      <c r="E244">
        <v>2016</v>
      </c>
      <c r="F244">
        <v>0</v>
      </c>
    </row>
    <row r="245" spans="1:6" x14ac:dyDescent="0.3">
      <c r="A245">
        <v>243</v>
      </c>
      <c r="B245" t="s">
        <v>38</v>
      </c>
      <c r="C245" s="1">
        <v>42461</v>
      </c>
      <c r="D245" t="s">
        <v>10</v>
      </c>
      <c r="E245">
        <v>2016</v>
      </c>
      <c r="F245">
        <v>0</v>
      </c>
    </row>
    <row r="246" spans="1:6" x14ac:dyDescent="0.3">
      <c r="A246">
        <v>244</v>
      </c>
      <c r="B246" t="s">
        <v>38</v>
      </c>
      <c r="C246" s="1">
        <v>42491</v>
      </c>
      <c r="D246" t="s">
        <v>11</v>
      </c>
      <c r="E246">
        <v>2016</v>
      </c>
      <c r="F246">
        <v>0</v>
      </c>
    </row>
    <row r="247" spans="1:6" x14ac:dyDescent="0.3">
      <c r="A247">
        <v>245</v>
      </c>
      <c r="B247" t="s">
        <v>38</v>
      </c>
      <c r="C247" s="1">
        <v>42522</v>
      </c>
      <c r="D247" t="s">
        <v>12</v>
      </c>
      <c r="E247">
        <v>2016</v>
      </c>
      <c r="F247">
        <v>0</v>
      </c>
    </row>
    <row r="248" spans="1:6" x14ac:dyDescent="0.3">
      <c r="A248">
        <v>246</v>
      </c>
      <c r="B248" t="s">
        <v>38</v>
      </c>
      <c r="C248" s="1">
        <v>42552</v>
      </c>
      <c r="D248" t="s">
        <v>13</v>
      </c>
      <c r="E248">
        <v>2016</v>
      </c>
      <c r="F248">
        <v>0</v>
      </c>
    </row>
    <row r="249" spans="1:6" x14ac:dyDescent="0.3">
      <c r="A249">
        <v>247</v>
      </c>
      <c r="B249" t="s">
        <v>38</v>
      </c>
      <c r="C249" s="1">
        <v>42583</v>
      </c>
      <c r="D249" t="s">
        <v>14</v>
      </c>
      <c r="E249">
        <v>2016</v>
      </c>
      <c r="F249">
        <v>0</v>
      </c>
    </row>
    <row r="250" spans="1:6" x14ac:dyDescent="0.3">
      <c r="A250">
        <v>248</v>
      </c>
      <c r="B250" t="s">
        <v>38</v>
      </c>
      <c r="C250" s="1">
        <v>42614</v>
      </c>
      <c r="D250" t="s">
        <v>15</v>
      </c>
      <c r="E250">
        <v>2016</v>
      </c>
      <c r="F250">
        <v>0</v>
      </c>
    </row>
    <row r="251" spans="1:6" x14ac:dyDescent="0.3">
      <c r="A251">
        <v>249</v>
      </c>
      <c r="B251" t="s">
        <v>38</v>
      </c>
      <c r="C251" s="1">
        <v>42644</v>
      </c>
      <c r="D251" t="s">
        <v>16</v>
      </c>
      <c r="E251">
        <v>2016</v>
      </c>
      <c r="F251">
        <v>950</v>
      </c>
    </row>
    <row r="252" spans="1:6" x14ac:dyDescent="0.3">
      <c r="A252">
        <v>250</v>
      </c>
      <c r="B252" t="s">
        <v>38</v>
      </c>
      <c r="C252" s="1">
        <v>42675</v>
      </c>
      <c r="D252" t="s">
        <v>17</v>
      </c>
      <c r="E252">
        <v>2016</v>
      </c>
      <c r="F252">
        <v>1145</v>
      </c>
    </row>
    <row r="253" spans="1:6" x14ac:dyDescent="0.3">
      <c r="A253">
        <v>251</v>
      </c>
      <c r="B253" t="s">
        <v>38</v>
      </c>
      <c r="C253" s="1">
        <v>42705</v>
      </c>
      <c r="D253" t="s">
        <v>18</v>
      </c>
      <c r="E253">
        <v>2016</v>
      </c>
      <c r="F253">
        <v>1149</v>
      </c>
    </row>
    <row r="254" spans="1:6" x14ac:dyDescent="0.3">
      <c r="A254">
        <v>252</v>
      </c>
      <c r="B254" t="s">
        <v>39</v>
      </c>
      <c r="C254" s="1">
        <v>42370</v>
      </c>
      <c r="D254" t="s">
        <v>7</v>
      </c>
      <c r="E254">
        <v>2016</v>
      </c>
      <c r="F254">
        <v>0</v>
      </c>
    </row>
    <row r="255" spans="1:6" x14ac:dyDescent="0.3">
      <c r="A255">
        <v>253</v>
      </c>
      <c r="B255" t="s">
        <v>39</v>
      </c>
      <c r="C255" s="1">
        <v>42401</v>
      </c>
      <c r="D255" t="s">
        <v>8</v>
      </c>
      <c r="E255">
        <v>2016</v>
      </c>
      <c r="F255">
        <v>0</v>
      </c>
    </row>
    <row r="256" spans="1:6" x14ac:dyDescent="0.3">
      <c r="A256">
        <v>254</v>
      </c>
      <c r="B256" t="s">
        <v>39</v>
      </c>
      <c r="C256" s="1">
        <v>42430</v>
      </c>
      <c r="D256" t="s">
        <v>9</v>
      </c>
      <c r="E256">
        <v>2016</v>
      </c>
      <c r="F256">
        <v>0</v>
      </c>
    </row>
    <row r="257" spans="1:6" x14ac:dyDescent="0.3">
      <c r="A257">
        <v>255</v>
      </c>
      <c r="B257" t="s">
        <v>39</v>
      </c>
      <c r="C257" s="1">
        <v>42461</v>
      </c>
      <c r="D257" t="s">
        <v>10</v>
      </c>
      <c r="E257">
        <v>2016</v>
      </c>
      <c r="F257">
        <v>0</v>
      </c>
    </row>
    <row r="258" spans="1:6" x14ac:dyDescent="0.3">
      <c r="A258">
        <v>256</v>
      </c>
      <c r="B258" t="s">
        <v>39</v>
      </c>
      <c r="C258" s="1">
        <v>42491</v>
      </c>
      <c r="D258" t="s">
        <v>11</v>
      </c>
      <c r="E258">
        <v>2016</v>
      </c>
      <c r="F258">
        <v>0</v>
      </c>
    </row>
    <row r="259" spans="1:6" x14ac:dyDescent="0.3">
      <c r="A259">
        <v>257</v>
      </c>
      <c r="B259" t="s">
        <v>39</v>
      </c>
      <c r="C259" s="1">
        <v>42522</v>
      </c>
      <c r="D259" t="s">
        <v>12</v>
      </c>
      <c r="E259">
        <v>2016</v>
      </c>
      <c r="F259">
        <v>0</v>
      </c>
    </row>
    <row r="260" spans="1:6" x14ac:dyDescent="0.3">
      <c r="A260">
        <v>258</v>
      </c>
      <c r="B260" t="s">
        <v>39</v>
      </c>
      <c r="C260" s="1">
        <v>42552</v>
      </c>
      <c r="D260" t="s">
        <v>13</v>
      </c>
      <c r="E260">
        <v>2016</v>
      </c>
      <c r="F260">
        <v>0</v>
      </c>
    </row>
    <row r="261" spans="1:6" x14ac:dyDescent="0.3">
      <c r="A261">
        <v>259</v>
      </c>
      <c r="B261" t="s">
        <v>39</v>
      </c>
      <c r="C261" s="1">
        <v>42583</v>
      </c>
      <c r="D261" t="s">
        <v>14</v>
      </c>
      <c r="E261">
        <v>2016</v>
      </c>
      <c r="F261">
        <v>0</v>
      </c>
    </row>
    <row r="262" spans="1:6" x14ac:dyDescent="0.3">
      <c r="A262">
        <v>260</v>
      </c>
      <c r="B262" t="s">
        <v>39</v>
      </c>
      <c r="C262" s="1">
        <v>42614</v>
      </c>
      <c r="D262" t="s">
        <v>15</v>
      </c>
      <c r="E262">
        <v>2016</v>
      </c>
      <c r="F262">
        <v>0</v>
      </c>
    </row>
    <row r="263" spans="1:6" x14ac:dyDescent="0.3">
      <c r="A263">
        <v>261</v>
      </c>
      <c r="B263" t="s">
        <v>39</v>
      </c>
      <c r="C263" s="1">
        <v>42644</v>
      </c>
      <c r="D263" t="s">
        <v>16</v>
      </c>
      <c r="E263">
        <v>2016</v>
      </c>
      <c r="F263">
        <v>534484</v>
      </c>
    </row>
    <row r="264" spans="1:6" x14ac:dyDescent="0.3">
      <c r="A264">
        <v>262</v>
      </c>
      <c r="B264" t="s">
        <v>39</v>
      </c>
      <c r="C264" s="1">
        <v>42675</v>
      </c>
      <c r="D264" t="s">
        <v>17</v>
      </c>
      <c r="E264">
        <v>2016</v>
      </c>
      <c r="F264">
        <v>864077</v>
      </c>
    </row>
    <row r="265" spans="1:6" x14ac:dyDescent="0.3">
      <c r="A265">
        <v>263</v>
      </c>
      <c r="B265" t="s">
        <v>39</v>
      </c>
      <c r="C265" s="1">
        <v>42705</v>
      </c>
      <c r="D265" t="s">
        <v>18</v>
      </c>
      <c r="E265">
        <v>2016</v>
      </c>
      <c r="F265">
        <v>778240</v>
      </c>
    </row>
    <row r="266" spans="1:6" x14ac:dyDescent="0.3">
      <c r="A266">
        <v>264</v>
      </c>
      <c r="B266" t="s">
        <v>40</v>
      </c>
      <c r="C266" s="1">
        <v>42370</v>
      </c>
      <c r="D266" t="s">
        <v>7</v>
      </c>
      <c r="E266">
        <v>2016</v>
      </c>
      <c r="F266">
        <v>0</v>
      </c>
    </row>
    <row r="267" spans="1:6" x14ac:dyDescent="0.3">
      <c r="A267">
        <v>265</v>
      </c>
      <c r="B267" t="s">
        <v>40</v>
      </c>
      <c r="C267" s="1">
        <v>42401</v>
      </c>
      <c r="D267" t="s">
        <v>8</v>
      </c>
      <c r="E267">
        <v>2016</v>
      </c>
      <c r="F267">
        <v>0</v>
      </c>
    </row>
    <row r="268" spans="1:6" x14ac:dyDescent="0.3">
      <c r="A268">
        <v>266</v>
      </c>
      <c r="B268" t="s">
        <v>40</v>
      </c>
      <c r="C268" s="1">
        <v>42430</v>
      </c>
      <c r="D268" t="s">
        <v>9</v>
      </c>
      <c r="E268">
        <v>2016</v>
      </c>
      <c r="F268">
        <v>0</v>
      </c>
    </row>
    <row r="269" spans="1:6" x14ac:dyDescent="0.3">
      <c r="A269">
        <v>267</v>
      </c>
      <c r="B269" t="s">
        <v>40</v>
      </c>
      <c r="C269" s="1">
        <v>42461</v>
      </c>
      <c r="D269" t="s">
        <v>10</v>
      </c>
      <c r="E269">
        <v>2016</v>
      </c>
      <c r="F269">
        <v>0</v>
      </c>
    </row>
    <row r="270" spans="1:6" x14ac:dyDescent="0.3">
      <c r="A270">
        <v>268</v>
      </c>
      <c r="B270" t="s">
        <v>40</v>
      </c>
      <c r="C270" s="1">
        <v>42491</v>
      </c>
      <c r="D270" t="s">
        <v>11</v>
      </c>
      <c r="E270">
        <v>2016</v>
      </c>
      <c r="F270">
        <v>0</v>
      </c>
    </row>
    <row r="271" spans="1:6" x14ac:dyDescent="0.3">
      <c r="A271">
        <v>269</v>
      </c>
      <c r="B271" t="s">
        <v>40</v>
      </c>
      <c r="C271" s="1">
        <v>42522</v>
      </c>
      <c r="D271" t="s">
        <v>12</v>
      </c>
      <c r="E271">
        <v>2016</v>
      </c>
      <c r="F271">
        <v>0</v>
      </c>
    </row>
    <row r="272" spans="1:6" x14ac:dyDescent="0.3">
      <c r="A272">
        <v>270</v>
      </c>
      <c r="B272" t="s">
        <v>40</v>
      </c>
      <c r="C272" s="1">
        <v>42552</v>
      </c>
      <c r="D272" t="s">
        <v>13</v>
      </c>
      <c r="E272">
        <v>2016</v>
      </c>
      <c r="F272">
        <v>0</v>
      </c>
    </row>
    <row r="273" spans="1:6" x14ac:dyDescent="0.3">
      <c r="A273">
        <v>271</v>
      </c>
      <c r="B273" t="s">
        <v>40</v>
      </c>
      <c r="C273" s="1">
        <v>42583</v>
      </c>
      <c r="D273" t="s">
        <v>14</v>
      </c>
      <c r="E273">
        <v>2016</v>
      </c>
      <c r="F273">
        <v>0</v>
      </c>
    </row>
    <row r="274" spans="1:6" x14ac:dyDescent="0.3">
      <c r="A274">
        <v>272</v>
      </c>
      <c r="B274" t="s">
        <v>40</v>
      </c>
      <c r="C274" s="1">
        <v>42614</v>
      </c>
      <c r="D274" t="s">
        <v>15</v>
      </c>
      <c r="E274">
        <v>2016</v>
      </c>
      <c r="F274">
        <v>0</v>
      </c>
    </row>
    <row r="275" spans="1:6" x14ac:dyDescent="0.3">
      <c r="A275">
        <v>273</v>
      </c>
      <c r="B275" t="s">
        <v>40</v>
      </c>
      <c r="C275" s="1">
        <v>42644</v>
      </c>
      <c r="D275" t="s">
        <v>16</v>
      </c>
      <c r="E275">
        <v>2016</v>
      </c>
      <c r="F275">
        <v>0</v>
      </c>
    </row>
    <row r="276" spans="1:6" x14ac:dyDescent="0.3">
      <c r="A276">
        <v>274</v>
      </c>
      <c r="B276" t="s">
        <v>40</v>
      </c>
      <c r="C276" s="1">
        <v>42675</v>
      </c>
      <c r="D276" t="s">
        <v>17</v>
      </c>
      <c r="E276">
        <v>2016</v>
      </c>
      <c r="F276">
        <v>0</v>
      </c>
    </row>
    <row r="277" spans="1:6" x14ac:dyDescent="0.3">
      <c r="A277">
        <v>275</v>
      </c>
      <c r="B277" t="s">
        <v>40</v>
      </c>
      <c r="C277" s="1">
        <v>42705</v>
      </c>
      <c r="D277" t="s">
        <v>18</v>
      </c>
      <c r="E277">
        <v>2016</v>
      </c>
      <c r="F277">
        <v>0</v>
      </c>
    </row>
    <row r="278" spans="1:6" x14ac:dyDescent="0.3">
      <c r="A278">
        <v>276</v>
      </c>
      <c r="B278" t="s">
        <v>41</v>
      </c>
      <c r="C278" s="1">
        <v>42370</v>
      </c>
      <c r="D278" t="s">
        <v>7</v>
      </c>
      <c r="E278">
        <v>2016</v>
      </c>
      <c r="F278">
        <v>0</v>
      </c>
    </row>
    <row r="279" spans="1:6" x14ac:dyDescent="0.3">
      <c r="A279">
        <v>277</v>
      </c>
      <c r="B279" t="s">
        <v>41</v>
      </c>
      <c r="C279" s="1">
        <v>42401</v>
      </c>
      <c r="D279" t="s">
        <v>8</v>
      </c>
      <c r="E279">
        <v>2016</v>
      </c>
      <c r="F279">
        <v>0</v>
      </c>
    </row>
    <row r="280" spans="1:6" x14ac:dyDescent="0.3">
      <c r="A280">
        <v>278</v>
      </c>
      <c r="B280" t="s">
        <v>41</v>
      </c>
      <c r="C280" s="1">
        <v>42430</v>
      </c>
      <c r="D280" t="s">
        <v>9</v>
      </c>
      <c r="E280">
        <v>2016</v>
      </c>
      <c r="F280">
        <v>0</v>
      </c>
    </row>
    <row r="281" spans="1:6" x14ac:dyDescent="0.3">
      <c r="A281">
        <v>279</v>
      </c>
      <c r="B281" t="s">
        <v>41</v>
      </c>
      <c r="C281" s="1">
        <v>42461</v>
      </c>
      <c r="D281" t="s">
        <v>10</v>
      </c>
      <c r="E281">
        <v>2016</v>
      </c>
      <c r="F281">
        <v>0</v>
      </c>
    </row>
    <row r="282" spans="1:6" x14ac:dyDescent="0.3">
      <c r="A282">
        <v>280</v>
      </c>
      <c r="B282" t="s">
        <v>41</v>
      </c>
      <c r="C282" s="1">
        <v>42491</v>
      </c>
      <c r="D282" t="s">
        <v>11</v>
      </c>
      <c r="E282">
        <v>2016</v>
      </c>
      <c r="F282">
        <v>0</v>
      </c>
    </row>
    <row r="283" spans="1:6" x14ac:dyDescent="0.3">
      <c r="A283">
        <v>281</v>
      </c>
      <c r="B283" t="s">
        <v>41</v>
      </c>
      <c r="C283" s="1">
        <v>42522</v>
      </c>
      <c r="D283" t="s">
        <v>12</v>
      </c>
      <c r="E283">
        <v>2016</v>
      </c>
      <c r="F283">
        <v>0</v>
      </c>
    </row>
    <row r="284" spans="1:6" x14ac:dyDescent="0.3">
      <c r="A284">
        <v>282</v>
      </c>
      <c r="B284" t="s">
        <v>41</v>
      </c>
      <c r="C284" s="1">
        <v>42552</v>
      </c>
      <c r="D284" t="s">
        <v>13</v>
      </c>
      <c r="E284">
        <v>2016</v>
      </c>
      <c r="F284">
        <v>0</v>
      </c>
    </row>
    <row r="285" spans="1:6" x14ac:dyDescent="0.3">
      <c r="A285">
        <v>283</v>
      </c>
      <c r="B285" t="s">
        <v>41</v>
      </c>
      <c r="C285" s="1">
        <v>42583</v>
      </c>
      <c r="D285" t="s">
        <v>14</v>
      </c>
      <c r="E285">
        <v>2016</v>
      </c>
      <c r="F285">
        <v>0</v>
      </c>
    </row>
    <row r="286" spans="1:6" x14ac:dyDescent="0.3">
      <c r="A286">
        <v>284</v>
      </c>
      <c r="B286" t="s">
        <v>41</v>
      </c>
      <c r="C286" s="1">
        <v>42614</v>
      </c>
      <c r="D286" t="s">
        <v>15</v>
      </c>
      <c r="E286">
        <v>2016</v>
      </c>
      <c r="F286">
        <v>0</v>
      </c>
    </row>
    <row r="287" spans="1:6" x14ac:dyDescent="0.3">
      <c r="A287">
        <v>285</v>
      </c>
      <c r="B287" t="s">
        <v>41</v>
      </c>
      <c r="C287" s="1">
        <v>42644</v>
      </c>
      <c r="D287" t="s">
        <v>16</v>
      </c>
      <c r="E287">
        <v>2016</v>
      </c>
      <c r="F287">
        <v>274000</v>
      </c>
    </row>
    <row r="288" spans="1:6" x14ac:dyDescent="0.3">
      <c r="A288">
        <v>286</v>
      </c>
      <c r="B288" t="s">
        <v>41</v>
      </c>
      <c r="C288" s="1">
        <v>42675</v>
      </c>
      <c r="D288" t="s">
        <v>17</v>
      </c>
      <c r="E288">
        <v>2016</v>
      </c>
      <c r="F288">
        <v>349000</v>
      </c>
    </row>
    <row r="289" spans="1:6" x14ac:dyDescent="0.3">
      <c r="A289">
        <v>287</v>
      </c>
      <c r="B289" t="s">
        <v>41</v>
      </c>
      <c r="C289" s="1">
        <v>42705</v>
      </c>
      <c r="D289" t="s">
        <v>18</v>
      </c>
      <c r="E289">
        <v>2016</v>
      </c>
      <c r="F289">
        <v>155000</v>
      </c>
    </row>
    <row r="290" spans="1:6" x14ac:dyDescent="0.3">
      <c r="A290">
        <v>288</v>
      </c>
      <c r="B290" t="s">
        <v>42</v>
      </c>
      <c r="C290" s="1">
        <v>42370</v>
      </c>
      <c r="D290" t="s">
        <v>7</v>
      </c>
      <c r="E290">
        <v>2016</v>
      </c>
      <c r="F290">
        <v>0</v>
      </c>
    </row>
    <row r="291" spans="1:6" x14ac:dyDescent="0.3">
      <c r="A291">
        <v>289</v>
      </c>
      <c r="B291" t="s">
        <v>42</v>
      </c>
      <c r="C291" s="1">
        <v>42401</v>
      </c>
      <c r="D291" t="s">
        <v>8</v>
      </c>
      <c r="E291">
        <v>2016</v>
      </c>
      <c r="F291">
        <v>0</v>
      </c>
    </row>
    <row r="292" spans="1:6" x14ac:dyDescent="0.3">
      <c r="A292">
        <v>290</v>
      </c>
      <c r="B292" t="s">
        <v>42</v>
      </c>
      <c r="C292" s="1">
        <v>42430</v>
      </c>
      <c r="D292" t="s">
        <v>9</v>
      </c>
      <c r="E292">
        <v>2016</v>
      </c>
      <c r="F292">
        <v>0</v>
      </c>
    </row>
    <row r="293" spans="1:6" x14ac:dyDescent="0.3">
      <c r="A293">
        <v>291</v>
      </c>
      <c r="B293" t="s">
        <v>42</v>
      </c>
      <c r="C293" s="1">
        <v>42461</v>
      </c>
      <c r="D293" t="s">
        <v>10</v>
      </c>
      <c r="E293">
        <v>2016</v>
      </c>
      <c r="F293">
        <v>0</v>
      </c>
    </row>
    <row r="294" spans="1:6" x14ac:dyDescent="0.3">
      <c r="A294">
        <v>292</v>
      </c>
      <c r="B294" t="s">
        <v>42</v>
      </c>
      <c r="C294" s="1">
        <v>42491</v>
      </c>
      <c r="D294" t="s">
        <v>11</v>
      </c>
      <c r="E294">
        <v>2016</v>
      </c>
      <c r="F294">
        <v>0</v>
      </c>
    </row>
    <row r="295" spans="1:6" x14ac:dyDescent="0.3">
      <c r="A295">
        <v>293</v>
      </c>
      <c r="B295" t="s">
        <v>42</v>
      </c>
      <c r="C295" s="1">
        <v>42522</v>
      </c>
      <c r="D295" t="s">
        <v>12</v>
      </c>
      <c r="E295">
        <v>2016</v>
      </c>
      <c r="F295">
        <v>0</v>
      </c>
    </row>
    <row r="296" spans="1:6" x14ac:dyDescent="0.3">
      <c r="A296">
        <v>294</v>
      </c>
      <c r="B296" t="s">
        <v>42</v>
      </c>
      <c r="C296" s="1">
        <v>42552</v>
      </c>
      <c r="D296" t="s">
        <v>13</v>
      </c>
      <c r="E296">
        <v>2016</v>
      </c>
      <c r="F296">
        <v>0</v>
      </c>
    </row>
    <row r="297" spans="1:6" x14ac:dyDescent="0.3">
      <c r="A297">
        <v>295</v>
      </c>
      <c r="B297" t="s">
        <v>42</v>
      </c>
      <c r="C297" s="1">
        <v>42583</v>
      </c>
      <c r="D297" t="s">
        <v>14</v>
      </c>
      <c r="E297">
        <v>2016</v>
      </c>
      <c r="F297">
        <v>0</v>
      </c>
    </row>
    <row r="298" spans="1:6" x14ac:dyDescent="0.3">
      <c r="A298">
        <v>296</v>
      </c>
      <c r="B298" t="s">
        <v>42</v>
      </c>
      <c r="C298" s="1">
        <v>42614</v>
      </c>
      <c r="D298" t="s">
        <v>15</v>
      </c>
      <c r="E298">
        <v>2016</v>
      </c>
      <c r="F298">
        <v>0</v>
      </c>
    </row>
    <row r="299" spans="1:6" x14ac:dyDescent="0.3">
      <c r="A299">
        <v>297</v>
      </c>
      <c r="B299" t="s">
        <v>42</v>
      </c>
      <c r="C299" s="1">
        <v>42644</v>
      </c>
      <c r="D299" t="s">
        <v>16</v>
      </c>
      <c r="E299">
        <v>2016</v>
      </c>
      <c r="F299">
        <v>123500</v>
      </c>
    </row>
    <row r="300" spans="1:6" x14ac:dyDescent="0.3">
      <c r="A300">
        <v>298</v>
      </c>
      <c r="B300" t="s">
        <v>42</v>
      </c>
      <c r="C300" s="1">
        <v>42675</v>
      </c>
      <c r="D300" t="s">
        <v>17</v>
      </c>
      <c r="E300">
        <v>2016</v>
      </c>
      <c r="F300">
        <v>154400</v>
      </c>
    </row>
    <row r="301" spans="1:6" x14ac:dyDescent="0.3">
      <c r="A301">
        <v>299</v>
      </c>
      <c r="B301" t="s">
        <v>42</v>
      </c>
      <c r="C301" s="1">
        <v>42705</v>
      </c>
      <c r="D301" t="s">
        <v>18</v>
      </c>
      <c r="E301">
        <v>2016</v>
      </c>
      <c r="F301">
        <v>80500</v>
      </c>
    </row>
    <row r="302" spans="1:6" x14ac:dyDescent="0.3">
      <c r="A302">
        <v>300</v>
      </c>
      <c r="B302" t="s">
        <v>43</v>
      </c>
      <c r="C302" s="1">
        <v>42370</v>
      </c>
      <c r="D302" t="s">
        <v>7</v>
      </c>
      <c r="E302">
        <v>2016</v>
      </c>
      <c r="F302">
        <v>0</v>
      </c>
    </row>
    <row r="303" spans="1:6" x14ac:dyDescent="0.3">
      <c r="A303">
        <v>301</v>
      </c>
      <c r="B303" t="s">
        <v>43</v>
      </c>
      <c r="C303" s="1">
        <v>42401</v>
      </c>
      <c r="D303" t="s">
        <v>8</v>
      </c>
      <c r="E303">
        <v>2016</v>
      </c>
      <c r="F303">
        <v>0</v>
      </c>
    </row>
    <row r="304" spans="1:6" x14ac:dyDescent="0.3">
      <c r="A304">
        <v>302</v>
      </c>
      <c r="B304" t="s">
        <v>43</v>
      </c>
      <c r="C304" s="1">
        <v>42430</v>
      </c>
      <c r="D304" t="s">
        <v>9</v>
      </c>
      <c r="E304">
        <v>2016</v>
      </c>
      <c r="F304">
        <v>0</v>
      </c>
    </row>
    <row r="305" spans="1:6" x14ac:dyDescent="0.3">
      <c r="A305">
        <v>303</v>
      </c>
      <c r="B305" t="s">
        <v>43</v>
      </c>
      <c r="C305" s="1">
        <v>42461</v>
      </c>
      <c r="D305" t="s">
        <v>10</v>
      </c>
      <c r="E305">
        <v>2016</v>
      </c>
      <c r="F305">
        <v>0</v>
      </c>
    </row>
    <row r="306" spans="1:6" x14ac:dyDescent="0.3">
      <c r="A306">
        <v>304</v>
      </c>
      <c r="B306" t="s">
        <v>43</v>
      </c>
      <c r="C306" s="1">
        <v>42491</v>
      </c>
      <c r="D306" t="s">
        <v>11</v>
      </c>
      <c r="E306">
        <v>2016</v>
      </c>
      <c r="F306">
        <v>0</v>
      </c>
    </row>
    <row r="307" spans="1:6" x14ac:dyDescent="0.3">
      <c r="A307">
        <v>305</v>
      </c>
      <c r="B307" t="s">
        <v>43</v>
      </c>
      <c r="C307" s="1">
        <v>42522</v>
      </c>
      <c r="D307" t="s">
        <v>12</v>
      </c>
      <c r="E307">
        <v>2016</v>
      </c>
      <c r="F307">
        <v>0</v>
      </c>
    </row>
    <row r="308" spans="1:6" x14ac:dyDescent="0.3">
      <c r="A308">
        <v>306</v>
      </c>
      <c r="B308" t="s">
        <v>43</v>
      </c>
      <c r="C308" s="1">
        <v>42552</v>
      </c>
      <c r="D308" t="s">
        <v>13</v>
      </c>
      <c r="E308">
        <v>2016</v>
      </c>
      <c r="F308">
        <v>0</v>
      </c>
    </row>
    <row r="309" spans="1:6" x14ac:dyDescent="0.3">
      <c r="A309">
        <v>307</v>
      </c>
      <c r="B309" t="s">
        <v>43</v>
      </c>
      <c r="C309" s="1">
        <v>42583</v>
      </c>
      <c r="D309" t="s">
        <v>14</v>
      </c>
      <c r="E309">
        <v>2016</v>
      </c>
      <c r="F309">
        <v>0</v>
      </c>
    </row>
    <row r="310" spans="1:6" x14ac:dyDescent="0.3">
      <c r="A310">
        <v>308</v>
      </c>
      <c r="B310" t="s">
        <v>43</v>
      </c>
      <c r="C310" s="1">
        <v>42614</v>
      </c>
      <c r="D310" t="s">
        <v>15</v>
      </c>
      <c r="E310">
        <v>2016</v>
      </c>
      <c r="F310">
        <v>0</v>
      </c>
    </row>
    <row r="311" spans="1:6" x14ac:dyDescent="0.3">
      <c r="A311">
        <v>309</v>
      </c>
      <c r="B311" t="s">
        <v>43</v>
      </c>
      <c r="C311" s="1">
        <v>42644</v>
      </c>
      <c r="D311" t="s">
        <v>16</v>
      </c>
      <c r="E311">
        <v>2016</v>
      </c>
      <c r="F311">
        <v>0</v>
      </c>
    </row>
    <row r="312" spans="1:6" x14ac:dyDescent="0.3">
      <c r="A312">
        <v>310</v>
      </c>
      <c r="B312" t="s">
        <v>43</v>
      </c>
      <c r="C312" s="1">
        <v>42675</v>
      </c>
      <c r="D312" t="s">
        <v>17</v>
      </c>
      <c r="E312">
        <v>2016</v>
      </c>
      <c r="F312">
        <v>0</v>
      </c>
    </row>
    <row r="313" spans="1:6" x14ac:dyDescent="0.3">
      <c r="A313">
        <v>311</v>
      </c>
      <c r="B313" t="s">
        <v>43</v>
      </c>
      <c r="C313" s="1">
        <v>42705</v>
      </c>
      <c r="D313" t="s">
        <v>18</v>
      </c>
      <c r="E313">
        <v>2016</v>
      </c>
      <c r="F313">
        <v>0</v>
      </c>
    </row>
    <row r="314" spans="1:6" x14ac:dyDescent="0.3">
      <c r="A314">
        <v>312</v>
      </c>
      <c r="B314" t="s">
        <v>44</v>
      </c>
      <c r="C314" s="1">
        <v>42370</v>
      </c>
      <c r="D314" t="s">
        <v>7</v>
      </c>
      <c r="E314">
        <v>2016</v>
      </c>
      <c r="F314">
        <v>0</v>
      </c>
    </row>
    <row r="315" spans="1:6" x14ac:dyDescent="0.3">
      <c r="A315">
        <v>313</v>
      </c>
      <c r="B315" t="s">
        <v>44</v>
      </c>
      <c r="C315" s="1">
        <v>42401</v>
      </c>
      <c r="D315" t="s">
        <v>8</v>
      </c>
      <c r="E315">
        <v>2016</v>
      </c>
      <c r="F315">
        <v>0</v>
      </c>
    </row>
    <row r="316" spans="1:6" x14ac:dyDescent="0.3">
      <c r="A316">
        <v>314</v>
      </c>
      <c r="B316" t="s">
        <v>44</v>
      </c>
      <c r="C316" s="1">
        <v>42430</v>
      </c>
      <c r="D316" t="s">
        <v>9</v>
      </c>
      <c r="E316">
        <v>2016</v>
      </c>
      <c r="F316">
        <v>0</v>
      </c>
    </row>
    <row r="317" spans="1:6" x14ac:dyDescent="0.3">
      <c r="A317">
        <v>315</v>
      </c>
      <c r="B317" t="s">
        <v>44</v>
      </c>
      <c r="C317" s="1">
        <v>42461</v>
      </c>
      <c r="D317" t="s">
        <v>10</v>
      </c>
      <c r="E317">
        <v>2016</v>
      </c>
      <c r="F317">
        <v>0</v>
      </c>
    </row>
    <row r="318" spans="1:6" x14ac:dyDescent="0.3">
      <c r="A318">
        <v>316</v>
      </c>
      <c r="B318" t="s">
        <v>44</v>
      </c>
      <c r="C318" s="1">
        <v>42491</v>
      </c>
      <c r="D318" t="s">
        <v>11</v>
      </c>
      <c r="E318">
        <v>2016</v>
      </c>
      <c r="F318">
        <v>0</v>
      </c>
    </row>
    <row r="319" spans="1:6" x14ac:dyDescent="0.3">
      <c r="A319">
        <v>317</v>
      </c>
      <c r="B319" t="s">
        <v>44</v>
      </c>
      <c r="C319" s="1">
        <v>42522</v>
      </c>
      <c r="D319" t="s">
        <v>12</v>
      </c>
      <c r="E319">
        <v>2016</v>
      </c>
      <c r="F319">
        <v>0</v>
      </c>
    </row>
    <row r="320" spans="1:6" x14ac:dyDescent="0.3">
      <c r="A320">
        <v>318</v>
      </c>
      <c r="B320" t="s">
        <v>44</v>
      </c>
      <c r="C320" s="1">
        <v>42552</v>
      </c>
      <c r="D320" t="s">
        <v>13</v>
      </c>
      <c r="E320">
        <v>2016</v>
      </c>
      <c r="F320">
        <v>0</v>
      </c>
    </row>
    <row r="321" spans="1:6" x14ac:dyDescent="0.3">
      <c r="A321">
        <v>319</v>
      </c>
      <c r="B321" t="s">
        <v>44</v>
      </c>
      <c r="C321" s="1">
        <v>42583</v>
      </c>
      <c r="D321" t="s">
        <v>14</v>
      </c>
      <c r="E321">
        <v>2016</v>
      </c>
      <c r="F321">
        <v>0</v>
      </c>
    </row>
    <row r="322" spans="1:6" x14ac:dyDescent="0.3">
      <c r="A322">
        <v>320</v>
      </c>
      <c r="B322" t="s">
        <v>44</v>
      </c>
      <c r="C322" s="1">
        <v>42614</v>
      </c>
      <c r="D322" t="s">
        <v>15</v>
      </c>
      <c r="E322">
        <v>2016</v>
      </c>
      <c r="F322">
        <v>0</v>
      </c>
    </row>
    <row r="323" spans="1:6" x14ac:dyDescent="0.3">
      <c r="A323">
        <v>321</v>
      </c>
      <c r="B323" t="s">
        <v>44</v>
      </c>
      <c r="C323" s="1">
        <v>42644</v>
      </c>
      <c r="D323" t="s">
        <v>16</v>
      </c>
      <c r="E323">
        <v>2016</v>
      </c>
      <c r="F323">
        <v>0</v>
      </c>
    </row>
    <row r="324" spans="1:6" x14ac:dyDescent="0.3">
      <c r="A324">
        <v>322</v>
      </c>
      <c r="B324" t="s">
        <v>44</v>
      </c>
      <c r="C324" s="1">
        <v>42675</v>
      </c>
      <c r="D324" t="s">
        <v>17</v>
      </c>
      <c r="E324">
        <v>2016</v>
      </c>
      <c r="F324">
        <v>0</v>
      </c>
    </row>
    <row r="325" spans="1:6" x14ac:dyDescent="0.3">
      <c r="A325">
        <v>323</v>
      </c>
      <c r="B325" t="s">
        <v>44</v>
      </c>
      <c r="C325" s="1">
        <v>42705</v>
      </c>
      <c r="D325" t="s">
        <v>18</v>
      </c>
      <c r="E325">
        <v>2016</v>
      </c>
      <c r="F325">
        <v>0</v>
      </c>
    </row>
    <row r="326" spans="1:6" x14ac:dyDescent="0.3">
      <c r="A326">
        <v>324</v>
      </c>
      <c r="B326" t="s">
        <v>45</v>
      </c>
      <c r="C326" s="1">
        <v>42370</v>
      </c>
      <c r="D326" t="s">
        <v>7</v>
      </c>
      <c r="E326">
        <v>2016</v>
      </c>
      <c r="F326">
        <v>0</v>
      </c>
    </row>
    <row r="327" spans="1:6" x14ac:dyDescent="0.3">
      <c r="A327">
        <v>325</v>
      </c>
      <c r="B327" t="s">
        <v>45</v>
      </c>
      <c r="C327" s="1">
        <v>42401</v>
      </c>
      <c r="D327" t="s">
        <v>8</v>
      </c>
      <c r="E327">
        <v>2016</v>
      </c>
      <c r="F327">
        <v>0</v>
      </c>
    </row>
    <row r="328" spans="1:6" x14ac:dyDescent="0.3">
      <c r="A328">
        <v>326</v>
      </c>
      <c r="B328" t="s">
        <v>45</v>
      </c>
      <c r="C328" s="1">
        <v>42430</v>
      </c>
      <c r="D328" t="s">
        <v>9</v>
      </c>
      <c r="E328">
        <v>2016</v>
      </c>
      <c r="F328">
        <v>0</v>
      </c>
    </row>
    <row r="329" spans="1:6" x14ac:dyDescent="0.3">
      <c r="A329">
        <v>327</v>
      </c>
      <c r="B329" t="s">
        <v>45</v>
      </c>
      <c r="C329" s="1">
        <v>42461</v>
      </c>
      <c r="D329" t="s">
        <v>10</v>
      </c>
      <c r="E329">
        <v>2016</v>
      </c>
      <c r="F329">
        <v>0</v>
      </c>
    </row>
    <row r="330" spans="1:6" x14ac:dyDescent="0.3">
      <c r="A330">
        <v>328</v>
      </c>
      <c r="B330" t="s">
        <v>45</v>
      </c>
      <c r="C330" s="1">
        <v>42491</v>
      </c>
      <c r="D330" t="s">
        <v>11</v>
      </c>
      <c r="E330">
        <v>2016</v>
      </c>
      <c r="F330">
        <v>0</v>
      </c>
    </row>
    <row r="331" spans="1:6" x14ac:dyDescent="0.3">
      <c r="A331">
        <v>329</v>
      </c>
      <c r="B331" t="s">
        <v>45</v>
      </c>
      <c r="C331" s="1">
        <v>42522</v>
      </c>
      <c r="D331" t="s">
        <v>12</v>
      </c>
      <c r="E331">
        <v>2016</v>
      </c>
      <c r="F331">
        <v>0</v>
      </c>
    </row>
    <row r="332" spans="1:6" x14ac:dyDescent="0.3">
      <c r="A332">
        <v>330</v>
      </c>
      <c r="B332" t="s">
        <v>45</v>
      </c>
      <c r="C332" s="1">
        <v>42552</v>
      </c>
      <c r="D332" t="s">
        <v>13</v>
      </c>
      <c r="E332">
        <v>2016</v>
      </c>
      <c r="F332">
        <v>0</v>
      </c>
    </row>
    <row r="333" spans="1:6" x14ac:dyDescent="0.3">
      <c r="A333">
        <v>331</v>
      </c>
      <c r="B333" t="s">
        <v>45</v>
      </c>
      <c r="C333" s="1">
        <v>42583</v>
      </c>
      <c r="D333" t="s">
        <v>14</v>
      </c>
      <c r="E333">
        <v>2016</v>
      </c>
      <c r="F333">
        <v>0</v>
      </c>
    </row>
    <row r="334" spans="1:6" x14ac:dyDescent="0.3">
      <c r="A334">
        <v>332</v>
      </c>
      <c r="B334" t="s">
        <v>45</v>
      </c>
      <c r="C334" s="1">
        <v>42614</v>
      </c>
      <c r="D334" t="s">
        <v>15</v>
      </c>
      <c r="E334">
        <v>2016</v>
      </c>
      <c r="F334">
        <v>0</v>
      </c>
    </row>
    <row r="335" spans="1:6" x14ac:dyDescent="0.3">
      <c r="A335">
        <v>333</v>
      </c>
      <c r="B335" t="s">
        <v>45</v>
      </c>
      <c r="C335" s="1">
        <v>42644</v>
      </c>
      <c r="D335" t="s">
        <v>16</v>
      </c>
      <c r="E335">
        <v>2016</v>
      </c>
      <c r="F335">
        <v>21234</v>
      </c>
    </row>
    <row r="336" spans="1:6" x14ac:dyDescent="0.3">
      <c r="A336">
        <v>334</v>
      </c>
      <c r="B336" t="s">
        <v>45</v>
      </c>
      <c r="C336" s="1">
        <v>42675</v>
      </c>
      <c r="D336" t="s">
        <v>17</v>
      </c>
      <c r="E336">
        <v>2016</v>
      </c>
      <c r="F336">
        <v>18348</v>
      </c>
    </row>
    <row r="337" spans="1:6" x14ac:dyDescent="0.3">
      <c r="A337">
        <v>335</v>
      </c>
      <c r="B337" t="s">
        <v>45</v>
      </c>
      <c r="C337" s="1">
        <v>42705</v>
      </c>
      <c r="D337" t="s">
        <v>18</v>
      </c>
      <c r="E337">
        <v>2016</v>
      </c>
      <c r="F337">
        <v>20556</v>
      </c>
    </row>
    <row r="338" spans="1:6" x14ac:dyDescent="0.3">
      <c r="A338">
        <v>336</v>
      </c>
      <c r="B338" t="s">
        <v>46</v>
      </c>
      <c r="C338" s="1">
        <v>42370</v>
      </c>
      <c r="D338" t="s">
        <v>7</v>
      </c>
      <c r="E338">
        <v>2016</v>
      </c>
      <c r="F338">
        <v>0</v>
      </c>
    </row>
    <row r="339" spans="1:6" x14ac:dyDescent="0.3">
      <c r="A339">
        <v>337</v>
      </c>
      <c r="B339" t="s">
        <v>46</v>
      </c>
      <c r="C339" s="1">
        <v>42401</v>
      </c>
      <c r="D339" t="s">
        <v>8</v>
      </c>
      <c r="E339">
        <v>2016</v>
      </c>
      <c r="F339">
        <v>0</v>
      </c>
    </row>
    <row r="340" spans="1:6" x14ac:dyDescent="0.3">
      <c r="A340">
        <v>338</v>
      </c>
      <c r="B340" t="s">
        <v>46</v>
      </c>
      <c r="C340" s="1">
        <v>42430</v>
      </c>
      <c r="D340" t="s">
        <v>9</v>
      </c>
      <c r="E340">
        <v>2016</v>
      </c>
      <c r="F340">
        <v>0</v>
      </c>
    </row>
    <row r="341" spans="1:6" x14ac:dyDescent="0.3">
      <c r="A341">
        <v>339</v>
      </c>
      <c r="B341" t="s">
        <v>46</v>
      </c>
      <c r="C341" s="1">
        <v>42461</v>
      </c>
      <c r="D341" t="s">
        <v>10</v>
      </c>
      <c r="E341">
        <v>2016</v>
      </c>
      <c r="F341">
        <v>0</v>
      </c>
    </row>
    <row r="342" spans="1:6" x14ac:dyDescent="0.3">
      <c r="A342">
        <v>340</v>
      </c>
      <c r="B342" t="s">
        <v>46</v>
      </c>
      <c r="C342" s="1">
        <v>42491</v>
      </c>
      <c r="D342" t="s">
        <v>11</v>
      </c>
      <c r="E342">
        <v>2016</v>
      </c>
      <c r="F342">
        <v>0</v>
      </c>
    </row>
    <row r="343" spans="1:6" x14ac:dyDescent="0.3">
      <c r="A343">
        <v>341</v>
      </c>
      <c r="B343" t="s">
        <v>46</v>
      </c>
      <c r="C343" s="1">
        <v>42522</v>
      </c>
      <c r="D343" t="s">
        <v>12</v>
      </c>
      <c r="E343">
        <v>2016</v>
      </c>
      <c r="F343">
        <v>0</v>
      </c>
    </row>
    <row r="344" spans="1:6" x14ac:dyDescent="0.3">
      <c r="A344">
        <v>342</v>
      </c>
      <c r="B344" t="s">
        <v>46</v>
      </c>
      <c r="C344" s="1">
        <v>42552</v>
      </c>
      <c r="D344" t="s">
        <v>13</v>
      </c>
      <c r="E344">
        <v>2016</v>
      </c>
      <c r="F344">
        <v>0</v>
      </c>
    </row>
    <row r="345" spans="1:6" x14ac:dyDescent="0.3">
      <c r="A345">
        <v>343</v>
      </c>
      <c r="B345" t="s">
        <v>46</v>
      </c>
      <c r="C345" s="1">
        <v>42583</v>
      </c>
      <c r="D345" t="s">
        <v>14</v>
      </c>
      <c r="E345">
        <v>2016</v>
      </c>
      <c r="F345">
        <v>0</v>
      </c>
    </row>
    <row r="346" spans="1:6" x14ac:dyDescent="0.3">
      <c r="A346">
        <v>344</v>
      </c>
      <c r="B346" t="s">
        <v>46</v>
      </c>
      <c r="C346" s="1">
        <v>42614</v>
      </c>
      <c r="D346" t="s">
        <v>15</v>
      </c>
      <c r="E346">
        <v>2016</v>
      </c>
      <c r="F346">
        <v>0</v>
      </c>
    </row>
    <row r="347" spans="1:6" x14ac:dyDescent="0.3">
      <c r="A347">
        <v>345</v>
      </c>
      <c r="B347" t="s">
        <v>46</v>
      </c>
      <c r="C347" s="1">
        <v>42644</v>
      </c>
      <c r="D347" t="s">
        <v>16</v>
      </c>
      <c r="E347">
        <v>2016</v>
      </c>
      <c r="F347">
        <v>8200</v>
      </c>
    </row>
    <row r="348" spans="1:6" x14ac:dyDescent="0.3">
      <c r="A348">
        <v>346</v>
      </c>
      <c r="B348" t="s">
        <v>46</v>
      </c>
      <c r="C348" s="1">
        <v>42675</v>
      </c>
      <c r="D348" t="s">
        <v>17</v>
      </c>
      <c r="E348">
        <v>2016</v>
      </c>
      <c r="F348">
        <v>6050</v>
      </c>
    </row>
    <row r="349" spans="1:6" x14ac:dyDescent="0.3">
      <c r="A349">
        <v>347</v>
      </c>
      <c r="B349" t="s">
        <v>46</v>
      </c>
      <c r="C349" s="1">
        <v>42705</v>
      </c>
      <c r="D349" t="s">
        <v>18</v>
      </c>
      <c r="E349">
        <v>2016</v>
      </c>
      <c r="F349">
        <v>5150</v>
      </c>
    </row>
    <row r="350" spans="1:6" x14ac:dyDescent="0.3">
      <c r="A350">
        <v>348</v>
      </c>
      <c r="B350" t="s">
        <v>47</v>
      </c>
      <c r="C350" s="1">
        <v>42370</v>
      </c>
      <c r="D350" t="s">
        <v>7</v>
      </c>
      <c r="E350">
        <v>2016</v>
      </c>
      <c r="F350">
        <v>1985815</v>
      </c>
    </row>
    <row r="351" spans="1:6" x14ac:dyDescent="0.3">
      <c r="A351">
        <v>349</v>
      </c>
      <c r="B351" t="s">
        <v>47</v>
      </c>
      <c r="C351" s="1">
        <v>42401</v>
      </c>
      <c r="D351" t="s">
        <v>8</v>
      </c>
      <c r="E351">
        <v>2016</v>
      </c>
      <c r="F351">
        <v>20703778</v>
      </c>
    </row>
    <row r="352" spans="1:6" x14ac:dyDescent="0.3">
      <c r="A352">
        <v>350</v>
      </c>
      <c r="B352" t="s">
        <v>47</v>
      </c>
      <c r="C352" s="1">
        <v>42430</v>
      </c>
      <c r="D352" t="s">
        <v>9</v>
      </c>
      <c r="E352">
        <v>2016</v>
      </c>
      <c r="F352">
        <v>568397</v>
      </c>
    </row>
    <row r="353" spans="1:6" x14ac:dyDescent="0.3">
      <c r="A353">
        <v>351</v>
      </c>
      <c r="B353" t="s">
        <v>47</v>
      </c>
      <c r="C353" s="1">
        <v>42461</v>
      </c>
      <c r="D353" t="s">
        <v>10</v>
      </c>
      <c r="E353">
        <v>2016</v>
      </c>
      <c r="F353">
        <v>317643</v>
      </c>
    </row>
    <row r="354" spans="1:6" x14ac:dyDescent="0.3">
      <c r="A354">
        <v>352</v>
      </c>
      <c r="B354" t="s">
        <v>47</v>
      </c>
      <c r="C354" s="1">
        <v>42491</v>
      </c>
      <c r="D354" t="s">
        <v>11</v>
      </c>
      <c r="E354">
        <v>2016</v>
      </c>
      <c r="F354">
        <v>373788</v>
      </c>
    </row>
    <row r="355" spans="1:6" x14ac:dyDescent="0.3">
      <c r="A355">
        <v>353</v>
      </c>
      <c r="B355" t="s">
        <v>47</v>
      </c>
      <c r="C355" s="1">
        <v>42522</v>
      </c>
      <c r="D355" t="s">
        <v>12</v>
      </c>
      <c r="E355">
        <v>2016</v>
      </c>
      <c r="F355">
        <v>365332</v>
      </c>
    </row>
    <row r="356" spans="1:6" x14ac:dyDescent="0.3">
      <c r="A356">
        <v>354</v>
      </c>
      <c r="B356" t="s">
        <v>47</v>
      </c>
      <c r="C356" s="1">
        <v>42552</v>
      </c>
      <c r="D356" t="s">
        <v>13</v>
      </c>
      <c r="E356">
        <v>2016</v>
      </c>
      <c r="F356">
        <v>340320</v>
      </c>
    </row>
    <row r="357" spans="1:6" x14ac:dyDescent="0.3">
      <c r="A357">
        <v>355</v>
      </c>
      <c r="B357" t="s">
        <v>47</v>
      </c>
      <c r="C357" s="1">
        <v>42583</v>
      </c>
      <c r="D357" t="s">
        <v>14</v>
      </c>
      <c r="E357">
        <v>2016</v>
      </c>
      <c r="F357">
        <v>368755</v>
      </c>
    </row>
    <row r="358" spans="1:6" x14ac:dyDescent="0.3">
      <c r="A358">
        <v>356</v>
      </c>
      <c r="B358" t="s">
        <v>47</v>
      </c>
      <c r="C358" s="1">
        <v>42614</v>
      </c>
      <c r="D358" t="s">
        <v>15</v>
      </c>
      <c r="E358">
        <v>2016</v>
      </c>
      <c r="F358">
        <v>379210</v>
      </c>
    </row>
    <row r="359" spans="1:6" x14ac:dyDescent="0.3">
      <c r="A359">
        <v>357</v>
      </c>
      <c r="B359" t="s">
        <v>47</v>
      </c>
      <c r="C359" s="1">
        <v>42644</v>
      </c>
      <c r="D359" t="s">
        <v>16</v>
      </c>
      <c r="E359">
        <v>2016</v>
      </c>
      <c r="F359">
        <v>128247</v>
      </c>
    </row>
    <row r="360" spans="1:6" x14ac:dyDescent="0.3">
      <c r="A360">
        <v>358</v>
      </c>
      <c r="B360" t="s">
        <v>47</v>
      </c>
      <c r="C360" s="1">
        <v>42675</v>
      </c>
      <c r="D360" t="s">
        <v>17</v>
      </c>
      <c r="E360">
        <v>2016</v>
      </c>
      <c r="F360">
        <v>129250</v>
      </c>
    </row>
    <row r="361" spans="1:6" x14ac:dyDescent="0.3">
      <c r="A361">
        <v>359</v>
      </c>
      <c r="B361" t="s">
        <v>47</v>
      </c>
      <c r="C361" s="1">
        <v>42705</v>
      </c>
      <c r="D361" t="s">
        <v>18</v>
      </c>
      <c r="E361">
        <v>2016</v>
      </c>
      <c r="F361">
        <v>127500</v>
      </c>
    </row>
    <row r="362" spans="1:6" x14ac:dyDescent="0.3">
      <c r="A362">
        <v>360</v>
      </c>
      <c r="B362" t="s">
        <v>48</v>
      </c>
      <c r="C362" s="1">
        <v>42370</v>
      </c>
      <c r="D362" t="s">
        <v>7</v>
      </c>
      <c r="E362">
        <v>2016</v>
      </c>
      <c r="F362">
        <v>0</v>
      </c>
    </row>
    <row r="363" spans="1:6" x14ac:dyDescent="0.3">
      <c r="A363">
        <v>361</v>
      </c>
      <c r="B363" t="s">
        <v>48</v>
      </c>
      <c r="C363" s="1">
        <v>42401</v>
      </c>
      <c r="D363" t="s">
        <v>8</v>
      </c>
      <c r="E363">
        <v>2016</v>
      </c>
      <c r="F363">
        <v>0</v>
      </c>
    </row>
    <row r="364" spans="1:6" x14ac:dyDescent="0.3">
      <c r="A364">
        <v>362</v>
      </c>
      <c r="B364" t="s">
        <v>48</v>
      </c>
      <c r="C364" s="1">
        <v>42430</v>
      </c>
      <c r="D364" t="s">
        <v>9</v>
      </c>
      <c r="E364">
        <v>2016</v>
      </c>
      <c r="F364">
        <v>0</v>
      </c>
    </row>
    <row r="365" spans="1:6" x14ac:dyDescent="0.3">
      <c r="A365">
        <v>363</v>
      </c>
      <c r="B365" t="s">
        <v>48</v>
      </c>
      <c r="C365" s="1">
        <v>42461</v>
      </c>
      <c r="D365" t="s">
        <v>10</v>
      </c>
      <c r="E365">
        <v>2016</v>
      </c>
      <c r="F365">
        <v>0</v>
      </c>
    </row>
    <row r="366" spans="1:6" x14ac:dyDescent="0.3">
      <c r="A366">
        <v>364</v>
      </c>
      <c r="B366" t="s">
        <v>48</v>
      </c>
      <c r="C366" s="1">
        <v>42491</v>
      </c>
      <c r="D366" t="s">
        <v>11</v>
      </c>
      <c r="E366">
        <v>2016</v>
      </c>
      <c r="F366">
        <v>0</v>
      </c>
    </row>
    <row r="367" spans="1:6" x14ac:dyDescent="0.3">
      <c r="A367">
        <v>365</v>
      </c>
      <c r="B367" t="s">
        <v>48</v>
      </c>
      <c r="C367" s="1">
        <v>42522</v>
      </c>
      <c r="D367" t="s">
        <v>12</v>
      </c>
      <c r="E367">
        <v>2016</v>
      </c>
      <c r="F367">
        <v>0</v>
      </c>
    </row>
    <row r="368" spans="1:6" x14ac:dyDescent="0.3">
      <c r="A368">
        <v>366</v>
      </c>
      <c r="B368" t="s">
        <v>48</v>
      </c>
      <c r="C368" s="1">
        <v>42552</v>
      </c>
      <c r="D368" t="s">
        <v>13</v>
      </c>
      <c r="E368">
        <v>2016</v>
      </c>
      <c r="F368">
        <v>0</v>
      </c>
    </row>
    <row r="369" spans="1:6" x14ac:dyDescent="0.3">
      <c r="A369">
        <v>367</v>
      </c>
      <c r="B369" t="s">
        <v>48</v>
      </c>
      <c r="C369" s="1">
        <v>42583</v>
      </c>
      <c r="D369" t="s">
        <v>14</v>
      </c>
      <c r="E369">
        <v>2016</v>
      </c>
      <c r="F369">
        <v>0</v>
      </c>
    </row>
    <row r="370" spans="1:6" x14ac:dyDescent="0.3">
      <c r="A370">
        <v>368</v>
      </c>
      <c r="B370" t="s">
        <v>48</v>
      </c>
      <c r="C370" s="1">
        <v>42614</v>
      </c>
      <c r="D370" t="s">
        <v>15</v>
      </c>
      <c r="E370">
        <v>2016</v>
      </c>
      <c r="F370">
        <v>0</v>
      </c>
    </row>
    <row r="371" spans="1:6" x14ac:dyDescent="0.3">
      <c r="A371">
        <v>369</v>
      </c>
      <c r="B371" t="s">
        <v>48</v>
      </c>
      <c r="C371" s="1">
        <v>42644</v>
      </c>
      <c r="D371" t="s">
        <v>16</v>
      </c>
      <c r="E371">
        <v>2016</v>
      </c>
      <c r="F371">
        <v>584800</v>
      </c>
    </row>
    <row r="372" spans="1:6" x14ac:dyDescent="0.3">
      <c r="A372">
        <v>370</v>
      </c>
      <c r="B372" t="s">
        <v>48</v>
      </c>
      <c r="C372" s="1">
        <v>42675</v>
      </c>
      <c r="D372" t="s">
        <v>17</v>
      </c>
      <c r="E372">
        <v>2016</v>
      </c>
      <c r="F372">
        <v>681000</v>
      </c>
    </row>
    <row r="373" spans="1:6" x14ac:dyDescent="0.3">
      <c r="A373">
        <v>371</v>
      </c>
      <c r="B373" t="s">
        <v>48</v>
      </c>
      <c r="C373" s="1">
        <v>42705</v>
      </c>
      <c r="D373" t="s">
        <v>18</v>
      </c>
      <c r="E373">
        <v>2016</v>
      </c>
      <c r="F373">
        <v>462800</v>
      </c>
    </row>
    <row r="374" spans="1:6" x14ac:dyDescent="0.3">
      <c r="A374">
        <v>0</v>
      </c>
      <c r="B374" t="s">
        <v>6</v>
      </c>
      <c r="C374" s="1">
        <v>42736</v>
      </c>
      <c r="D374" t="s">
        <v>7</v>
      </c>
      <c r="E374">
        <v>2017</v>
      </c>
      <c r="F374">
        <v>318799</v>
      </c>
    </row>
    <row r="375" spans="1:6" x14ac:dyDescent="0.3">
      <c r="A375">
        <v>1</v>
      </c>
      <c r="B375" t="s">
        <v>6</v>
      </c>
      <c r="C375" s="1">
        <v>42767</v>
      </c>
      <c r="D375" t="s">
        <v>8</v>
      </c>
      <c r="E375">
        <v>2017</v>
      </c>
      <c r="F375">
        <v>83316</v>
      </c>
    </row>
    <row r="376" spans="1:6" x14ac:dyDescent="0.3">
      <c r="A376">
        <v>2</v>
      </c>
      <c r="B376" t="s">
        <v>6</v>
      </c>
      <c r="C376" s="1">
        <v>42795</v>
      </c>
      <c r="D376" t="s">
        <v>9</v>
      </c>
      <c r="E376">
        <v>2017</v>
      </c>
      <c r="F376">
        <v>27508</v>
      </c>
    </row>
    <row r="377" spans="1:6" x14ac:dyDescent="0.3">
      <c r="A377">
        <v>3</v>
      </c>
      <c r="B377" t="s">
        <v>6</v>
      </c>
      <c r="C377" s="1">
        <v>42826</v>
      </c>
      <c r="D377" t="s">
        <v>10</v>
      </c>
      <c r="E377">
        <v>2017</v>
      </c>
      <c r="F377">
        <v>13946</v>
      </c>
    </row>
    <row r="378" spans="1:6" x14ac:dyDescent="0.3">
      <c r="A378">
        <v>4</v>
      </c>
      <c r="B378" t="s">
        <v>6</v>
      </c>
      <c r="C378" s="1">
        <v>42856</v>
      </c>
      <c r="D378" t="s">
        <v>11</v>
      </c>
      <c r="E378">
        <v>2017</v>
      </c>
      <c r="F378">
        <v>11752</v>
      </c>
    </row>
    <row r="379" spans="1:6" x14ac:dyDescent="0.3">
      <c r="A379">
        <v>5</v>
      </c>
      <c r="B379" t="s">
        <v>6</v>
      </c>
      <c r="C379" s="1">
        <v>42887</v>
      </c>
      <c r="D379" t="s">
        <v>12</v>
      </c>
      <c r="E379">
        <v>2017</v>
      </c>
      <c r="F379">
        <v>26859</v>
      </c>
    </row>
    <row r="380" spans="1:6" x14ac:dyDescent="0.3">
      <c r="A380">
        <v>6</v>
      </c>
      <c r="B380" t="s">
        <v>6</v>
      </c>
      <c r="C380" s="1">
        <v>42917</v>
      </c>
      <c r="D380" t="s">
        <v>13</v>
      </c>
      <c r="E380">
        <v>2017</v>
      </c>
      <c r="F380">
        <v>52386</v>
      </c>
    </row>
    <row r="381" spans="1:6" x14ac:dyDescent="0.3">
      <c r="A381">
        <v>7</v>
      </c>
      <c r="B381" t="s">
        <v>6</v>
      </c>
      <c r="C381" s="1">
        <v>42948</v>
      </c>
      <c r="D381" t="s">
        <v>14</v>
      </c>
      <c r="E381">
        <v>2017</v>
      </c>
      <c r="F381">
        <v>34876</v>
      </c>
    </row>
    <row r="382" spans="1:6" x14ac:dyDescent="0.3">
      <c r="A382">
        <v>8</v>
      </c>
      <c r="B382" t="s">
        <v>6</v>
      </c>
      <c r="C382" s="1">
        <v>42979</v>
      </c>
      <c r="D382" t="s">
        <v>15</v>
      </c>
      <c r="E382">
        <v>2017</v>
      </c>
      <c r="F382">
        <v>42699</v>
      </c>
    </row>
    <row r="383" spans="1:6" x14ac:dyDescent="0.3">
      <c r="A383">
        <v>9</v>
      </c>
      <c r="B383" t="s">
        <v>6</v>
      </c>
      <c r="C383" s="1">
        <v>43009</v>
      </c>
      <c r="D383" t="s">
        <v>16</v>
      </c>
      <c r="E383">
        <v>2017</v>
      </c>
      <c r="F383">
        <v>41666</v>
      </c>
    </row>
    <row r="384" spans="1:6" x14ac:dyDescent="0.3">
      <c r="A384">
        <v>10</v>
      </c>
      <c r="B384" t="s">
        <v>6</v>
      </c>
      <c r="C384" s="1">
        <v>43040</v>
      </c>
      <c r="D384" t="s">
        <v>17</v>
      </c>
      <c r="E384">
        <v>2017</v>
      </c>
      <c r="F384">
        <v>117322</v>
      </c>
    </row>
    <row r="385" spans="1:6" x14ac:dyDescent="0.3">
      <c r="A385">
        <v>11</v>
      </c>
      <c r="B385" t="s">
        <v>6</v>
      </c>
      <c r="C385" s="1">
        <v>43070</v>
      </c>
      <c r="D385" t="s">
        <v>18</v>
      </c>
      <c r="E385">
        <v>2017</v>
      </c>
      <c r="F385">
        <v>54251</v>
      </c>
    </row>
    <row r="386" spans="1:6" x14ac:dyDescent="0.3">
      <c r="A386">
        <v>12</v>
      </c>
      <c r="B386" t="s">
        <v>19</v>
      </c>
      <c r="C386" s="1">
        <v>42736</v>
      </c>
      <c r="D386" t="s">
        <v>7</v>
      </c>
      <c r="E386">
        <v>2017</v>
      </c>
      <c r="F386">
        <v>302315</v>
      </c>
    </row>
    <row r="387" spans="1:6" x14ac:dyDescent="0.3">
      <c r="A387">
        <v>13</v>
      </c>
      <c r="B387" t="s">
        <v>19</v>
      </c>
      <c r="C387" s="1">
        <v>42767</v>
      </c>
      <c r="D387" t="s">
        <v>8</v>
      </c>
      <c r="E387">
        <v>2017</v>
      </c>
      <c r="F387">
        <v>251359</v>
      </c>
    </row>
    <row r="388" spans="1:6" x14ac:dyDescent="0.3">
      <c r="A388">
        <v>14</v>
      </c>
      <c r="B388" t="s">
        <v>19</v>
      </c>
      <c r="C388" s="1">
        <v>42795</v>
      </c>
      <c r="D388" t="s">
        <v>9</v>
      </c>
      <c r="E388">
        <v>2017</v>
      </c>
      <c r="F388">
        <v>243943</v>
      </c>
    </row>
    <row r="389" spans="1:6" x14ac:dyDescent="0.3">
      <c r="A389">
        <v>15</v>
      </c>
      <c r="B389" t="s">
        <v>19</v>
      </c>
      <c r="C389" s="1">
        <v>42826</v>
      </c>
      <c r="D389" t="s">
        <v>10</v>
      </c>
      <c r="E389">
        <v>2017</v>
      </c>
      <c r="F389">
        <v>667459</v>
      </c>
    </row>
    <row r="390" spans="1:6" x14ac:dyDescent="0.3">
      <c r="A390">
        <v>16</v>
      </c>
      <c r="B390" t="s">
        <v>19</v>
      </c>
      <c r="C390" s="1">
        <v>42856</v>
      </c>
      <c r="D390" t="s">
        <v>11</v>
      </c>
      <c r="E390">
        <v>2017</v>
      </c>
      <c r="F390">
        <v>311626</v>
      </c>
    </row>
    <row r="391" spans="1:6" x14ac:dyDescent="0.3">
      <c r="A391">
        <v>17</v>
      </c>
      <c r="B391" t="s">
        <v>19</v>
      </c>
      <c r="C391" s="1">
        <v>42887</v>
      </c>
      <c r="D391" t="s">
        <v>12</v>
      </c>
      <c r="E391">
        <v>2017</v>
      </c>
      <c r="F391">
        <v>351742</v>
      </c>
    </row>
    <row r="392" spans="1:6" x14ac:dyDescent="0.3">
      <c r="A392">
        <v>18</v>
      </c>
      <c r="B392" t="s">
        <v>19</v>
      </c>
      <c r="C392" s="1">
        <v>42917</v>
      </c>
      <c r="D392" t="s">
        <v>13</v>
      </c>
      <c r="E392">
        <v>2017</v>
      </c>
      <c r="F392">
        <v>258114</v>
      </c>
    </row>
    <row r="393" spans="1:6" x14ac:dyDescent="0.3">
      <c r="A393">
        <v>19</v>
      </c>
      <c r="B393" t="s">
        <v>19</v>
      </c>
      <c r="C393" s="1">
        <v>42948</v>
      </c>
      <c r="D393" t="s">
        <v>14</v>
      </c>
      <c r="E393">
        <v>2017</v>
      </c>
      <c r="F393">
        <v>316438</v>
      </c>
    </row>
    <row r="394" spans="1:6" x14ac:dyDescent="0.3">
      <c r="A394">
        <v>20</v>
      </c>
      <c r="B394" t="s">
        <v>19</v>
      </c>
      <c r="C394" s="1">
        <v>42979</v>
      </c>
      <c r="D394" t="s">
        <v>15</v>
      </c>
      <c r="E394">
        <v>2017</v>
      </c>
      <c r="F394">
        <v>381784</v>
      </c>
    </row>
    <row r="395" spans="1:6" x14ac:dyDescent="0.3">
      <c r="A395">
        <v>21</v>
      </c>
      <c r="B395" t="s">
        <v>19</v>
      </c>
      <c r="C395" s="1">
        <v>43009</v>
      </c>
      <c r="D395" t="s">
        <v>16</v>
      </c>
      <c r="E395">
        <v>2017</v>
      </c>
      <c r="F395">
        <v>334504</v>
      </c>
    </row>
    <row r="396" spans="1:6" x14ac:dyDescent="0.3">
      <c r="A396">
        <v>22</v>
      </c>
      <c r="B396" t="s">
        <v>19</v>
      </c>
      <c r="C396" s="1">
        <v>43040</v>
      </c>
      <c r="D396" t="s">
        <v>17</v>
      </c>
      <c r="E396">
        <v>2017</v>
      </c>
      <c r="F396">
        <v>281515</v>
      </c>
    </row>
    <row r="397" spans="1:6" x14ac:dyDescent="0.3">
      <c r="A397">
        <v>23</v>
      </c>
      <c r="B397" t="s">
        <v>19</v>
      </c>
      <c r="C397" s="1">
        <v>43070</v>
      </c>
      <c r="D397" t="s">
        <v>18</v>
      </c>
      <c r="E397">
        <v>2017</v>
      </c>
      <c r="F397">
        <v>393518</v>
      </c>
    </row>
    <row r="398" spans="1:6" x14ac:dyDescent="0.3">
      <c r="A398">
        <v>24</v>
      </c>
      <c r="B398" t="s">
        <v>20</v>
      </c>
      <c r="C398" s="1">
        <v>42736</v>
      </c>
      <c r="D398" t="s">
        <v>7</v>
      </c>
      <c r="E398">
        <v>2017</v>
      </c>
      <c r="F398">
        <v>1924695</v>
      </c>
    </row>
    <row r="399" spans="1:6" x14ac:dyDescent="0.3">
      <c r="A399">
        <v>25</v>
      </c>
      <c r="B399" t="s">
        <v>20</v>
      </c>
      <c r="C399" s="1">
        <v>42767</v>
      </c>
      <c r="D399" t="s">
        <v>8</v>
      </c>
      <c r="E399">
        <v>2017</v>
      </c>
      <c r="F399">
        <v>1886698</v>
      </c>
    </row>
    <row r="400" spans="1:6" x14ac:dyDescent="0.3">
      <c r="A400">
        <v>26</v>
      </c>
      <c r="B400" t="s">
        <v>20</v>
      </c>
      <c r="C400" s="1">
        <v>42795</v>
      </c>
      <c r="D400" t="s">
        <v>9</v>
      </c>
      <c r="E400">
        <v>2017</v>
      </c>
      <c r="F400">
        <v>1783903</v>
      </c>
    </row>
    <row r="401" spans="1:6" x14ac:dyDescent="0.3">
      <c r="A401">
        <v>27</v>
      </c>
      <c r="B401" t="s">
        <v>20</v>
      </c>
      <c r="C401" s="1">
        <v>42826</v>
      </c>
      <c r="D401" t="s">
        <v>10</v>
      </c>
      <c r="E401">
        <v>2017</v>
      </c>
      <c r="F401">
        <v>2366793</v>
      </c>
    </row>
    <row r="402" spans="1:6" x14ac:dyDescent="0.3">
      <c r="A402">
        <v>28</v>
      </c>
      <c r="B402" t="s">
        <v>20</v>
      </c>
      <c r="C402" s="1">
        <v>42856</v>
      </c>
      <c r="D402" t="s">
        <v>11</v>
      </c>
      <c r="E402">
        <v>2017</v>
      </c>
      <c r="F402">
        <v>2266793</v>
      </c>
    </row>
    <row r="403" spans="1:6" x14ac:dyDescent="0.3">
      <c r="A403">
        <v>29</v>
      </c>
      <c r="B403" t="s">
        <v>20</v>
      </c>
      <c r="C403" s="1">
        <v>42887</v>
      </c>
      <c r="D403" t="s">
        <v>12</v>
      </c>
      <c r="E403">
        <v>2017</v>
      </c>
      <c r="F403">
        <v>2007060</v>
      </c>
    </row>
    <row r="404" spans="1:6" x14ac:dyDescent="0.3">
      <c r="A404">
        <v>30</v>
      </c>
      <c r="B404" t="s">
        <v>20</v>
      </c>
      <c r="C404" s="1">
        <v>42917</v>
      </c>
      <c r="D404" t="s">
        <v>13</v>
      </c>
      <c r="E404">
        <v>2017</v>
      </c>
      <c r="F404">
        <v>1890870</v>
      </c>
    </row>
    <row r="405" spans="1:6" x14ac:dyDescent="0.3">
      <c r="A405">
        <v>31</v>
      </c>
      <c r="B405" t="s">
        <v>20</v>
      </c>
      <c r="C405" s="1">
        <v>42948</v>
      </c>
      <c r="D405" t="s">
        <v>14</v>
      </c>
      <c r="E405">
        <v>2017</v>
      </c>
      <c r="F405">
        <v>1976980</v>
      </c>
    </row>
    <row r="406" spans="1:6" x14ac:dyDescent="0.3">
      <c r="A406">
        <v>32</v>
      </c>
      <c r="B406" t="s">
        <v>20</v>
      </c>
      <c r="C406" s="1">
        <v>42979</v>
      </c>
      <c r="D406" t="s">
        <v>15</v>
      </c>
      <c r="E406">
        <v>2017</v>
      </c>
      <c r="F406">
        <v>2011280</v>
      </c>
    </row>
    <row r="407" spans="1:6" x14ac:dyDescent="0.3">
      <c r="A407">
        <v>33</v>
      </c>
      <c r="B407" t="s">
        <v>20</v>
      </c>
      <c r="C407" s="1">
        <v>43009</v>
      </c>
      <c r="D407" t="s">
        <v>16</v>
      </c>
      <c r="E407">
        <v>2017</v>
      </c>
      <c r="F407">
        <v>2202316</v>
      </c>
    </row>
    <row r="408" spans="1:6" x14ac:dyDescent="0.3">
      <c r="A408">
        <v>34</v>
      </c>
      <c r="B408" t="s">
        <v>20</v>
      </c>
      <c r="C408" s="1">
        <v>43040</v>
      </c>
      <c r="D408" t="s">
        <v>17</v>
      </c>
      <c r="E408">
        <v>2017</v>
      </c>
      <c r="F408">
        <v>1971438</v>
      </c>
    </row>
    <row r="409" spans="1:6" x14ac:dyDescent="0.3">
      <c r="A409">
        <v>35</v>
      </c>
      <c r="B409" t="s">
        <v>20</v>
      </c>
      <c r="C409" s="1">
        <v>43070</v>
      </c>
      <c r="D409" t="s">
        <v>18</v>
      </c>
      <c r="E409">
        <v>2017</v>
      </c>
      <c r="F409">
        <v>4871416</v>
      </c>
    </row>
    <row r="410" spans="1:6" x14ac:dyDescent="0.3">
      <c r="A410">
        <v>36</v>
      </c>
      <c r="B410" t="s">
        <v>21</v>
      </c>
      <c r="C410" s="1">
        <v>42736</v>
      </c>
      <c r="D410" t="s">
        <v>7</v>
      </c>
      <c r="E410">
        <v>2017</v>
      </c>
      <c r="F410">
        <v>174477</v>
      </c>
    </row>
    <row r="411" spans="1:6" x14ac:dyDescent="0.3">
      <c r="A411">
        <v>37</v>
      </c>
      <c r="B411" t="s">
        <v>21</v>
      </c>
      <c r="C411" s="1">
        <v>42767</v>
      </c>
      <c r="D411" t="s">
        <v>8</v>
      </c>
      <c r="E411">
        <v>2017</v>
      </c>
      <c r="F411">
        <v>159659</v>
      </c>
    </row>
    <row r="412" spans="1:6" x14ac:dyDescent="0.3">
      <c r="A412">
        <v>38</v>
      </c>
      <c r="B412" t="s">
        <v>21</v>
      </c>
      <c r="C412" s="1">
        <v>42795</v>
      </c>
      <c r="D412" t="s">
        <v>9</v>
      </c>
      <c r="E412">
        <v>2017</v>
      </c>
      <c r="F412">
        <v>323658</v>
      </c>
    </row>
    <row r="413" spans="1:6" x14ac:dyDescent="0.3">
      <c r="A413">
        <v>39</v>
      </c>
      <c r="B413" t="s">
        <v>21</v>
      </c>
      <c r="C413" s="1">
        <v>42826</v>
      </c>
      <c r="D413" t="s">
        <v>10</v>
      </c>
      <c r="E413">
        <v>2017</v>
      </c>
      <c r="F413">
        <v>330540</v>
      </c>
    </row>
    <row r="414" spans="1:6" x14ac:dyDescent="0.3">
      <c r="A414">
        <v>40</v>
      </c>
      <c r="B414" t="s">
        <v>21</v>
      </c>
      <c r="C414" s="1">
        <v>42856</v>
      </c>
      <c r="D414" t="s">
        <v>11</v>
      </c>
      <c r="E414">
        <v>2017</v>
      </c>
      <c r="F414">
        <v>468038</v>
      </c>
    </row>
    <row r="415" spans="1:6" x14ac:dyDescent="0.3">
      <c r="A415">
        <v>41</v>
      </c>
      <c r="B415" t="s">
        <v>21</v>
      </c>
      <c r="C415" s="1">
        <v>42887</v>
      </c>
      <c r="D415" t="s">
        <v>12</v>
      </c>
      <c r="E415">
        <v>2017</v>
      </c>
      <c r="F415">
        <v>418103</v>
      </c>
    </row>
    <row r="416" spans="1:6" x14ac:dyDescent="0.3">
      <c r="A416">
        <v>42</v>
      </c>
      <c r="B416" t="s">
        <v>21</v>
      </c>
      <c r="C416" s="1">
        <v>42917</v>
      </c>
      <c r="D416" t="s">
        <v>13</v>
      </c>
      <c r="E416">
        <v>2017</v>
      </c>
      <c r="F416">
        <v>247254</v>
      </c>
    </row>
    <row r="417" spans="1:6" x14ac:dyDescent="0.3">
      <c r="A417">
        <v>43</v>
      </c>
      <c r="B417" t="s">
        <v>21</v>
      </c>
      <c r="C417" s="1">
        <v>42948</v>
      </c>
      <c r="D417" t="s">
        <v>14</v>
      </c>
      <c r="E417">
        <v>2017</v>
      </c>
      <c r="F417">
        <v>386458</v>
      </c>
    </row>
    <row r="418" spans="1:6" x14ac:dyDescent="0.3">
      <c r="A418">
        <v>44</v>
      </c>
      <c r="B418" t="s">
        <v>21</v>
      </c>
      <c r="C418" s="1">
        <v>42979</v>
      </c>
      <c r="D418" t="s">
        <v>15</v>
      </c>
      <c r="E418">
        <v>2017</v>
      </c>
      <c r="F418">
        <v>143102</v>
      </c>
    </row>
    <row r="419" spans="1:6" x14ac:dyDescent="0.3">
      <c r="A419">
        <v>45</v>
      </c>
      <c r="B419" t="s">
        <v>21</v>
      </c>
      <c r="C419" s="1">
        <v>43009</v>
      </c>
      <c r="D419" t="s">
        <v>16</v>
      </c>
      <c r="E419">
        <v>2017</v>
      </c>
      <c r="F419">
        <v>248504</v>
      </c>
    </row>
    <row r="420" spans="1:6" x14ac:dyDescent="0.3">
      <c r="A420">
        <v>46</v>
      </c>
      <c r="B420" t="s">
        <v>21</v>
      </c>
      <c r="C420" s="1">
        <v>43040</v>
      </c>
      <c r="D420" t="s">
        <v>17</v>
      </c>
      <c r="E420">
        <v>2017</v>
      </c>
      <c r="F420">
        <v>348042</v>
      </c>
    </row>
    <row r="421" spans="1:6" x14ac:dyDescent="0.3">
      <c r="A421">
        <v>47</v>
      </c>
      <c r="B421" t="s">
        <v>21</v>
      </c>
      <c r="C421" s="1">
        <v>43070</v>
      </c>
      <c r="D421" t="s">
        <v>18</v>
      </c>
      <c r="E421">
        <v>2017</v>
      </c>
      <c r="F421">
        <v>393566</v>
      </c>
    </row>
    <row r="422" spans="1:6" x14ac:dyDescent="0.3">
      <c r="A422">
        <v>48</v>
      </c>
      <c r="B422" t="s">
        <v>22</v>
      </c>
      <c r="C422" s="1">
        <v>42736</v>
      </c>
      <c r="D422" t="s">
        <v>7</v>
      </c>
      <c r="E422">
        <v>2017</v>
      </c>
      <c r="F422">
        <v>12280</v>
      </c>
    </row>
    <row r="423" spans="1:6" x14ac:dyDescent="0.3">
      <c r="A423">
        <v>49</v>
      </c>
      <c r="B423" t="s">
        <v>22</v>
      </c>
      <c r="C423" s="1">
        <v>42767</v>
      </c>
      <c r="D423" t="s">
        <v>8</v>
      </c>
      <c r="E423">
        <v>2017</v>
      </c>
      <c r="F423">
        <v>12610</v>
      </c>
    </row>
    <row r="424" spans="1:6" x14ac:dyDescent="0.3">
      <c r="A424">
        <v>50</v>
      </c>
      <c r="B424" t="s">
        <v>22</v>
      </c>
      <c r="C424" s="1">
        <v>42795</v>
      </c>
      <c r="D424" t="s">
        <v>9</v>
      </c>
      <c r="E424">
        <v>2017</v>
      </c>
      <c r="F424">
        <v>8450</v>
      </c>
    </row>
    <row r="425" spans="1:6" x14ac:dyDescent="0.3">
      <c r="A425">
        <v>51</v>
      </c>
      <c r="B425" t="s">
        <v>22</v>
      </c>
      <c r="C425" s="1">
        <v>42826</v>
      </c>
      <c r="D425" t="s">
        <v>10</v>
      </c>
      <c r="E425">
        <v>2017</v>
      </c>
      <c r="F425">
        <v>9788</v>
      </c>
    </row>
    <row r="426" spans="1:6" x14ac:dyDescent="0.3">
      <c r="A426">
        <v>52</v>
      </c>
      <c r="B426" t="s">
        <v>22</v>
      </c>
      <c r="C426" s="1">
        <v>42856</v>
      </c>
      <c r="D426" t="s">
        <v>11</v>
      </c>
      <c r="E426">
        <v>2017</v>
      </c>
      <c r="F426">
        <v>12130</v>
      </c>
    </row>
    <row r="427" spans="1:6" x14ac:dyDescent="0.3">
      <c r="A427">
        <v>53</v>
      </c>
      <c r="B427" t="s">
        <v>22</v>
      </c>
      <c r="C427" s="1">
        <v>42887</v>
      </c>
      <c r="D427" t="s">
        <v>12</v>
      </c>
      <c r="E427">
        <v>2017</v>
      </c>
      <c r="F427">
        <v>13750</v>
      </c>
    </row>
    <row r="428" spans="1:6" x14ac:dyDescent="0.3">
      <c r="A428">
        <v>54</v>
      </c>
      <c r="B428" t="s">
        <v>22</v>
      </c>
      <c r="C428" s="1">
        <v>42917</v>
      </c>
      <c r="D428" t="s">
        <v>13</v>
      </c>
      <c r="E428">
        <v>2017</v>
      </c>
      <c r="F428">
        <v>16050</v>
      </c>
    </row>
    <row r="429" spans="1:6" x14ac:dyDescent="0.3">
      <c r="A429">
        <v>55</v>
      </c>
      <c r="B429" t="s">
        <v>22</v>
      </c>
      <c r="C429" s="1">
        <v>42948</v>
      </c>
      <c r="D429" t="s">
        <v>14</v>
      </c>
      <c r="E429">
        <v>2017</v>
      </c>
      <c r="F429">
        <v>15680</v>
      </c>
    </row>
    <row r="430" spans="1:6" x14ac:dyDescent="0.3">
      <c r="A430">
        <v>56</v>
      </c>
      <c r="B430" t="s">
        <v>22</v>
      </c>
      <c r="C430" s="1">
        <v>42979</v>
      </c>
      <c r="D430" t="s">
        <v>15</v>
      </c>
      <c r="E430">
        <v>2017</v>
      </c>
      <c r="F430">
        <v>15600</v>
      </c>
    </row>
    <row r="431" spans="1:6" x14ac:dyDescent="0.3">
      <c r="A431">
        <v>57</v>
      </c>
      <c r="B431" t="s">
        <v>22</v>
      </c>
      <c r="C431" s="1">
        <v>43009</v>
      </c>
      <c r="D431" t="s">
        <v>16</v>
      </c>
      <c r="E431">
        <v>2017</v>
      </c>
      <c r="F431">
        <v>16130</v>
      </c>
    </row>
    <row r="432" spans="1:6" x14ac:dyDescent="0.3">
      <c r="A432">
        <v>58</v>
      </c>
      <c r="B432" t="s">
        <v>22</v>
      </c>
      <c r="C432" s="1">
        <v>43040</v>
      </c>
      <c r="D432" t="s">
        <v>17</v>
      </c>
      <c r="E432">
        <v>2017</v>
      </c>
      <c r="F432">
        <v>16360</v>
      </c>
    </row>
    <row r="433" spans="1:6" x14ac:dyDescent="0.3">
      <c r="A433">
        <v>59</v>
      </c>
      <c r="B433" t="s">
        <v>22</v>
      </c>
      <c r="C433" s="1">
        <v>43070</v>
      </c>
      <c r="D433" t="s">
        <v>18</v>
      </c>
      <c r="E433">
        <v>2017</v>
      </c>
      <c r="F433">
        <v>16880</v>
      </c>
    </row>
    <row r="434" spans="1:6" x14ac:dyDescent="0.3">
      <c r="A434">
        <v>60</v>
      </c>
      <c r="B434" t="s">
        <v>23</v>
      </c>
      <c r="C434" s="1">
        <v>42736</v>
      </c>
      <c r="D434" t="s">
        <v>7</v>
      </c>
      <c r="E434">
        <v>2017</v>
      </c>
      <c r="F434">
        <v>96560</v>
      </c>
    </row>
    <row r="435" spans="1:6" x14ac:dyDescent="0.3">
      <c r="A435">
        <v>61</v>
      </c>
      <c r="B435" t="s">
        <v>23</v>
      </c>
      <c r="C435" s="1">
        <v>42767</v>
      </c>
      <c r="D435" t="s">
        <v>8</v>
      </c>
      <c r="E435">
        <v>2017</v>
      </c>
      <c r="F435">
        <v>96850</v>
      </c>
    </row>
    <row r="436" spans="1:6" x14ac:dyDescent="0.3">
      <c r="A436">
        <v>62</v>
      </c>
      <c r="B436" t="s">
        <v>23</v>
      </c>
      <c r="C436" s="1">
        <v>42795</v>
      </c>
      <c r="D436" t="s">
        <v>9</v>
      </c>
      <c r="E436">
        <v>2017</v>
      </c>
      <c r="F436">
        <v>81400</v>
      </c>
    </row>
    <row r="437" spans="1:6" x14ac:dyDescent="0.3">
      <c r="A437">
        <v>63</v>
      </c>
      <c r="B437" t="s">
        <v>23</v>
      </c>
      <c r="C437" s="1">
        <v>42826</v>
      </c>
      <c r="D437" t="s">
        <v>10</v>
      </c>
      <c r="E437">
        <v>2017</v>
      </c>
      <c r="F437">
        <v>90700</v>
      </c>
    </row>
    <row r="438" spans="1:6" x14ac:dyDescent="0.3">
      <c r="A438">
        <v>64</v>
      </c>
      <c r="B438" t="s">
        <v>23</v>
      </c>
      <c r="C438" s="1">
        <v>42856</v>
      </c>
      <c r="D438" t="s">
        <v>11</v>
      </c>
      <c r="E438">
        <v>2017</v>
      </c>
      <c r="F438">
        <v>91150</v>
      </c>
    </row>
    <row r="439" spans="1:6" x14ac:dyDescent="0.3">
      <c r="A439">
        <v>65</v>
      </c>
      <c r="B439" t="s">
        <v>23</v>
      </c>
      <c r="C439" s="1">
        <v>42887</v>
      </c>
      <c r="D439" t="s">
        <v>12</v>
      </c>
      <c r="E439">
        <v>2017</v>
      </c>
      <c r="F439">
        <v>93650</v>
      </c>
    </row>
    <row r="440" spans="1:6" x14ac:dyDescent="0.3">
      <c r="A440">
        <v>66</v>
      </c>
      <c r="B440" t="s">
        <v>23</v>
      </c>
      <c r="C440" s="1">
        <v>42917</v>
      </c>
      <c r="D440" t="s">
        <v>13</v>
      </c>
      <c r="E440">
        <v>2017</v>
      </c>
      <c r="F440">
        <v>94700</v>
      </c>
    </row>
    <row r="441" spans="1:6" x14ac:dyDescent="0.3">
      <c r="A441">
        <v>67</v>
      </c>
      <c r="B441" t="s">
        <v>23</v>
      </c>
      <c r="C441" s="1">
        <v>42948</v>
      </c>
      <c r="D441" t="s">
        <v>14</v>
      </c>
      <c r="E441">
        <v>2017</v>
      </c>
      <c r="F441">
        <v>118350</v>
      </c>
    </row>
    <row r="442" spans="1:6" x14ac:dyDescent="0.3">
      <c r="A442">
        <v>68</v>
      </c>
      <c r="B442" t="s">
        <v>23</v>
      </c>
      <c r="C442" s="1">
        <v>42979</v>
      </c>
      <c r="D442" t="s">
        <v>15</v>
      </c>
      <c r="E442">
        <v>2017</v>
      </c>
      <c r="F442">
        <v>112600</v>
      </c>
    </row>
    <row r="443" spans="1:6" x14ac:dyDescent="0.3">
      <c r="A443">
        <v>69</v>
      </c>
      <c r="B443" t="s">
        <v>23</v>
      </c>
      <c r="C443" s="1">
        <v>43009</v>
      </c>
      <c r="D443" t="s">
        <v>16</v>
      </c>
      <c r="E443">
        <v>2017</v>
      </c>
      <c r="F443">
        <v>115250</v>
      </c>
    </row>
    <row r="444" spans="1:6" x14ac:dyDescent="0.3">
      <c r="A444">
        <v>70</v>
      </c>
      <c r="B444" t="s">
        <v>23</v>
      </c>
      <c r="C444" s="1">
        <v>43040</v>
      </c>
      <c r="D444" t="s">
        <v>17</v>
      </c>
      <c r="E444">
        <v>2017</v>
      </c>
      <c r="F444">
        <v>116800</v>
      </c>
    </row>
    <row r="445" spans="1:6" x14ac:dyDescent="0.3">
      <c r="A445">
        <v>71</v>
      </c>
      <c r="B445" t="s">
        <v>23</v>
      </c>
      <c r="C445" s="1">
        <v>43070</v>
      </c>
      <c r="D445" t="s">
        <v>18</v>
      </c>
      <c r="E445">
        <v>2017</v>
      </c>
      <c r="F445">
        <v>723000</v>
      </c>
    </row>
    <row r="446" spans="1:6" x14ac:dyDescent="0.3">
      <c r="A446">
        <v>72</v>
      </c>
      <c r="B446" t="s">
        <v>24</v>
      </c>
      <c r="C446" s="1">
        <v>42736</v>
      </c>
      <c r="D446" t="s">
        <v>7</v>
      </c>
      <c r="E446">
        <v>2017</v>
      </c>
      <c r="F446">
        <v>214887</v>
      </c>
    </row>
    <row r="447" spans="1:6" x14ac:dyDescent="0.3">
      <c r="A447">
        <v>73</v>
      </c>
      <c r="B447" t="s">
        <v>24</v>
      </c>
      <c r="C447" s="1">
        <v>42767</v>
      </c>
      <c r="D447" t="s">
        <v>8</v>
      </c>
      <c r="E447">
        <v>2017</v>
      </c>
      <c r="F447">
        <v>481110</v>
      </c>
    </row>
    <row r="448" spans="1:6" x14ac:dyDescent="0.3">
      <c r="A448">
        <v>74</v>
      </c>
      <c r="B448" t="s">
        <v>24</v>
      </c>
      <c r="C448" s="1">
        <v>42795</v>
      </c>
      <c r="D448" t="s">
        <v>9</v>
      </c>
      <c r="E448">
        <v>2017</v>
      </c>
      <c r="F448">
        <v>155013</v>
      </c>
    </row>
    <row r="449" spans="1:6" x14ac:dyDescent="0.3">
      <c r="A449">
        <v>75</v>
      </c>
      <c r="B449" t="s">
        <v>24</v>
      </c>
      <c r="C449" s="1">
        <v>42826</v>
      </c>
      <c r="D449" t="s">
        <v>10</v>
      </c>
      <c r="E449">
        <v>2017</v>
      </c>
      <c r="F449">
        <v>131426</v>
      </c>
    </row>
    <row r="450" spans="1:6" x14ac:dyDescent="0.3">
      <c r="A450">
        <v>76</v>
      </c>
      <c r="B450" t="s">
        <v>24</v>
      </c>
      <c r="C450" s="1">
        <v>42856</v>
      </c>
      <c r="D450" t="s">
        <v>11</v>
      </c>
      <c r="E450">
        <v>2017</v>
      </c>
      <c r="F450">
        <v>131426</v>
      </c>
    </row>
    <row r="451" spans="1:6" x14ac:dyDescent="0.3">
      <c r="A451">
        <v>77</v>
      </c>
      <c r="B451" t="s">
        <v>24</v>
      </c>
      <c r="C451" s="1">
        <v>42887</v>
      </c>
      <c r="D451" t="s">
        <v>12</v>
      </c>
      <c r="E451">
        <v>2017</v>
      </c>
      <c r="F451">
        <v>160182</v>
      </c>
    </row>
    <row r="452" spans="1:6" x14ac:dyDescent="0.3">
      <c r="A452">
        <v>78</v>
      </c>
      <c r="B452" t="s">
        <v>24</v>
      </c>
      <c r="C452" s="1">
        <v>42917</v>
      </c>
      <c r="D452" t="s">
        <v>13</v>
      </c>
      <c r="E452">
        <v>2017</v>
      </c>
      <c r="F452">
        <v>160182</v>
      </c>
    </row>
    <row r="453" spans="1:6" x14ac:dyDescent="0.3">
      <c r="A453">
        <v>79</v>
      </c>
      <c r="B453" t="s">
        <v>24</v>
      </c>
      <c r="C453" s="1">
        <v>42948</v>
      </c>
      <c r="D453" t="s">
        <v>14</v>
      </c>
      <c r="E453">
        <v>2017</v>
      </c>
      <c r="F453">
        <v>131485</v>
      </c>
    </row>
    <row r="454" spans="1:6" x14ac:dyDescent="0.3">
      <c r="A454">
        <v>80</v>
      </c>
      <c r="B454" t="s">
        <v>24</v>
      </c>
      <c r="C454" s="1">
        <v>42979</v>
      </c>
      <c r="D454" t="s">
        <v>15</v>
      </c>
      <c r="E454">
        <v>2017</v>
      </c>
      <c r="F454">
        <v>123733</v>
      </c>
    </row>
    <row r="455" spans="1:6" x14ac:dyDescent="0.3">
      <c r="A455">
        <v>81</v>
      </c>
      <c r="B455" t="s">
        <v>24</v>
      </c>
      <c r="C455" s="1">
        <v>43009</v>
      </c>
      <c r="D455" t="s">
        <v>16</v>
      </c>
      <c r="E455">
        <v>2017</v>
      </c>
      <c r="F455">
        <v>152898</v>
      </c>
    </row>
    <row r="456" spans="1:6" x14ac:dyDescent="0.3">
      <c r="A456">
        <v>82</v>
      </c>
      <c r="B456" t="s">
        <v>24</v>
      </c>
      <c r="C456" s="1">
        <v>43040</v>
      </c>
      <c r="D456" t="s">
        <v>17</v>
      </c>
      <c r="E456">
        <v>2017</v>
      </c>
      <c r="F456">
        <v>188170</v>
      </c>
    </row>
    <row r="457" spans="1:6" x14ac:dyDescent="0.3">
      <c r="A457">
        <v>83</v>
      </c>
      <c r="B457" t="s">
        <v>24</v>
      </c>
      <c r="C457" s="1">
        <v>43070</v>
      </c>
      <c r="D457" t="s">
        <v>18</v>
      </c>
      <c r="E457">
        <v>2017</v>
      </c>
      <c r="F457">
        <v>214887</v>
      </c>
    </row>
    <row r="458" spans="1:6" x14ac:dyDescent="0.3">
      <c r="A458">
        <v>84</v>
      </c>
      <c r="B458" t="s">
        <v>25</v>
      </c>
      <c r="C458" s="1">
        <v>42736</v>
      </c>
      <c r="D458" t="s">
        <v>7</v>
      </c>
      <c r="E458">
        <v>2017</v>
      </c>
      <c r="F458">
        <v>58</v>
      </c>
    </row>
    <row r="459" spans="1:6" x14ac:dyDescent="0.3">
      <c r="A459">
        <v>85</v>
      </c>
      <c r="B459" t="s">
        <v>25</v>
      </c>
      <c r="C459" s="1">
        <v>42767</v>
      </c>
      <c r="D459" t="s">
        <v>8</v>
      </c>
      <c r="E459">
        <v>2017</v>
      </c>
      <c r="F459">
        <v>50</v>
      </c>
    </row>
    <row r="460" spans="1:6" x14ac:dyDescent="0.3">
      <c r="A460">
        <v>86</v>
      </c>
      <c r="B460" t="s">
        <v>25</v>
      </c>
      <c r="C460" s="1">
        <v>42795</v>
      </c>
      <c r="D460" t="s">
        <v>9</v>
      </c>
      <c r="E460">
        <v>2017</v>
      </c>
      <c r="F460">
        <v>41</v>
      </c>
    </row>
    <row r="461" spans="1:6" x14ac:dyDescent="0.3">
      <c r="A461">
        <v>87</v>
      </c>
      <c r="B461" t="s">
        <v>25</v>
      </c>
      <c r="C461" s="1">
        <v>42826</v>
      </c>
      <c r="D461" t="s">
        <v>10</v>
      </c>
      <c r="E461">
        <v>2017</v>
      </c>
      <c r="F461">
        <v>46</v>
      </c>
    </row>
    <row r="462" spans="1:6" x14ac:dyDescent="0.3">
      <c r="A462">
        <v>88</v>
      </c>
      <c r="B462" t="s">
        <v>25</v>
      </c>
      <c r="C462" s="1">
        <v>42856</v>
      </c>
      <c r="D462" t="s">
        <v>11</v>
      </c>
      <c r="E462">
        <v>2017</v>
      </c>
      <c r="F462">
        <v>60</v>
      </c>
    </row>
    <row r="463" spans="1:6" x14ac:dyDescent="0.3">
      <c r="A463">
        <v>89</v>
      </c>
      <c r="B463" t="s">
        <v>25</v>
      </c>
      <c r="C463" s="1">
        <v>42887</v>
      </c>
      <c r="D463" t="s">
        <v>12</v>
      </c>
      <c r="E463">
        <v>2017</v>
      </c>
      <c r="F463">
        <v>41</v>
      </c>
    </row>
    <row r="464" spans="1:6" x14ac:dyDescent="0.3">
      <c r="A464">
        <v>90</v>
      </c>
      <c r="B464" t="s">
        <v>25</v>
      </c>
      <c r="C464" s="1">
        <v>42917</v>
      </c>
      <c r="D464" t="s">
        <v>13</v>
      </c>
      <c r="E464">
        <v>2017</v>
      </c>
      <c r="F464">
        <v>41</v>
      </c>
    </row>
    <row r="465" spans="1:6" x14ac:dyDescent="0.3">
      <c r="A465">
        <v>91</v>
      </c>
      <c r="B465" t="s">
        <v>25</v>
      </c>
      <c r="C465" s="1">
        <v>42948</v>
      </c>
      <c r="D465" t="s">
        <v>14</v>
      </c>
      <c r="E465">
        <v>2017</v>
      </c>
      <c r="F465">
        <v>40</v>
      </c>
    </row>
    <row r="466" spans="1:6" x14ac:dyDescent="0.3">
      <c r="A466">
        <v>92</v>
      </c>
      <c r="B466" t="s">
        <v>25</v>
      </c>
      <c r="C466" s="1">
        <v>42979</v>
      </c>
      <c r="D466" t="s">
        <v>15</v>
      </c>
      <c r="E466">
        <v>2017</v>
      </c>
      <c r="F466">
        <v>41</v>
      </c>
    </row>
    <row r="467" spans="1:6" x14ac:dyDescent="0.3">
      <c r="A467">
        <v>93</v>
      </c>
      <c r="B467" t="s">
        <v>25</v>
      </c>
      <c r="C467" s="1">
        <v>43009</v>
      </c>
      <c r="D467" t="s">
        <v>16</v>
      </c>
      <c r="E467">
        <v>2017</v>
      </c>
      <c r="F467">
        <v>38</v>
      </c>
    </row>
    <row r="468" spans="1:6" x14ac:dyDescent="0.3">
      <c r="A468">
        <v>94</v>
      </c>
      <c r="B468" t="s">
        <v>25</v>
      </c>
      <c r="C468" s="1">
        <v>43040</v>
      </c>
      <c r="D468" t="s">
        <v>17</v>
      </c>
      <c r="E468">
        <v>2017</v>
      </c>
      <c r="F468">
        <v>43</v>
      </c>
    </row>
    <row r="469" spans="1:6" x14ac:dyDescent="0.3">
      <c r="A469">
        <v>95</v>
      </c>
      <c r="B469" t="s">
        <v>25</v>
      </c>
      <c r="C469" s="1">
        <v>43070</v>
      </c>
      <c r="D469" t="s">
        <v>18</v>
      </c>
      <c r="E469">
        <v>2017</v>
      </c>
      <c r="F469">
        <v>41</v>
      </c>
    </row>
    <row r="470" spans="1:6" x14ac:dyDescent="0.3">
      <c r="A470">
        <v>96</v>
      </c>
      <c r="B470" t="s">
        <v>26</v>
      </c>
      <c r="C470" s="1">
        <v>42736</v>
      </c>
      <c r="D470" t="s">
        <v>7</v>
      </c>
      <c r="E470">
        <v>2017</v>
      </c>
      <c r="F470">
        <v>14425</v>
      </c>
    </row>
    <row r="471" spans="1:6" x14ac:dyDescent="0.3">
      <c r="A471">
        <v>97</v>
      </c>
      <c r="B471" t="s">
        <v>26</v>
      </c>
      <c r="C471" s="1">
        <v>42767</v>
      </c>
      <c r="D471" t="s">
        <v>8</v>
      </c>
      <c r="E471">
        <v>2017</v>
      </c>
      <c r="F471">
        <v>10845</v>
      </c>
    </row>
    <row r="472" spans="1:6" x14ac:dyDescent="0.3">
      <c r="A472">
        <v>98</v>
      </c>
      <c r="B472" t="s">
        <v>26</v>
      </c>
      <c r="C472" s="1">
        <v>42795</v>
      </c>
      <c r="D472" t="s">
        <v>9</v>
      </c>
      <c r="E472">
        <v>2017</v>
      </c>
      <c r="F472">
        <v>9625</v>
      </c>
    </row>
    <row r="473" spans="1:6" x14ac:dyDescent="0.3">
      <c r="A473">
        <v>99</v>
      </c>
      <c r="B473" t="s">
        <v>26</v>
      </c>
      <c r="C473" s="1">
        <v>42826</v>
      </c>
      <c r="D473" t="s">
        <v>10</v>
      </c>
      <c r="E473">
        <v>2017</v>
      </c>
      <c r="F473">
        <v>8630</v>
      </c>
    </row>
    <row r="474" spans="1:6" x14ac:dyDescent="0.3">
      <c r="A474">
        <v>100</v>
      </c>
      <c r="B474" t="s">
        <v>26</v>
      </c>
      <c r="C474" s="1">
        <v>42856</v>
      </c>
      <c r="D474" t="s">
        <v>11</v>
      </c>
      <c r="E474">
        <v>2017</v>
      </c>
      <c r="F474">
        <v>8890</v>
      </c>
    </row>
    <row r="475" spans="1:6" x14ac:dyDescent="0.3">
      <c r="A475">
        <v>101</v>
      </c>
      <c r="B475" t="s">
        <v>26</v>
      </c>
      <c r="C475" s="1">
        <v>42887</v>
      </c>
      <c r="D475" t="s">
        <v>12</v>
      </c>
      <c r="E475">
        <v>2017</v>
      </c>
      <c r="F475">
        <v>10542</v>
      </c>
    </row>
    <row r="476" spans="1:6" x14ac:dyDescent="0.3">
      <c r="A476">
        <v>102</v>
      </c>
      <c r="B476" t="s">
        <v>26</v>
      </c>
      <c r="C476" s="1">
        <v>42917</v>
      </c>
      <c r="D476" t="s">
        <v>13</v>
      </c>
      <c r="E476">
        <v>2017</v>
      </c>
      <c r="F476">
        <v>12350</v>
      </c>
    </row>
    <row r="477" spans="1:6" x14ac:dyDescent="0.3">
      <c r="A477">
        <v>103</v>
      </c>
      <c r="B477" t="s">
        <v>26</v>
      </c>
      <c r="C477" s="1">
        <v>42948</v>
      </c>
      <c r="D477" t="s">
        <v>14</v>
      </c>
      <c r="E477">
        <v>2017</v>
      </c>
      <c r="F477">
        <v>10952</v>
      </c>
    </row>
    <row r="478" spans="1:6" x14ac:dyDescent="0.3">
      <c r="A478">
        <v>104</v>
      </c>
      <c r="B478" t="s">
        <v>26</v>
      </c>
      <c r="C478" s="1">
        <v>42979</v>
      </c>
      <c r="D478" t="s">
        <v>15</v>
      </c>
      <c r="E478">
        <v>2017</v>
      </c>
      <c r="F478">
        <v>7576</v>
      </c>
    </row>
    <row r="479" spans="1:6" x14ac:dyDescent="0.3">
      <c r="A479">
        <v>105</v>
      </c>
      <c r="B479" t="s">
        <v>26</v>
      </c>
      <c r="C479" s="1">
        <v>43009</v>
      </c>
      <c r="D479" t="s">
        <v>16</v>
      </c>
      <c r="E479">
        <v>2017</v>
      </c>
      <c r="F479">
        <v>8371</v>
      </c>
    </row>
    <row r="480" spans="1:6" x14ac:dyDescent="0.3">
      <c r="A480">
        <v>106</v>
      </c>
      <c r="B480" t="s">
        <v>26</v>
      </c>
      <c r="C480" s="1">
        <v>43040</v>
      </c>
      <c r="D480" t="s">
        <v>17</v>
      </c>
      <c r="E480">
        <v>2017</v>
      </c>
      <c r="F480">
        <v>8705</v>
      </c>
    </row>
    <row r="481" spans="1:6" x14ac:dyDescent="0.3">
      <c r="A481">
        <v>107</v>
      </c>
      <c r="B481" t="s">
        <v>26</v>
      </c>
      <c r="C481" s="1">
        <v>43070</v>
      </c>
      <c r="D481" t="s">
        <v>18</v>
      </c>
      <c r="E481">
        <v>2017</v>
      </c>
      <c r="F481">
        <v>13065</v>
      </c>
    </row>
    <row r="482" spans="1:6" x14ac:dyDescent="0.3">
      <c r="A482">
        <v>108</v>
      </c>
      <c r="B482" t="s">
        <v>27</v>
      </c>
      <c r="C482" s="1">
        <v>42736</v>
      </c>
      <c r="D482" t="s">
        <v>7</v>
      </c>
      <c r="E482">
        <v>2017</v>
      </c>
      <c r="F482">
        <v>132528</v>
      </c>
    </row>
    <row r="483" spans="1:6" x14ac:dyDescent="0.3">
      <c r="A483">
        <v>109</v>
      </c>
      <c r="B483" t="s">
        <v>27</v>
      </c>
      <c r="C483" s="1">
        <v>42767</v>
      </c>
      <c r="D483" t="s">
        <v>8</v>
      </c>
      <c r="E483">
        <v>2017</v>
      </c>
      <c r="F483">
        <v>115470</v>
      </c>
    </row>
    <row r="484" spans="1:6" x14ac:dyDescent="0.3">
      <c r="A484">
        <v>110</v>
      </c>
      <c r="B484" t="s">
        <v>27</v>
      </c>
      <c r="C484" s="1">
        <v>42795</v>
      </c>
      <c r="D484" t="s">
        <v>9</v>
      </c>
      <c r="E484">
        <v>2017</v>
      </c>
      <c r="F484">
        <v>101878</v>
      </c>
    </row>
    <row r="485" spans="1:6" x14ac:dyDescent="0.3">
      <c r="A485">
        <v>111</v>
      </c>
      <c r="B485" t="s">
        <v>27</v>
      </c>
      <c r="C485" s="1">
        <v>42826</v>
      </c>
      <c r="D485" t="s">
        <v>10</v>
      </c>
      <c r="E485">
        <v>2017</v>
      </c>
      <c r="F485">
        <v>135920</v>
      </c>
    </row>
    <row r="486" spans="1:6" x14ac:dyDescent="0.3">
      <c r="A486">
        <v>112</v>
      </c>
      <c r="B486" t="s">
        <v>27</v>
      </c>
      <c r="C486" s="1">
        <v>42856</v>
      </c>
      <c r="D486" t="s">
        <v>11</v>
      </c>
      <c r="E486">
        <v>2017</v>
      </c>
      <c r="F486">
        <v>138799</v>
      </c>
    </row>
    <row r="487" spans="1:6" x14ac:dyDescent="0.3">
      <c r="A487">
        <v>113</v>
      </c>
      <c r="B487" t="s">
        <v>27</v>
      </c>
      <c r="C487" s="1">
        <v>42887</v>
      </c>
      <c r="D487" t="s">
        <v>12</v>
      </c>
      <c r="E487">
        <v>2017</v>
      </c>
      <c r="F487">
        <v>138158</v>
      </c>
    </row>
    <row r="488" spans="1:6" x14ac:dyDescent="0.3">
      <c r="A488">
        <v>114</v>
      </c>
      <c r="B488" t="s">
        <v>27</v>
      </c>
      <c r="C488" s="1">
        <v>42917</v>
      </c>
      <c r="D488" t="s">
        <v>13</v>
      </c>
      <c r="E488">
        <v>2017</v>
      </c>
      <c r="F488">
        <v>105102</v>
      </c>
    </row>
    <row r="489" spans="1:6" x14ac:dyDescent="0.3">
      <c r="A489">
        <v>115</v>
      </c>
      <c r="B489" t="s">
        <v>27</v>
      </c>
      <c r="C489" s="1">
        <v>42948</v>
      </c>
      <c r="D489" t="s">
        <v>14</v>
      </c>
      <c r="E489">
        <v>2017</v>
      </c>
      <c r="F489">
        <v>129159</v>
      </c>
    </row>
    <row r="490" spans="1:6" x14ac:dyDescent="0.3">
      <c r="A490">
        <v>116</v>
      </c>
      <c r="B490" t="s">
        <v>27</v>
      </c>
      <c r="C490" s="1">
        <v>42979</v>
      </c>
      <c r="D490" t="s">
        <v>15</v>
      </c>
      <c r="E490">
        <v>2017</v>
      </c>
      <c r="F490">
        <v>140821</v>
      </c>
    </row>
    <row r="491" spans="1:6" x14ac:dyDescent="0.3">
      <c r="A491">
        <v>117</v>
      </c>
      <c r="B491" t="s">
        <v>27</v>
      </c>
      <c r="C491" s="1">
        <v>43009</v>
      </c>
      <c r="D491" t="s">
        <v>16</v>
      </c>
      <c r="E491">
        <v>2017</v>
      </c>
      <c r="F491">
        <v>155943</v>
      </c>
    </row>
    <row r="492" spans="1:6" x14ac:dyDescent="0.3">
      <c r="A492">
        <v>118</v>
      </c>
      <c r="B492" t="s">
        <v>27</v>
      </c>
      <c r="C492" s="1">
        <v>43040</v>
      </c>
      <c r="D492" t="s">
        <v>17</v>
      </c>
      <c r="E492">
        <v>2017</v>
      </c>
      <c r="F492">
        <v>110800</v>
      </c>
    </row>
    <row r="493" spans="1:6" x14ac:dyDescent="0.3">
      <c r="A493">
        <v>119</v>
      </c>
      <c r="B493" t="s">
        <v>27</v>
      </c>
      <c r="C493" s="1">
        <v>43070</v>
      </c>
      <c r="D493" t="s">
        <v>18</v>
      </c>
      <c r="E493">
        <v>2017</v>
      </c>
      <c r="F493">
        <v>137825</v>
      </c>
    </row>
    <row r="494" spans="1:6" x14ac:dyDescent="0.3">
      <c r="A494">
        <v>120</v>
      </c>
      <c r="B494" t="s">
        <v>28</v>
      </c>
      <c r="C494" s="1">
        <v>42736</v>
      </c>
      <c r="D494" t="s">
        <v>7</v>
      </c>
      <c r="E494">
        <v>2017</v>
      </c>
      <c r="F494">
        <v>2241</v>
      </c>
    </row>
    <row r="495" spans="1:6" x14ac:dyDescent="0.3">
      <c r="A495">
        <v>121</v>
      </c>
      <c r="B495" t="s">
        <v>28</v>
      </c>
      <c r="C495" s="1">
        <v>42767</v>
      </c>
      <c r="D495" t="s">
        <v>8</v>
      </c>
      <c r="E495">
        <v>2017</v>
      </c>
      <c r="F495">
        <v>2490</v>
      </c>
    </row>
    <row r="496" spans="1:6" x14ac:dyDescent="0.3">
      <c r="A496">
        <v>122</v>
      </c>
      <c r="B496" t="s">
        <v>28</v>
      </c>
      <c r="C496" s="1">
        <v>42795</v>
      </c>
      <c r="D496" t="s">
        <v>9</v>
      </c>
      <c r="E496">
        <v>2017</v>
      </c>
      <c r="F496">
        <v>2767</v>
      </c>
    </row>
    <row r="497" spans="1:6" x14ac:dyDescent="0.3">
      <c r="A497">
        <v>123</v>
      </c>
      <c r="B497" t="s">
        <v>28</v>
      </c>
      <c r="C497" s="1">
        <v>42826</v>
      </c>
      <c r="D497" t="s">
        <v>10</v>
      </c>
      <c r="E497">
        <v>2017</v>
      </c>
      <c r="F497">
        <v>3074</v>
      </c>
    </row>
    <row r="498" spans="1:6" x14ac:dyDescent="0.3">
      <c r="A498">
        <v>124</v>
      </c>
      <c r="B498" t="s">
        <v>28</v>
      </c>
      <c r="C498" s="1">
        <v>42856</v>
      </c>
      <c r="D498" t="s">
        <v>11</v>
      </c>
      <c r="E498">
        <v>2017</v>
      </c>
      <c r="F498">
        <v>3416</v>
      </c>
    </row>
    <row r="499" spans="1:6" x14ac:dyDescent="0.3">
      <c r="A499">
        <v>125</v>
      </c>
      <c r="B499" t="s">
        <v>28</v>
      </c>
      <c r="C499" s="1">
        <v>42887</v>
      </c>
      <c r="D499" t="s">
        <v>12</v>
      </c>
      <c r="E499">
        <v>2017</v>
      </c>
      <c r="F499">
        <v>3796</v>
      </c>
    </row>
    <row r="500" spans="1:6" x14ac:dyDescent="0.3">
      <c r="A500">
        <v>126</v>
      </c>
      <c r="B500" t="s">
        <v>28</v>
      </c>
      <c r="C500" s="1">
        <v>42917</v>
      </c>
      <c r="D500" t="s">
        <v>13</v>
      </c>
      <c r="E500">
        <v>2017</v>
      </c>
      <c r="F500">
        <v>3713</v>
      </c>
    </row>
    <row r="501" spans="1:6" x14ac:dyDescent="0.3">
      <c r="A501">
        <v>127</v>
      </c>
      <c r="B501" t="s">
        <v>28</v>
      </c>
      <c r="C501" s="1">
        <v>42948</v>
      </c>
      <c r="D501" t="s">
        <v>14</v>
      </c>
      <c r="E501">
        <v>2017</v>
      </c>
      <c r="F501">
        <v>3665</v>
      </c>
    </row>
    <row r="502" spans="1:6" x14ac:dyDescent="0.3">
      <c r="A502">
        <v>128</v>
      </c>
      <c r="B502" t="s">
        <v>28</v>
      </c>
      <c r="C502" s="1">
        <v>42979</v>
      </c>
      <c r="D502" t="s">
        <v>15</v>
      </c>
      <c r="E502">
        <v>2017</v>
      </c>
      <c r="F502">
        <v>3934</v>
      </c>
    </row>
    <row r="503" spans="1:6" x14ac:dyDescent="0.3">
      <c r="A503">
        <v>129</v>
      </c>
      <c r="B503" t="s">
        <v>28</v>
      </c>
      <c r="C503" s="1">
        <v>43009</v>
      </c>
      <c r="D503" t="s">
        <v>16</v>
      </c>
      <c r="E503">
        <v>2017</v>
      </c>
      <c r="F503">
        <v>14050</v>
      </c>
    </row>
    <row r="504" spans="1:6" x14ac:dyDescent="0.3">
      <c r="A504">
        <v>130</v>
      </c>
      <c r="B504" t="s">
        <v>28</v>
      </c>
      <c r="C504" s="1">
        <v>43040</v>
      </c>
      <c r="D504" t="s">
        <v>17</v>
      </c>
      <c r="E504">
        <v>2017</v>
      </c>
      <c r="F504">
        <v>3627</v>
      </c>
    </row>
    <row r="505" spans="1:6" x14ac:dyDescent="0.3">
      <c r="A505">
        <v>131</v>
      </c>
      <c r="B505" t="s">
        <v>28</v>
      </c>
      <c r="C505" s="1">
        <v>43070</v>
      </c>
      <c r="D505" t="s">
        <v>18</v>
      </c>
      <c r="E505">
        <v>2017</v>
      </c>
      <c r="F505">
        <v>4218</v>
      </c>
    </row>
    <row r="506" spans="1:6" x14ac:dyDescent="0.3">
      <c r="A506">
        <v>132</v>
      </c>
      <c r="B506" t="s">
        <v>29</v>
      </c>
      <c r="C506" s="1">
        <v>42736</v>
      </c>
      <c r="D506" t="s">
        <v>7</v>
      </c>
      <c r="E506">
        <v>2017</v>
      </c>
      <c r="F506">
        <v>13260</v>
      </c>
    </row>
    <row r="507" spans="1:6" x14ac:dyDescent="0.3">
      <c r="A507">
        <v>133</v>
      </c>
      <c r="B507" t="s">
        <v>29</v>
      </c>
      <c r="C507" s="1">
        <v>42767</v>
      </c>
      <c r="D507" t="s">
        <v>8</v>
      </c>
      <c r="E507">
        <v>2017</v>
      </c>
      <c r="F507">
        <v>13045</v>
      </c>
    </row>
    <row r="508" spans="1:6" x14ac:dyDescent="0.3">
      <c r="A508">
        <v>134</v>
      </c>
      <c r="B508" t="s">
        <v>29</v>
      </c>
      <c r="C508" s="1">
        <v>42795</v>
      </c>
      <c r="D508" t="s">
        <v>9</v>
      </c>
      <c r="E508">
        <v>2017</v>
      </c>
      <c r="F508">
        <v>9100</v>
      </c>
    </row>
    <row r="509" spans="1:6" x14ac:dyDescent="0.3">
      <c r="A509">
        <v>135</v>
      </c>
      <c r="B509" t="s">
        <v>29</v>
      </c>
      <c r="C509" s="1">
        <v>42826</v>
      </c>
      <c r="D509" t="s">
        <v>10</v>
      </c>
      <c r="E509">
        <v>2017</v>
      </c>
      <c r="F509">
        <v>9140</v>
      </c>
    </row>
    <row r="510" spans="1:6" x14ac:dyDescent="0.3">
      <c r="A510">
        <v>136</v>
      </c>
      <c r="B510" t="s">
        <v>29</v>
      </c>
      <c r="C510" s="1">
        <v>42856</v>
      </c>
      <c r="D510" t="s">
        <v>11</v>
      </c>
      <c r="E510">
        <v>2017</v>
      </c>
      <c r="F510">
        <v>10220</v>
      </c>
    </row>
    <row r="511" spans="1:6" x14ac:dyDescent="0.3">
      <c r="A511">
        <v>137</v>
      </c>
      <c r="B511" t="s">
        <v>29</v>
      </c>
      <c r="C511" s="1">
        <v>42887</v>
      </c>
      <c r="D511" t="s">
        <v>12</v>
      </c>
      <c r="E511">
        <v>2017</v>
      </c>
      <c r="F511">
        <v>10130</v>
      </c>
    </row>
    <row r="512" spans="1:6" x14ac:dyDescent="0.3">
      <c r="A512">
        <v>138</v>
      </c>
      <c r="B512" t="s">
        <v>29</v>
      </c>
      <c r="C512" s="1">
        <v>42917</v>
      </c>
      <c r="D512" t="s">
        <v>13</v>
      </c>
      <c r="E512">
        <v>2017</v>
      </c>
      <c r="F512">
        <v>10170</v>
      </c>
    </row>
    <row r="513" spans="1:6" x14ac:dyDescent="0.3">
      <c r="A513">
        <v>139</v>
      </c>
      <c r="B513" t="s">
        <v>29</v>
      </c>
      <c r="C513" s="1">
        <v>42948</v>
      </c>
      <c r="D513" t="s">
        <v>14</v>
      </c>
      <c r="E513">
        <v>2017</v>
      </c>
      <c r="F513">
        <v>12520</v>
      </c>
    </row>
    <row r="514" spans="1:6" x14ac:dyDescent="0.3">
      <c r="A514">
        <v>140</v>
      </c>
      <c r="B514" t="s">
        <v>29</v>
      </c>
      <c r="C514" s="1">
        <v>42979</v>
      </c>
      <c r="D514" t="s">
        <v>15</v>
      </c>
      <c r="E514">
        <v>2017</v>
      </c>
      <c r="F514">
        <v>13140</v>
      </c>
    </row>
    <row r="515" spans="1:6" x14ac:dyDescent="0.3">
      <c r="A515">
        <v>141</v>
      </c>
      <c r="B515" t="s">
        <v>29</v>
      </c>
      <c r="C515" s="1">
        <v>43009</v>
      </c>
      <c r="D515" t="s">
        <v>16</v>
      </c>
      <c r="E515">
        <v>2017</v>
      </c>
      <c r="F515">
        <v>13750</v>
      </c>
    </row>
    <row r="516" spans="1:6" x14ac:dyDescent="0.3">
      <c r="A516">
        <v>142</v>
      </c>
      <c r="B516" t="s">
        <v>29</v>
      </c>
      <c r="C516" s="1">
        <v>43040</v>
      </c>
      <c r="D516" t="s">
        <v>17</v>
      </c>
      <c r="E516">
        <v>2017</v>
      </c>
      <c r="F516">
        <v>13560</v>
      </c>
    </row>
    <row r="517" spans="1:6" x14ac:dyDescent="0.3">
      <c r="A517">
        <v>143</v>
      </c>
      <c r="B517" t="s">
        <v>29</v>
      </c>
      <c r="C517" s="1">
        <v>43070</v>
      </c>
      <c r="D517" t="s">
        <v>18</v>
      </c>
      <c r="E517">
        <v>2017</v>
      </c>
      <c r="F517">
        <v>13780</v>
      </c>
    </row>
    <row r="518" spans="1:6" x14ac:dyDescent="0.3">
      <c r="A518">
        <v>144</v>
      </c>
      <c r="B518" t="s">
        <v>30</v>
      </c>
      <c r="C518" s="1">
        <v>42736</v>
      </c>
      <c r="D518" t="s">
        <v>7</v>
      </c>
      <c r="E518">
        <v>2017</v>
      </c>
      <c r="F518">
        <v>446135</v>
      </c>
    </row>
    <row r="519" spans="1:6" x14ac:dyDescent="0.3">
      <c r="A519">
        <v>145</v>
      </c>
      <c r="B519" t="s">
        <v>30</v>
      </c>
      <c r="C519" s="1">
        <v>42767</v>
      </c>
      <c r="D519" t="s">
        <v>8</v>
      </c>
      <c r="E519">
        <v>2017</v>
      </c>
      <c r="F519">
        <v>805392</v>
      </c>
    </row>
    <row r="520" spans="1:6" x14ac:dyDescent="0.3">
      <c r="A520">
        <v>146</v>
      </c>
      <c r="B520" t="s">
        <v>30</v>
      </c>
      <c r="C520" s="1">
        <v>42795</v>
      </c>
      <c r="D520" t="s">
        <v>9</v>
      </c>
      <c r="E520">
        <v>2017</v>
      </c>
      <c r="F520">
        <v>178256</v>
      </c>
    </row>
    <row r="521" spans="1:6" x14ac:dyDescent="0.3">
      <c r="A521">
        <v>147</v>
      </c>
      <c r="B521" t="s">
        <v>30</v>
      </c>
      <c r="C521" s="1">
        <v>42826</v>
      </c>
      <c r="D521" t="s">
        <v>10</v>
      </c>
      <c r="E521">
        <v>2017</v>
      </c>
      <c r="F521">
        <v>208694</v>
      </c>
    </row>
    <row r="522" spans="1:6" x14ac:dyDescent="0.3">
      <c r="A522">
        <v>148</v>
      </c>
      <c r="B522" t="s">
        <v>30</v>
      </c>
      <c r="C522" s="1">
        <v>42856</v>
      </c>
      <c r="D522" t="s">
        <v>11</v>
      </c>
      <c r="E522">
        <v>2017</v>
      </c>
      <c r="F522">
        <v>214209</v>
      </c>
    </row>
    <row r="523" spans="1:6" x14ac:dyDescent="0.3">
      <c r="A523">
        <v>149</v>
      </c>
      <c r="B523" t="s">
        <v>30</v>
      </c>
      <c r="C523" s="1">
        <v>42887</v>
      </c>
      <c r="D523" t="s">
        <v>12</v>
      </c>
      <c r="E523">
        <v>2017</v>
      </c>
      <c r="F523">
        <v>179210</v>
      </c>
    </row>
    <row r="524" spans="1:6" x14ac:dyDescent="0.3">
      <c r="A524">
        <v>150</v>
      </c>
      <c r="B524" t="s">
        <v>30</v>
      </c>
      <c r="C524" s="1">
        <v>42917</v>
      </c>
      <c r="D524" t="s">
        <v>13</v>
      </c>
      <c r="E524">
        <v>2017</v>
      </c>
      <c r="F524">
        <v>179099</v>
      </c>
    </row>
    <row r="525" spans="1:6" x14ac:dyDescent="0.3">
      <c r="A525">
        <v>151</v>
      </c>
      <c r="B525" t="s">
        <v>30</v>
      </c>
      <c r="C525" s="1">
        <v>42948</v>
      </c>
      <c r="D525" t="s">
        <v>14</v>
      </c>
      <c r="E525">
        <v>2017</v>
      </c>
      <c r="F525">
        <v>215229</v>
      </c>
    </row>
    <row r="526" spans="1:6" x14ac:dyDescent="0.3">
      <c r="A526">
        <v>152</v>
      </c>
      <c r="B526" t="s">
        <v>30</v>
      </c>
      <c r="C526" s="1">
        <v>42979</v>
      </c>
      <c r="D526" t="s">
        <v>15</v>
      </c>
      <c r="E526">
        <v>2017</v>
      </c>
      <c r="F526">
        <v>180675</v>
      </c>
    </row>
    <row r="527" spans="1:6" x14ac:dyDescent="0.3">
      <c r="A527">
        <v>153</v>
      </c>
      <c r="B527" t="s">
        <v>30</v>
      </c>
      <c r="C527" s="1">
        <v>43009</v>
      </c>
      <c r="D527" t="s">
        <v>16</v>
      </c>
      <c r="E527">
        <v>2017</v>
      </c>
      <c r="F527">
        <v>196103</v>
      </c>
    </row>
    <row r="528" spans="1:6" x14ac:dyDescent="0.3">
      <c r="A528">
        <v>154</v>
      </c>
      <c r="B528" t="s">
        <v>30</v>
      </c>
      <c r="C528" s="1">
        <v>43040</v>
      </c>
      <c r="D528" t="s">
        <v>17</v>
      </c>
      <c r="E528">
        <v>2017</v>
      </c>
      <c r="F528">
        <v>259060</v>
      </c>
    </row>
    <row r="529" spans="1:6" x14ac:dyDescent="0.3">
      <c r="A529">
        <v>155</v>
      </c>
      <c r="B529" t="s">
        <v>30</v>
      </c>
      <c r="C529" s="1">
        <v>43070</v>
      </c>
      <c r="D529" t="s">
        <v>18</v>
      </c>
      <c r="E529">
        <v>2017</v>
      </c>
      <c r="F529">
        <v>426167</v>
      </c>
    </row>
    <row r="530" spans="1:6" x14ac:dyDescent="0.3">
      <c r="A530">
        <v>156</v>
      </c>
      <c r="B530" t="s">
        <v>31</v>
      </c>
      <c r="C530" s="1">
        <v>42736</v>
      </c>
      <c r="D530" t="s">
        <v>7</v>
      </c>
      <c r="E530">
        <v>2017</v>
      </c>
      <c r="F530">
        <v>2937</v>
      </c>
    </row>
    <row r="531" spans="1:6" x14ac:dyDescent="0.3">
      <c r="A531">
        <v>157</v>
      </c>
      <c r="B531" t="s">
        <v>31</v>
      </c>
      <c r="C531" s="1">
        <v>42767</v>
      </c>
      <c r="D531" t="s">
        <v>8</v>
      </c>
      <c r="E531">
        <v>2017</v>
      </c>
      <c r="F531">
        <v>3130</v>
      </c>
    </row>
    <row r="532" spans="1:6" x14ac:dyDescent="0.3">
      <c r="A532">
        <v>158</v>
      </c>
      <c r="B532" t="s">
        <v>31</v>
      </c>
      <c r="C532" s="1">
        <v>42795</v>
      </c>
      <c r="D532" t="s">
        <v>9</v>
      </c>
      <c r="E532">
        <v>2017</v>
      </c>
      <c r="F532">
        <v>2775</v>
      </c>
    </row>
    <row r="533" spans="1:6" x14ac:dyDescent="0.3">
      <c r="A533">
        <v>159</v>
      </c>
      <c r="B533" t="s">
        <v>31</v>
      </c>
      <c r="C533" s="1">
        <v>42826</v>
      </c>
      <c r="D533" t="s">
        <v>10</v>
      </c>
      <c r="E533">
        <v>2017</v>
      </c>
      <c r="F533">
        <v>1513</v>
      </c>
    </row>
    <row r="534" spans="1:6" x14ac:dyDescent="0.3">
      <c r="A534">
        <v>160</v>
      </c>
      <c r="B534" t="s">
        <v>31</v>
      </c>
      <c r="C534" s="1">
        <v>42856</v>
      </c>
      <c r="D534" t="s">
        <v>11</v>
      </c>
      <c r="E534">
        <v>2017</v>
      </c>
      <c r="F534">
        <v>1424</v>
      </c>
    </row>
    <row r="535" spans="1:6" x14ac:dyDescent="0.3">
      <c r="A535">
        <v>161</v>
      </c>
      <c r="B535" t="s">
        <v>31</v>
      </c>
      <c r="C535" s="1">
        <v>42887</v>
      </c>
      <c r="D535" t="s">
        <v>12</v>
      </c>
      <c r="E535">
        <v>2017</v>
      </c>
      <c r="F535">
        <v>2119</v>
      </c>
    </row>
    <row r="536" spans="1:6" x14ac:dyDescent="0.3">
      <c r="A536">
        <v>162</v>
      </c>
      <c r="B536" t="s">
        <v>31</v>
      </c>
      <c r="C536" s="1">
        <v>42917</v>
      </c>
      <c r="D536" t="s">
        <v>13</v>
      </c>
      <c r="E536">
        <v>2017</v>
      </c>
      <c r="F536">
        <v>33591</v>
      </c>
    </row>
    <row r="537" spans="1:6" x14ac:dyDescent="0.3">
      <c r="A537">
        <v>163</v>
      </c>
      <c r="B537" t="s">
        <v>31</v>
      </c>
      <c r="C537" s="1">
        <v>42948</v>
      </c>
      <c r="D537" t="s">
        <v>14</v>
      </c>
      <c r="E537">
        <v>2017</v>
      </c>
      <c r="F537">
        <v>26104</v>
      </c>
    </row>
    <row r="538" spans="1:6" x14ac:dyDescent="0.3">
      <c r="A538">
        <v>164</v>
      </c>
      <c r="B538" t="s">
        <v>31</v>
      </c>
      <c r="C538" s="1">
        <v>42979</v>
      </c>
      <c r="D538" t="s">
        <v>15</v>
      </c>
      <c r="E538">
        <v>2017</v>
      </c>
      <c r="F538">
        <v>24297</v>
      </c>
    </row>
    <row r="539" spans="1:6" x14ac:dyDescent="0.3">
      <c r="A539">
        <v>165</v>
      </c>
      <c r="B539" t="s">
        <v>31</v>
      </c>
      <c r="C539" s="1">
        <v>43009</v>
      </c>
      <c r="D539" t="s">
        <v>16</v>
      </c>
      <c r="E539">
        <v>2017</v>
      </c>
      <c r="F539">
        <v>37671</v>
      </c>
    </row>
    <row r="540" spans="1:6" x14ac:dyDescent="0.3">
      <c r="A540">
        <v>166</v>
      </c>
      <c r="B540" t="s">
        <v>31</v>
      </c>
      <c r="C540" s="1">
        <v>43040</v>
      </c>
      <c r="D540" t="s">
        <v>17</v>
      </c>
      <c r="E540">
        <v>2017</v>
      </c>
      <c r="F540">
        <v>25737</v>
      </c>
    </row>
    <row r="541" spans="1:6" x14ac:dyDescent="0.3">
      <c r="A541">
        <v>167</v>
      </c>
      <c r="B541" t="s">
        <v>31</v>
      </c>
      <c r="C541" s="1">
        <v>43070</v>
      </c>
      <c r="D541" t="s">
        <v>18</v>
      </c>
      <c r="E541">
        <v>2017</v>
      </c>
      <c r="F541">
        <v>30328</v>
      </c>
    </row>
    <row r="542" spans="1:6" x14ac:dyDescent="0.3">
      <c r="A542">
        <v>168</v>
      </c>
      <c r="B542" t="s">
        <v>32</v>
      </c>
      <c r="C542" s="1">
        <v>42736</v>
      </c>
      <c r="D542" t="s">
        <v>7</v>
      </c>
      <c r="E542">
        <v>2017</v>
      </c>
      <c r="F542">
        <v>523000</v>
      </c>
    </row>
    <row r="543" spans="1:6" x14ac:dyDescent="0.3">
      <c r="A543">
        <v>169</v>
      </c>
      <c r="B543" t="s">
        <v>32</v>
      </c>
      <c r="C543" s="1">
        <v>42767</v>
      </c>
      <c r="D543" t="s">
        <v>8</v>
      </c>
      <c r="E543">
        <v>2017</v>
      </c>
      <c r="F543">
        <v>543321</v>
      </c>
    </row>
    <row r="544" spans="1:6" x14ac:dyDescent="0.3">
      <c r="A544">
        <v>170</v>
      </c>
      <c r="B544" t="s">
        <v>32</v>
      </c>
      <c r="C544" s="1">
        <v>42795</v>
      </c>
      <c r="D544" t="s">
        <v>9</v>
      </c>
      <c r="E544">
        <v>2017</v>
      </c>
      <c r="F544">
        <v>548535</v>
      </c>
    </row>
    <row r="545" spans="1:6" x14ac:dyDescent="0.3">
      <c r="A545">
        <v>171</v>
      </c>
      <c r="B545" t="s">
        <v>32</v>
      </c>
      <c r="C545" s="1">
        <v>42826</v>
      </c>
      <c r="D545" t="s">
        <v>10</v>
      </c>
      <c r="E545">
        <v>2017</v>
      </c>
      <c r="F545">
        <v>554864</v>
      </c>
    </row>
    <row r="546" spans="1:6" x14ac:dyDescent="0.3">
      <c r="A546">
        <v>172</v>
      </c>
      <c r="B546" t="s">
        <v>32</v>
      </c>
      <c r="C546" s="1">
        <v>42856</v>
      </c>
      <c r="D546" t="s">
        <v>11</v>
      </c>
      <c r="E546">
        <v>2017</v>
      </c>
      <c r="F546">
        <v>556891</v>
      </c>
    </row>
    <row r="547" spans="1:6" x14ac:dyDescent="0.3">
      <c r="A547">
        <v>173</v>
      </c>
      <c r="B547" t="s">
        <v>32</v>
      </c>
      <c r="C547" s="1">
        <v>42887</v>
      </c>
      <c r="D547" t="s">
        <v>12</v>
      </c>
      <c r="E547">
        <v>2017</v>
      </c>
      <c r="F547">
        <v>561469</v>
      </c>
    </row>
    <row r="548" spans="1:6" x14ac:dyDescent="0.3">
      <c r="A548">
        <v>174</v>
      </c>
      <c r="B548" t="s">
        <v>32</v>
      </c>
      <c r="C548" s="1">
        <v>42917</v>
      </c>
      <c r="D548" t="s">
        <v>13</v>
      </c>
      <c r="E548">
        <v>2017</v>
      </c>
      <c r="F548">
        <v>575300</v>
      </c>
    </row>
    <row r="549" spans="1:6" x14ac:dyDescent="0.3">
      <c r="A549">
        <v>175</v>
      </c>
      <c r="B549" t="s">
        <v>32</v>
      </c>
      <c r="C549" s="1">
        <v>42948</v>
      </c>
      <c r="D549" t="s">
        <v>14</v>
      </c>
      <c r="E549">
        <v>2017</v>
      </c>
      <c r="F549">
        <v>632830</v>
      </c>
    </row>
    <row r="550" spans="1:6" x14ac:dyDescent="0.3">
      <c r="A550">
        <v>176</v>
      </c>
      <c r="B550" t="s">
        <v>32</v>
      </c>
      <c r="C550" s="1">
        <v>42979</v>
      </c>
      <c r="D550" t="s">
        <v>15</v>
      </c>
      <c r="E550">
        <v>2017</v>
      </c>
      <c r="F550">
        <v>696113</v>
      </c>
    </row>
    <row r="551" spans="1:6" x14ac:dyDescent="0.3">
      <c r="A551">
        <v>177</v>
      </c>
      <c r="B551" t="s">
        <v>32</v>
      </c>
      <c r="C551" s="1">
        <v>43009</v>
      </c>
      <c r="D551" t="s">
        <v>16</v>
      </c>
      <c r="E551">
        <v>2017</v>
      </c>
      <c r="F551">
        <v>765724</v>
      </c>
    </row>
    <row r="552" spans="1:6" x14ac:dyDescent="0.3">
      <c r="A552">
        <v>178</v>
      </c>
      <c r="B552" t="s">
        <v>32</v>
      </c>
      <c r="C552" s="1">
        <v>43040</v>
      </c>
      <c r="D552" t="s">
        <v>17</v>
      </c>
      <c r="E552">
        <v>2017</v>
      </c>
      <c r="F552">
        <v>842296</v>
      </c>
    </row>
    <row r="553" spans="1:6" x14ac:dyDescent="0.3">
      <c r="A553">
        <v>179</v>
      </c>
      <c r="B553" t="s">
        <v>32</v>
      </c>
      <c r="C553" s="1">
        <v>43070</v>
      </c>
      <c r="D553" t="s">
        <v>18</v>
      </c>
      <c r="E553">
        <v>2017</v>
      </c>
      <c r="F553">
        <v>926526</v>
      </c>
    </row>
    <row r="554" spans="1:6" x14ac:dyDescent="0.3">
      <c r="A554">
        <v>180</v>
      </c>
      <c r="B554" t="s">
        <v>33</v>
      </c>
      <c r="C554" s="1">
        <v>42736</v>
      </c>
      <c r="D554" t="s">
        <v>7</v>
      </c>
      <c r="E554">
        <v>2017</v>
      </c>
      <c r="F554">
        <v>0</v>
      </c>
    </row>
    <row r="555" spans="1:6" x14ac:dyDescent="0.3">
      <c r="A555">
        <v>181</v>
      </c>
      <c r="B555" t="s">
        <v>33</v>
      </c>
      <c r="C555" s="1">
        <v>42767</v>
      </c>
      <c r="D555" t="s">
        <v>8</v>
      </c>
      <c r="E555">
        <v>2017</v>
      </c>
      <c r="F555">
        <v>0</v>
      </c>
    </row>
    <row r="556" spans="1:6" x14ac:dyDescent="0.3">
      <c r="A556">
        <v>182</v>
      </c>
      <c r="B556" t="s">
        <v>33</v>
      </c>
      <c r="C556" s="1">
        <v>42795</v>
      </c>
      <c r="D556" t="s">
        <v>9</v>
      </c>
      <c r="E556">
        <v>2017</v>
      </c>
      <c r="F556">
        <v>0</v>
      </c>
    </row>
    <row r="557" spans="1:6" x14ac:dyDescent="0.3">
      <c r="A557">
        <v>183</v>
      </c>
      <c r="B557" t="s">
        <v>33</v>
      </c>
      <c r="C557" s="1">
        <v>42826</v>
      </c>
      <c r="D557" t="s">
        <v>10</v>
      </c>
      <c r="E557">
        <v>2017</v>
      </c>
      <c r="F557">
        <v>0</v>
      </c>
    </row>
    <row r="558" spans="1:6" x14ac:dyDescent="0.3">
      <c r="A558">
        <v>184</v>
      </c>
      <c r="B558" t="s">
        <v>33</v>
      </c>
      <c r="C558" s="1">
        <v>42856</v>
      </c>
      <c r="D558" t="s">
        <v>11</v>
      </c>
      <c r="E558">
        <v>2017</v>
      </c>
      <c r="F558">
        <v>0</v>
      </c>
    </row>
    <row r="559" spans="1:6" x14ac:dyDescent="0.3">
      <c r="A559">
        <v>185</v>
      </c>
      <c r="B559" t="s">
        <v>33</v>
      </c>
      <c r="C559" s="1">
        <v>42887</v>
      </c>
      <c r="D559" t="s">
        <v>12</v>
      </c>
      <c r="E559">
        <v>2017</v>
      </c>
      <c r="F559">
        <v>0</v>
      </c>
    </row>
    <row r="560" spans="1:6" x14ac:dyDescent="0.3">
      <c r="A560">
        <v>186</v>
      </c>
      <c r="B560" t="s">
        <v>33</v>
      </c>
      <c r="C560" s="1">
        <v>42917</v>
      </c>
      <c r="D560" t="s">
        <v>13</v>
      </c>
      <c r="E560">
        <v>2017</v>
      </c>
      <c r="F560">
        <v>0</v>
      </c>
    </row>
    <row r="561" spans="1:6" x14ac:dyDescent="0.3">
      <c r="A561">
        <v>187</v>
      </c>
      <c r="B561" t="s">
        <v>33</v>
      </c>
      <c r="C561" s="1">
        <v>42948</v>
      </c>
      <c r="D561" t="s">
        <v>14</v>
      </c>
      <c r="E561">
        <v>2017</v>
      </c>
      <c r="F561">
        <v>0</v>
      </c>
    </row>
    <row r="562" spans="1:6" x14ac:dyDescent="0.3">
      <c r="A562">
        <v>188</v>
      </c>
      <c r="B562" t="s">
        <v>33</v>
      </c>
      <c r="C562" s="1">
        <v>42979</v>
      </c>
      <c r="D562" t="s">
        <v>15</v>
      </c>
      <c r="E562">
        <v>2017</v>
      </c>
      <c r="F562">
        <v>0</v>
      </c>
    </row>
    <row r="563" spans="1:6" x14ac:dyDescent="0.3">
      <c r="A563">
        <v>189</v>
      </c>
      <c r="B563" t="s">
        <v>33</v>
      </c>
      <c r="C563" s="1">
        <v>43009</v>
      </c>
      <c r="D563" t="s">
        <v>16</v>
      </c>
      <c r="E563">
        <v>2017</v>
      </c>
      <c r="F563">
        <v>0</v>
      </c>
    </row>
    <row r="564" spans="1:6" x14ac:dyDescent="0.3">
      <c r="A564">
        <v>190</v>
      </c>
      <c r="B564" t="s">
        <v>33</v>
      </c>
      <c r="C564" s="1">
        <v>43040</v>
      </c>
      <c r="D564" t="s">
        <v>17</v>
      </c>
      <c r="E564">
        <v>2017</v>
      </c>
      <c r="F564">
        <v>0</v>
      </c>
    </row>
    <row r="565" spans="1:6" x14ac:dyDescent="0.3">
      <c r="A565">
        <v>191</v>
      </c>
      <c r="B565" t="s">
        <v>33</v>
      </c>
      <c r="C565" s="1">
        <v>43070</v>
      </c>
      <c r="D565" t="s">
        <v>18</v>
      </c>
      <c r="E565">
        <v>2017</v>
      </c>
      <c r="F565">
        <v>0</v>
      </c>
    </row>
    <row r="566" spans="1:6" x14ac:dyDescent="0.3">
      <c r="A566">
        <v>192</v>
      </c>
      <c r="B566" t="s">
        <v>34</v>
      </c>
      <c r="C566" s="1">
        <v>42736</v>
      </c>
      <c r="D566" t="s">
        <v>7</v>
      </c>
      <c r="E566">
        <v>2017</v>
      </c>
      <c r="F566">
        <v>382879</v>
      </c>
    </row>
    <row r="567" spans="1:6" x14ac:dyDescent="0.3">
      <c r="A567">
        <v>193</v>
      </c>
      <c r="B567" t="s">
        <v>34</v>
      </c>
      <c r="C567" s="1">
        <v>42767</v>
      </c>
      <c r="D567" t="s">
        <v>8</v>
      </c>
      <c r="E567">
        <v>2017</v>
      </c>
      <c r="F567">
        <v>286258</v>
      </c>
    </row>
    <row r="568" spans="1:6" x14ac:dyDescent="0.3">
      <c r="A568">
        <v>194</v>
      </c>
      <c r="B568" t="s">
        <v>34</v>
      </c>
      <c r="C568" s="1">
        <v>42795</v>
      </c>
      <c r="D568" t="s">
        <v>9</v>
      </c>
      <c r="E568">
        <v>2017</v>
      </c>
      <c r="F568">
        <v>184508</v>
      </c>
    </row>
    <row r="569" spans="1:6" x14ac:dyDescent="0.3">
      <c r="A569">
        <v>195</v>
      </c>
      <c r="B569" t="s">
        <v>34</v>
      </c>
      <c r="C569" s="1">
        <v>42826</v>
      </c>
      <c r="D569" t="s">
        <v>10</v>
      </c>
      <c r="E569">
        <v>2017</v>
      </c>
      <c r="F569">
        <v>183697</v>
      </c>
    </row>
    <row r="570" spans="1:6" x14ac:dyDescent="0.3">
      <c r="A570">
        <v>196</v>
      </c>
      <c r="B570" t="s">
        <v>34</v>
      </c>
      <c r="C570" s="1">
        <v>42856</v>
      </c>
      <c r="D570" t="s">
        <v>11</v>
      </c>
      <c r="E570">
        <v>2017</v>
      </c>
      <c r="F570">
        <v>183697</v>
      </c>
    </row>
    <row r="571" spans="1:6" x14ac:dyDescent="0.3">
      <c r="A571">
        <v>197</v>
      </c>
      <c r="B571" t="s">
        <v>34</v>
      </c>
      <c r="C571" s="1">
        <v>42887</v>
      </c>
      <c r="D571" t="s">
        <v>12</v>
      </c>
      <c r="E571">
        <v>2017</v>
      </c>
      <c r="F571">
        <v>180010</v>
      </c>
    </row>
    <row r="572" spans="1:6" x14ac:dyDescent="0.3">
      <c r="A572">
        <v>198</v>
      </c>
      <c r="B572" t="s">
        <v>34</v>
      </c>
      <c r="C572" s="1">
        <v>42917</v>
      </c>
      <c r="D572" t="s">
        <v>13</v>
      </c>
      <c r="E572">
        <v>2017</v>
      </c>
      <c r="F572">
        <v>180010</v>
      </c>
    </row>
    <row r="573" spans="1:6" x14ac:dyDescent="0.3">
      <c r="A573">
        <v>199</v>
      </c>
      <c r="B573" t="s">
        <v>34</v>
      </c>
      <c r="C573" s="1">
        <v>42948</v>
      </c>
      <c r="D573" t="s">
        <v>14</v>
      </c>
      <c r="E573">
        <v>2017</v>
      </c>
      <c r="F573">
        <v>181861</v>
      </c>
    </row>
    <row r="574" spans="1:6" x14ac:dyDescent="0.3">
      <c r="A574">
        <v>200</v>
      </c>
      <c r="B574" t="s">
        <v>34</v>
      </c>
      <c r="C574" s="1">
        <v>42979</v>
      </c>
      <c r="D574" t="s">
        <v>15</v>
      </c>
      <c r="E574">
        <v>2017</v>
      </c>
      <c r="F574">
        <v>118010</v>
      </c>
    </row>
    <row r="575" spans="1:6" x14ac:dyDescent="0.3">
      <c r="A575">
        <v>201</v>
      </c>
      <c r="B575" t="s">
        <v>34</v>
      </c>
      <c r="C575" s="1">
        <v>43009</v>
      </c>
      <c r="D575" t="s">
        <v>16</v>
      </c>
      <c r="E575">
        <v>2017</v>
      </c>
      <c r="F575">
        <v>201050</v>
      </c>
    </row>
    <row r="576" spans="1:6" x14ac:dyDescent="0.3">
      <c r="A576">
        <v>202</v>
      </c>
      <c r="B576" t="s">
        <v>34</v>
      </c>
      <c r="C576" s="1">
        <v>43040</v>
      </c>
      <c r="D576" t="s">
        <v>17</v>
      </c>
      <c r="E576">
        <v>2017</v>
      </c>
      <c r="F576">
        <v>188786</v>
      </c>
    </row>
    <row r="577" spans="1:6" x14ac:dyDescent="0.3">
      <c r="A577">
        <v>203</v>
      </c>
      <c r="B577" t="s">
        <v>34</v>
      </c>
      <c r="C577" s="1">
        <v>43070</v>
      </c>
      <c r="D577" t="s">
        <v>18</v>
      </c>
      <c r="E577">
        <v>2017</v>
      </c>
      <c r="F577">
        <v>382879</v>
      </c>
    </row>
    <row r="578" spans="1:6" x14ac:dyDescent="0.3">
      <c r="A578">
        <v>204</v>
      </c>
      <c r="B578" t="s">
        <v>35</v>
      </c>
      <c r="C578" s="1">
        <v>42736</v>
      </c>
      <c r="D578" t="s">
        <v>7</v>
      </c>
      <c r="E578">
        <v>2017</v>
      </c>
      <c r="F578">
        <v>4447</v>
      </c>
    </row>
    <row r="579" spans="1:6" x14ac:dyDescent="0.3">
      <c r="A579">
        <v>205</v>
      </c>
      <c r="B579" t="s">
        <v>35</v>
      </c>
      <c r="C579" s="1">
        <v>42767</v>
      </c>
      <c r="D579" t="s">
        <v>8</v>
      </c>
      <c r="E579">
        <v>2017</v>
      </c>
      <c r="F579">
        <v>8652</v>
      </c>
    </row>
    <row r="580" spans="1:6" x14ac:dyDescent="0.3">
      <c r="A580">
        <v>206</v>
      </c>
      <c r="B580" t="s">
        <v>35</v>
      </c>
      <c r="C580" s="1">
        <v>42795</v>
      </c>
      <c r="D580" t="s">
        <v>9</v>
      </c>
      <c r="E580">
        <v>2017</v>
      </c>
      <c r="F580">
        <v>8054</v>
      </c>
    </row>
    <row r="581" spans="1:6" x14ac:dyDescent="0.3">
      <c r="A581">
        <v>207</v>
      </c>
      <c r="B581" t="s">
        <v>35</v>
      </c>
      <c r="C581" s="1">
        <v>42826</v>
      </c>
      <c r="D581" t="s">
        <v>10</v>
      </c>
      <c r="E581">
        <v>2017</v>
      </c>
      <c r="F581">
        <v>44295</v>
      </c>
    </row>
    <row r="582" spans="1:6" x14ac:dyDescent="0.3">
      <c r="A582">
        <v>208</v>
      </c>
      <c r="B582" t="s">
        <v>35</v>
      </c>
      <c r="C582" s="1">
        <v>42856</v>
      </c>
      <c r="D582" t="s">
        <v>11</v>
      </c>
      <c r="E582">
        <v>2017</v>
      </c>
      <c r="F582">
        <v>10750</v>
      </c>
    </row>
    <row r="583" spans="1:6" x14ac:dyDescent="0.3">
      <c r="A583">
        <v>209</v>
      </c>
      <c r="B583" t="s">
        <v>35</v>
      </c>
      <c r="C583" s="1">
        <v>42887</v>
      </c>
      <c r="D583" t="s">
        <v>12</v>
      </c>
      <c r="E583">
        <v>2017</v>
      </c>
      <c r="F583">
        <v>37879</v>
      </c>
    </row>
    <row r="584" spans="1:6" x14ac:dyDescent="0.3">
      <c r="A584">
        <v>210</v>
      </c>
      <c r="B584" t="s">
        <v>35</v>
      </c>
      <c r="C584" s="1">
        <v>42917</v>
      </c>
      <c r="D584" t="s">
        <v>13</v>
      </c>
      <c r="E584">
        <v>2017</v>
      </c>
      <c r="F584">
        <v>21361</v>
      </c>
    </row>
    <row r="585" spans="1:6" x14ac:dyDescent="0.3">
      <c r="A585">
        <v>211</v>
      </c>
      <c r="B585" t="s">
        <v>35</v>
      </c>
      <c r="C585" s="1">
        <v>42948</v>
      </c>
      <c r="D585" t="s">
        <v>14</v>
      </c>
      <c r="E585">
        <v>2017</v>
      </c>
      <c r="F585">
        <v>9363</v>
      </c>
    </row>
    <row r="586" spans="1:6" x14ac:dyDescent="0.3">
      <c r="A586">
        <v>212</v>
      </c>
      <c r="B586" t="s">
        <v>35</v>
      </c>
      <c r="C586" s="1">
        <v>42979</v>
      </c>
      <c r="D586" t="s">
        <v>15</v>
      </c>
      <c r="E586">
        <v>2017</v>
      </c>
      <c r="F586">
        <v>17465</v>
      </c>
    </row>
    <row r="587" spans="1:6" x14ac:dyDescent="0.3">
      <c r="A587">
        <v>213</v>
      </c>
      <c r="B587" t="s">
        <v>35</v>
      </c>
      <c r="C587" s="1">
        <v>43009</v>
      </c>
      <c r="D587" t="s">
        <v>16</v>
      </c>
      <c r="E587">
        <v>2017</v>
      </c>
      <c r="F587">
        <v>36066</v>
      </c>
    </row>
    <row r="588" spans="1:6" x14ac:dyDescent="0.3">
      <c r="A588">
        <v>214</v>
      </c>
      <c r="B588" t="s">
        <v>35</v>
      </c>
      <c r="C588" s="1">
        <v>43040</v>
      </c>
      <c r="D588" t="s">
        <v>17</v>
      </c>
      <c r="E588">
        <v>2017</v>
      </c>
      <c r="F588">
        <v>17687</v>
      </c>
    </row>
    <row r="589" spans="1:6" x14ac:dyDescent="0.3">
      <c r="A589">
        <v>215</v>
      </c>
      <c r="B589" t="s">
        <v>35</v>
      </c>
      <c r="C589" s="1">
        <v>43070</v>
      </c>
      <c r="D589" t="s">
        <v>18</v>
      </c>
      <c r="E589">
        <v>2017</v>
      </c>
      <c r="F589">
        <v>25897</v>
      </c>
    </row>
    <row r="590" spans="1:6" x14ac:dyDescent="0.3">
      <c r="A590">
        <v>216</v>
      </c>
      <c r="B590" t="s">
        <v>36</v>
      </c>
      <c r="C590" s="1">
        <v>42736</v>
      </c>
      <c r="D590" t="s">
        <v>7</v>
      </c>
      <c r="E590">
        <v>2017</v>
      </c>
      <c r="F590">
        <v>340311</v>
      </c>
    </row>
    <row r="591" spans="1:6" x14ac:dyDescent="0.3">
      <c r="A591">
        <v>217</v>
      </c>
      <c r="B591" t="s">
        <v>36</v>
      </c>
      <c r="C591" s="1">
        <v>42767</v>
      </c>
      <c r="D591" t="s">
        <v>8</v>
      </c>
      <c r="E591">
        <v>2017</v>
      </c>
      <c r="F591">
        <v>415326</v>
      </c>
    </row>
    <row r="592" spans="1:6" x14ac:dyDescent="0.3">
      <c r="A592">
        <v>218</v>
      </c>
      <c r="B592" t="s">
        <v>36</v>
      </c>
      <c r="C592" s="1">
        <v>42795</v>
      </c>
      <c r="D592" t="s">
        <v>9</v>
      </c>
      <c r="E592">
        <v>2017</v>
      </c>
      <c r="F592">
        <v>442057</v>
      </c>
    </row>
    <row r="593" spans="1:6" x14ac:dyDescent="0.3">
      <c r="A593">
        <v>219</v>
      </c>
      <c r="B593" t="s">
        <v>36</v>
      </c>
      <c r="C593" s="1">
        <v>42826</v>
      </c>
      <c r="D593" t="s">
        <v>10</v>
      </c>
      <c r="E593">
        <v>2017</v>
      </c>
      <c r="F593">
        <v>274132</v>
      </c>
    </row>
    <row r="594" spans="1:6" x14ac:dyDescent="0.3">
      <c r="A594">
        <v>220</v>
      </c>
      <c r="B594" t="s">
        <v>36</v>
      </c>
      <c r="C594" s="1">
        <v>42856</v>
      </c>
      <c r="D594" t="s">
        <v>11</v>
      </c>
      <c r="E594">
        <v>2017</v>
      </c>
      <c r="F594">
        <v>297233</v>
      </c>
    </row>
    <row r="595" spans="1:6" x14ac:dyDescent="0.3">
      <c r="A595">
        <v>221</v>
      </c>
      <c r="B595" t="s">
        <v>36</v>
      </c>
      <c r="C595" s="1">
        <v>42887</v>
      </c>
      <c r="D595" t="s">
        <v>12</v>
      </c>
      <c r="E595">
        <v>2017</v>
      </c>
      <c r="F595">
        <v>340359</v>
      </c>
    </row>
    <row r="596" spans="1:6" x14ac:dyDescent="0.3">
      <c r="A596">
        <v>222</v>
      </c>
      <c r="B596" t="s">
        <v>36</v>
      </c>
      <c r="C596" s="1">
        <v>42917</v>
      </c>
      <c r="D596" t="s">
        <v>13</v>
      </c>
      <c r="E596">
        <v>2017</v>
      </c>
      <c r="F596">
        <v>328101</v>
      </c>
    </row>
    <row r="597" spans="1:6" x14ac:dyDescent="0.3">
      <c r="A597">
        <v>223</v>
      </c>
      <c r="B597" t="s">
        <v>36</v>
      </c>
      <c r="C597" s="1">
        <v>42948</v>
      </c>
      <c r="D597" t="s">
        <v>14</v>
      </c>
      <c r="E597">
        <v>2017</v>
      </c>
      <c r="F597">
        <v>340430</v>
      </c>
    </row>
    <row r="598" spans="1:6" x14ac:dyDescent="0.3">
      <c r="A598">
        <v>224</v>
      </c>
      <c r="B598" t="s">
        <v>36</v>
      </c>
      <c r="C598" s="1">
        <v>42979</v>
      </c>
      <c r="D598" t="s">
        <v>15</v>
      </c>
      <c r="E598">
        <v>2017</v>
      </c>
      <c r="F598">
        <v>528540</v>
      </c>
    </row>
    <row r="599" spans="1:6" x14ac:dyDescent="0.3">
      <c r="A599">
        <v>225</v>
      </c>
      <c r="B599" t="s">
        <v>36</v>
      </c>
      <c r="C599" s="1">
        <v>43009</v>
      </c>
      <c r="D599" t="s">
        <v>16</v>
      </c>
      <c r="E599">
        <v>2017</v>
      </c>
      <c r="F599">
        <v>388644</v>
      </c>
    </row>
    <row r="600" spans="1:6" x14ac:dyDescent="0.3">
      <c r="A600">
        <v>226</v>
      </c>
      <c r="B600" t="s">
        <v>36</v>
      </c>
      <c r="C600" s="1">
        <v>43040</v>
      </c>
      <c r="D600" t="s">
        <v>17</v>
      </c>
      <c r="E600">
        <v>2017</v>
      </c>
      <c r="F600">
        <v>369365</v>
      </c>
    </row>
    <row r="601" spans="1:6" x14ac:dyDescent="0.3">
      <c r="A601">
        <v>227</v>
      </c>
      <c r="B601" t="s">
        <v>36</v>
      </c>
      <c r="C601" s="1">
        <v>43070</v>
      </c>
      <c r="D601" t="s">
        <v>18</v>
      </c>
      <c r="E601">
        <v>2017</v>
      </c>
      <c r="F601">
        <v>340585</v>
      </c>
    </row>
    <row r="602" spans="1:6" x14ac:dyDescent="0.3">
      <c r="A602">
        <v>228</v>
      </c>
      <c r="B602" t="s">
        <v>37</v>
      </c>
      <c r="C602" s="1">
        <v>42736</v>
      </c>
      <c r="D602" t="s">
        <v>7</v>
      </c>
      <c r="E602">
        <v>2017</v>
      </c>
      <c r="F602">
        <v>613</v>
      </c>
    </row>
    <row r="603" spans="1:6" x14ac:dyDescent="0.3">
      <c r="A603">
        <v>229</v>
      </c>
      <c r="B603" t="s">
        <v>37</v>
      </c>
      <c r="C603" s="1">
        <v>42767</v>
      </c>
      <c r="D603" t="s">
        <v>8</v>
      </c>
      <c r="E603">
        <v>2017</v>
      </c>
      <c r="F603">
        <v>1752</v>
      </c>
    </row>
    <row r="604" spans="1:6" x14ac:dyDescent="0.3">
      <c r="A604">
        <v>230</v>
      </c>
      <c r="B604" t="s">
        <v>37</v>
      </c>
      <c r="C604" s="1">
        <v>42795</v>
      </c>
      <c r="D604" t="s">
        <v>9</v>
      </c>
      <c r="E604">
        <v>2017</v>
      </c>
      <c r="F604">
        <v>660</v>
      </c>
    </row>
    <row r="605" spans="1:6" x14ac:dyDescent="0.3">
      <c r="A605">
        <v>231</v>
      </c>
      <c r="B605" t="s">
        <v>37</v>
      </c>
      <c r="C605" s="1">
        <v>42826</v>
      </c>
      <c r="D605" t="s">
        <v>10</v>
      </c>
      <c r="E605">
        <v>2017</v>
      </c>
      <c r="F605">
        <v>1048</v>
      </c>
    </row>
    <row r="606" spans="1:6" x14ac:dyDescent="0.3">
      <c r="A606">
        <v>232</v>
      </c>
      <c r="B606" t="s">
        <v>37</v>
      </c>
      <c r="C606" s="1">
        <v>42856</v>
      </c>
      <c r="D606" t="s">
        <v>11</v>
      </c>
      <c r="E606">
        <v>2017</v>
      </c>
      <c r="F606">
        <v>1341</v>
      </c>
    </row>
    <row r="607" spans="1:6" x14ac:dyDescent="0.3">
      <c r="A607">
        <v>233</v>
      </c>
      <c r="B607" t="s">
        <v>37</v>
      </c>
      <c r="C607" s="1">
        <v>42887</v>
      </c>
      <c r="D607" t="s">
        <v>12</v>
      </c>
      <c r="E607">
        <v>2017</v>
      </c>
      <c r="F607">
        <v>2391</v>
      </c>
    </row>
    <row r="608" spans="1:6" x14ac:dyDescent="0.3">
      <c r="A608">
        <v>234</v>
      </c>
      <c r="B608" t="s">
        <v>37</v>
      </c>
      <c r="C608" s="1">
        <v>42917</v>
      </c>
      <c r="D608" t="s">
        <v>13</v>
      </c>
      <c r="E608">
        <v>2017</v>
      </c>
      <c r="F608">
        <v>1520</v>
      </c>
    </row>
    <row r="609" spans="1:6" x14ac:dyDescent="0.3">
      <c r="A609">
        <v>235</v>
      </c>
      <c r="B609" t="s">
        <v>37</v>
      </c>
      <c r="C609" s="1">
        <v>42948</v>
      </c>
      <c r="D609" t="s">
        <v>14</v>
      </c>
      <c r="E609">
        <v>2017</v>
      </c>
      <c r="F609">
        <v>1583</v>
      </c>
    </row>
    <row r="610" spans="1:6" x14ac:dyDescent="0.3">
      <c r="A610">
        <v>236</v>
      </c>
      <c r="B610" t="s">
        <v>37</v>
      </c>
      <c r="C610" s="1">
        <v>42979</v>
      </c>
      <c r="D610" t="s">
        <v>15</v>
      </c>
      <c r="E610">
        <v>2017</v>
      </c>
      <c r="F610">
        <v>933</v>
      </c>
    </row>
    <row r="611" spans="1:6" x14ac:dyDescent="0.3">
      <c r="A611">
        <v>237</v>
      </c>
      <c r="B611" t="s">
        <v>37</v>
      </c>
      <c r="C611" s="1">
        <v>43009</v>
      </c>
      <c r="D611" t="s">
        <v>16</v>
      </c>
      <c r="E611">
        <v>2017</v>
      </c>
      <c r="F611">
        <v>6644</v>
      </c>
    </row>
    <row r="612" spans="1:6" x14ac:dyDescent="0.3">
      <c r="A612">
        <v>238</v>
      </c>
      <c r="B612" t="s">
        <v>37</v>
      </c>
      <c r="C612" s="1">
        <v>43040</v>
      </c>
      <c r="D612" t="s">
        <v>17</v>
      </c>
      <c r="E612">
        <v>2017</v>
      </c>
      <c r="F612">
        <v>1677</v>
      </c>
    </row>
    <row r="613" spans="1:6" x14ac:dyDescent="0.3">
      <c r="A613">
        <v>239</v>
      </c>
      <c r="B613" t="s">
        <v>37</v>
      </c>
      <c r="C613" s="1">
        <v>43070</v>
      </c>
      <c r="D613" t="s">
        <v>18</v>
      </c>
      <c r="E613">
        <v>2017</v>
      </c>
      <c r="F613">
        <v>1787</v>
      </c>
    </row>
    <row r="614" spans="1:6" x14ac:dyDescent="0.3">
      <c r="A614">
        <v>240</v>
      </c>
      <c r="B614" t="s">
        <v>38</v>
      </c>
      <c r="C614" s="1">
        <v>42736</v>
      </c>
      <c r="D614" t="s">
        <v>7</v>
      </c>
      <c r="E614">
        <v>2017</v>
      </c>
      <c r="F614">
        <v>1345</v>
      </c>
    </row>
    <row r="615" spans="1:6" x14ac:dyDescent="0.3">
      <c r="A615">
        <v>241</v>
      </c>
      <c r="B615" t="s">
        <v>38</v>
      </c>
      <c r="C615" s="1">
        <v>42767</v>
      </c>
      <c r="D615" t="s">
        <v>8</v>
      </c>
      <c r="E615">
        <v>2017</v>
      </c>
      <c r="F615">
        <v>1378</v>
      </c>
    </row>
    <row r="616" spans="1:6" x14ac:dyDescent="0.3">
      <c r="A616">
        <v>242</v>
      </c>
      <c r="B616" t="s">
        <v>38</v>
      </c>
      <c r="C616" s="1">
        <v>42795</v>
      </c>
      <c r="D616" t="s">
        <v>9</v>
      </c>
      <c r="E616">
        <v>2017</v>
      </c>
      <c r="F616">
        <v>965</v>
      </c>
    </row>
    <row r="617" spans="1:6" x14ac:dyDescent="0.3">
      <c r="A617">
        <v>243</v>
      </c>
      <c r="B617" t="s">
        <v>38</v>
      </c>
      <c r="C617" s="1">
        <v>42826</v>
      </c>
      <c r="D617" t="s">
        <v>10</v>
      </c>
      <c r="E617">
        <v>2017</v>
      </c>
      <c r="F617">
        <v>750</v>
      </c>
    </row>
    <row r="618" spans="1:6" x14ac:dyDescent="0.3">
      <c r="A618">
        <v>244</v>
      </c>
      <c r="B618" t="s">
        <v>38</v>
      </c>
      <c r="C618" s="1">
        <v>42856</v>
      </c>
      <c r="D618" t="s">
        <v>11</v>
      </c>
      <c r="E618">
        <v>2017</v>
      </c>
      <c r="F618">
        <v>640</v>
      </c>
    </row>
    <row r="619" spans="1:6" x14ac:dyDescent="0.3">
      <c r="A619">
        <v>245</v>
      </c>
      <c r="B619" t="s">
        <v>38</v>
      </c>
      <c r="C619" s="1">
        <v>42887</v>
      </c>
      <c r="D619" t="s">
        <v>12</v>
      </c>
      <c r="E619">
        <v>2017</v>
      </c>
      <c r="F619">
        <v>885</v>
      </c>
    </row>
    <row r="620" spans="1:6" x14ac:dyDescent="0.3">
      <c r="A620">
        <v>246</v>
      </c>
      <c r="B620" t="s">
        <v>38</v>
      </c>
      <c r="C620" s="1">
        <v>42917</v>
      </c>
      <c r="D620" t="s">
        <v>13</v>
      </c>
      <c r="E620">
        <v>2017</v>
      </c>
      <c r="F620">
        <v>1095</v>
      </c>
    </row>
    <row r="621" spans="1:6" x14ac:dyDescent="0.3">
      <c r="A621">
        <v>247</v>
      </c>
      <c r="B621" t="s">
        <v>38</v>
      </c>
      <c r="C621" s="1">
        <v>42948</v>
      </c>
      <c r="D621" t="s">
        <v>14</v>
      </c>
      <c r="E621">
        <v>2017</v>
      </c>
      <c r="F621">
        <v>1385</v>
      </c>
    </row>
    <row r="622" spans="1:6" x14ac:dyDescent="0.3">
      <c r="A622">
        <v>248</v>
      </c>
      <c r="B622" t="s">
        <v>38</v>
      </c>
      <c r="C622" s="1">
        <v>42979</v>
      </c>
      <c r="D622" t="s">
        <v>15</v>
      </c>
      <c r="E622">
        <v>2017</v>
      </c>
      <c r="F622">
        <v>1155</v>
      </c>
    </row>
    <row r="623" spans="1:6" x14ac:dyDescent="0.3">
      <c r="A623">
        <v>249</v>
      </c>
      <c r="B623" t="s">
        <v>38</v>
      </c>
      <c r="C623" s="1">
        <v>43009</v>
      </c>
      <c r="D623" t="s">
        <v>16</v>
      </c>
      <c r="E623">
        <v>2017</v>
      </c>
      <c r="F623">
        <v>1595</v>
      </c>
    </row>
    <row r="624" spans="1:6" x14ac:dyDescent="0.3">
      <c r="A624">
        <v>250</v>
      </c>
      <c r="B624" t="s">
        <v>38</v>
      </c>
      <c r="C624" s="1">
        <v>43040</v>
      </c>
      <c r="D624" t="s">
        <v>17</v>
      </c>
      <c r="E624">
        <v>2017</v>
      </c>
      <c r="F624">
        <v>1940</v>
      </c>
    </row>
    <row r="625" spans="1:6" x14ac:dyDescent="0.3">
      <c r="A625">
        <v>251</v>
      </c>
      <c r="B625" t="s">
        <v>38</v>
      </c>
      <c r="C625" s="1">
        <v>43070</v>
      </c>
      <c r="D625" t="s">
        <v>18</v>
      </c>
      <c r="E625">
        <v>2017</v>
      </c>
      <c r="F625">
        <v>1765</v>
      </c>
    </row>
    <row r="626" spans="1:6" x14ac:dyDescent="0.3">
      <c r="A626">
        <v>252</v>
      </c>
      <c r="B626" t="s">
        <v>39</v>
      </c>
      <c r="C626" s="1">
        <v>42736</v>
      </c>
      <c r="D626" t="s">
        <v>7</v>
      </c>
      <c r="E626">
        <v>2017</v>
      </c>
      <c r="F626">
        <v>615842</v>
      </c>
    </row>
    <row r="627" spans="1:6" x14ac:dyDescent="0.3">
      <c r="A627">
        <v>253</v>
      </c>
      <c r="B627" t="s">
        <v>39</v>
      </c>
      <c r="C627" s="1">
        <v>42767</v>
      </c>
      <c r="D627" t="s">
        <v>8</v>
      </c>
      <c r="E627">
        <v>2017</v>
      </c>
      <c r="F627">
        <v>1255569</v>
      </c>
    </row>
    <row r="628" spans="1:6" x14ac:dyDescent="0.3">
      <c r="A628">
        <v>254</v>
      </c>
      <c r="B628" t="s">
        <v>39</v>
      </c>
      <c r="C628" s="1">
        <v>42795</v>
      </c>
      <c r="D628" t="s">
        <v>9</v>
      </c>
      <c r="E628">
        <v>2017</v>
      </c>
      <c r="F628">
        <v>1030441</v>
      </c>
    </row>
    <row r="629" spans="1:6" x14ac:dyDescent="0.3">
      <c r="A629">
        <v>255</v>
      </c>
      <c r="B629" t="s">
        <v>39</v>
      </c>
      <c r="C629" s="1">
        <v>42826</v>
      </c>
      <c r="D629" t="s">
        <v>10</v>
      </c>
      <c r="E629">
        <v>2017</v>
      </c>
      <c r="F629">
        <v>1146782</v>
      </c>
    </row>
    <row r="630" spans="1:6" x14ac:dyDescent="0.3">
      <c r="A630">
        <v>256</v>
      </c>
      <c r="B630" t="s">
        <v>39</v>
      </c>
      <c r="C630" s="1">
        <v>42856</v>
      </c>
      <c r="D630" t="s">
        <v>11</v>
      </c>
      <c r="E630">
        <v>2017</v>
      </c>
      <c r="F630">
        <v>1117228</v>
      </c>
    </row>
    <row r="631" spans="1:6" x14ac:dyDescent="0.3">
      <c r="A631">
        <v>257</v>
      </c>
      <c r="B631" t="s">
        <v>39</v>
      </c>
      <c r="C631" s="1">
        <v>42887</v>
      </c>
      <c r="D631" t="s">
        <v>12</v>
      </c>
      <c r="E631">
        <v>2017</v>
      </c>
      <c r="F631">
        <v>1113882</v>
      </c>
    </row>
    <row r="632" spans="1:6" x14ac:dyDescent="0.3">
      <c r="A632">
        <v>258</v>
      </c>
      <c r="B632" t="s">
        <v>39</v>
      </c>
      <c r="C632" s="1">
        <v>42917</v>
      </c>
      <c r="D632" t="s">
        <v>13</v>
      </c>
      <c r="E632">
        <v>2017</v>
      </c>
      <c r="F632">
        <v>462022</v>
      </c>
    </row>
    <row r="633" spans="1:6" x14ac:dyDescent="0.3">
      <c r="A633">
        <v>259</v>
      </c>
      <c r="B633" t="s">
        <v>39</v>
      </c>
      <c r="C633" s="1">
        <v>42948</v>
      </c>
      <c r="D633" t="s">
        <v>14</v>
      </c>
      <c r="E633">
        <v>2017</v>
      </c>
      <c r="F633">
        <v>1004410</v>
      </c>
    </row>
    <row r="634" spans="1:6" x14ac:dyDescent="0.3">
      <c r="A634">
        <v>260</v>
      </c>
      <c r="B634" t="s">
        <v>39</v>
      </c>
      <c r="C634" s="1">
        <v>42979</v>
      </c>
      <c r="D634" t="s">
        <v>15</v>
      </c>
      <c r="E634">
        <v>2017</v>
      </c>
      <c r="F634">
        <v>487060</v>
      </c>
    </row>
    <row r="635" spans="1:6" x14ac:dyDescent="0.3">
      <c r="A635">
        <v>261</v>
      </c>
      <c r="B635" t="s">
        <v>39</v>
      </c>
      <c r="C635" s="1">
        <v>43009</v>
      </c>
      <c r="D635" t="s">
        <v>16</v>
      </c>
      <c r="E635">
        <v>2017</v>
      </c>
      <c r="F635">
        <v>845620</v>
      </c>
    </row>
    <row r="636" spans="1:6" x14ac:dyDescent="0.3">
      <c r="A636">
        <v>262</v>
      </c>
      <c r="B636" t="s">
        <v>39</v>
      </c>
      <c r="C636" s="1">
        <v>43040</v>
      </c>
      <c r="D636" t="s">
        <v>17</v>
      </c>
      <c r="E636">
        <v>2017</v>
      </c>
      <c r="F636">
        <v>1191129</v>
      </c>
    </row>
    <row r="637" spans="1:6" x14ac:dyDescent="0.3">
      <c r="A637">
        <v>263</v>
      </c>
      <c r="B637" t="s">
        <v>39</v>
      </c>
      <c r="C637" s="1">
        <v>43070</v>
      </c>
      <c r="D637" t="s">
        <v>18</v>
      </c>
      <c r="E637">
        <v>2017</v>
      </c>
      <c r="F637">
        <v>1649362</v>
      </c>
    </row>
    <row r="638" spans="1:6" x14ac:dyDescent="0.3">
      <c r="A638">
        <v>264</v>
      </c>
      <c r="B638" t="s">
        <v>40</v>
      </c>
      <c r="C638" s="1">
        <v>42736</v>
      </c>
      <c r="D638" t="s">
        <v>7</v>
      </c>
      <c r="E638">
        <v>2017</v>
      </c>
      <c r="F638">
        <v>0</v>
      </c>
    </row>
    <row r="639" spans="1:6" x14ac:dyDescent="0.3">
      <c r="A639">
        <v>265</v>
      </c>
      <c r="B639" t="s">
        <v>40</v>
      </c>
      <c r="C639" s="1">
        <v>42767</v>
      </c>
      <c r="D639" t="s">
        <v>8</v>
      </c>
      <c r="E639">
        <v>2017</v>
      </c>
      <c r="F639">
        <v>0</v>
      </c>
    </row>
    <row r="640" spans="1:6" x14ac:dyDescent="0.3">
      <c r="A640">
        <v>266</v>
      </c>
      <c r="B640" t="s">
        <v>40</v>
      </c>
      <c r="C640" s="1">
        <v>42795</v>
      </c>
      <c r="D640" t="s">
        <v>9</v>
      </c>
      <c r="E640">
        <v>2017</v>
      </c>
      <c r="F640">
        <v>0</v>
      </c>
    </row>
    <row r="641" spans="1:6" x14ac:dyDescent="0.3">
      <c r="A641">
        <v>267</v>
      </c>
      <c r="B641" t="s">
        <v>40</v>
      </c>
      <c r="C641" s="1">
        <v>42826</v>
      </c>
      <c r="D641" t="s">
        <v>10</v>
      </c>
      <c r="E641">
        <v>2017</v>
      </c>
      <c r="F641">
        <v>0</v>
      </c>
    </row>
    <row r="642" spans="1:6" x14ac:dyDescent="0.3">
      <c r="A642">
        <v>268</v>
      </c>
      <c r="B642" t="s">
        <v>40</v>
      </c>
      <c r="C642" s="1">
        <v>42856</v>
      </c>
      <c r="D642" t="s">
        <v>11</v>
      </c>
      <c r="E642">
        <v>2017</v>
      </c>
      <c r="F642">
        <v>0</v>
      </c>
    </row>
    <row r="643" spans="1:6" x14ac:dyDescent="0.3">
      <c r="A643">
        <v>269</v>
      </c>
      <c r="B643" t="s">
        <v>40</v>
      </c>
      <c r="C643" s="1">
        <v>42887</v>
      </c>
      <c r="D643" t="s">
        <v>12</v>
      </c>
      <c r="E643">
        <v>2017</v>
      </c>
      <c r="F643">
        <v>0</v>
      </c>
    </row>
    <row r="644" spans="1:6" x14ac:dyDescent="0.3">
      <c r="A644">
        <v>270</v>
      </c>
      <c r="B644" t="s">
        <v>40</v>
      </c>
      <c r="C644" s="1">
        <v>42917</v>
      </c>
      <c r="D644" t="s">
        <v>13</v>
      </c>
      <c r="E644">
        <v>2017</v>
      </c>
      <c r="F644">
        <v>0</v>
      </c>
    </row>
    <row r="645" spans="1:6" x14ac:dyDescent="0.3">
      <c r="A645">
        <v>271</v>
      </c>
      <c r="B645" t="s">
        <v>40</v>
      </c>
      <c r="C645" s="1">
        <v>42948</v>
      </c>
      <c r="D645" t="s">
        <v>14</v>
      </c>
      <c r="E645">
        <v>2017</v>
      </c>
      <c r="F645">
        <v>0</v>
      </c>
    </row>
    <row r="646" spans="1:6" x14ac:dyDescent="0.3">
      <c r="A646">
        <v>272</v>
      </c>
      <c r="B646" t="s">
        <v>40</v>
      </c>
      <c r="C646" s="1">
        <v>42979</v>
      </c>
      <c r="D646" t="s">
        <v>15</v>
      </c>
      <c r="E646">
        <v>2017</v>
      </c>
      <c r="F646">
        <v>0</v>
      </c>
    </row>
    <row r="647" spans="1:6" x14ac:dyDescent="0.3">
      <c r="A647">
        <v>273</v>
      </c>
      <c r="B647" t="s">
        <v>40</v>
      </c>
      <c r="C647" s="1">
        <v>43009</v>
      </c>
      <c r="D647" t="s">
        <v>16</v>
      </c>
      <c r="E647">
        <v>2017</v>
      </c>
      <c r="F647">
        <v>0</v>
      </c>
    </row>
    <row r="648" spans="1:6" x14ac:dyDescent="0.3">
      <c r="A648">
        <v>274</v>
      </c>
      <c r="B648" t="s">
        <v>40</v>
      </c>
      <c r="C648" s="1">
        <v>43040</v>
      </c>
      <c r="D648" t="s">
        <v>17</v>
      </c>
      <c r="E648">
        <v>2017</v>
      </c>
      <c r="F648">
        <v>0</v>
      </c>
    </row>
    <row r="649" spans="1:6" x14ac:dyDescent="0.3">
      <c r="A649">
        <v>275</v>
      </c>
      <c r="B649" t="s">
        <v>40</v>
      </c>
      <c r="C649" s="1">
        <v>43070</v>
      </c>
      <c r="D649" t="s">
        <v>18</v>
      </c>
      <c r="E649">
        <v>2017</v>
      </c>
      <c r="F649">
        <v>0</v>
      </c>
    </row>
    <row r="650" spans="1:6" x14ac:dyDescent="0.3">
      <c r="A650">
        <v>276</v>
      </c>
      <c r="B650" t="s">
        <v>41</v>
      </c>
      <c r="C650" s="1">
        <v>42736</v>
      </c>
      <c r="D650" t="s">
        <v>7</v>
      </c>
      <c r="E650">
        <v>2017</v>
      </c>
      <c r="F650">
        <v>195000</v>
      </c>
    </row>
    <row r="651" spans="1:6" x14ac:dyDescent="0.3">
      <c r="A651">
        <v>277</v>
      </c>
      <c r="B651" t="s">
        <v>41</v>
      </c>
      <c r="C651" s="1">
        <v>42767</v>
      </c>
      <c r="D651" t="s">
        <v>8</v>
      </c>
      <c r="E651">
        <v>2017</v>
      </c>
      <c r="F651">
        <v>140000</v>
      </c>
    </row>
    <row r="652" spans="1:6" x14ac:dyDescent="0.3">
      <c r="A652">
        <v>278</v>
      </c>
      <c r="B652" t="s">
        <v>41</v>
      </c>
      <c r="C652" s="1">
        <v>42795</v>
      </c>
      <c r="D652" t="s">
        <v>9</v>
      </c>
      <c r="E652">
        <v>2017</v>
      </c>
      <c r="F652">
        <v>275000</v>
      </c>
    </row>
    <row r="653" spans="1:6" x14ac:dyDescent="0.3">
      <c r="A653">
        <v>279</v>
      </c>
      <c r="B653" t="s">
        <v>41</v>
      </c>
      <c r="C653" s="1">
        <v>42826</v>
      </c>
      <c r="D653" t="s">
        <v>10</v>
      </c>
      <c r="E653">
        <v>2017</v>
      </c>
      <c r="F653">
        <v>215000</v>
      </c>
    </row>
    <row r="654" spans="1:6" x14ac:dyDescent="0.3">
      <c r="A654">
        <v>280</v>
      </c>
      <c r="B654" t="s">
        <v>41</v>
      </c>
      <c r="C654" s="1">
        <v>42856</v>
      </c>
      <c r="D654" t="s">
        <v>11</v>
      </c>
      <c r="E654">
        <v>2017</v>
      </c>
      <c r="F654">
        <v>215000</v>
      </c>
    </row>
    <row r="655" spans="1:6" x14ac:dyDescent="0.3">
      <c r="A655">
        <v>281</v>
      </c>
      <c r="B655" t="s">
        <v>41</v>
      </c>
      <c r="C655" s="1">
        <v>42887</v>
      </c>
      <c r="D655" t="s">
        <v>12</v>
      </c>
      <c r="E655">
        <v>2017</v>
      </c>
      <c r="F655">
        <v>180000</v>
      </c>
    </row>
    <row r="656" spans="1:6" x14ac:dyDescent="0.3">
      <c r="A656">
        <v>282</v>
      </c>
      <c r="B656" t="s">
        <v>41</v>
      </c>
      <c r="C656" s="1">
        <v>42917</v>
      </c>
      <c r="D656" t="s">
        <v>13</v>
      </c>
      <c r="E656">
        <v>2017</v>
      </c>
      <c r="F656">
        <v>195000</v>
      </c>
    </row>
    <row r="657" spans="1:6" x14ac:dyDescent="0.3">
      <c r="A657">
        <v>283</v>
      </c>
      <c r="B657" t="s">
        <v>41</v>
      </c>
      <c r="C657" s="1">
        <v>42948</v>
      </c>
      <c r="D657" t="s">
        <v>14</v>
      </c>
      <c r="E657">
        <v>2017</v>
      </c>
      <c r="F657">
        <v>295000</v>
      </c>
    </row>
    <row r="658" spans="1:6" x14ac:dyDescent="0.3">
      <c r="A658">
        <v>284</v>
      </c>
      <c r="B658" t="s">
        <v>41</v>
      </c>
      <c r="C658" s="1">
        <v>42979</v>
      </c>
      <c r="D658" t="s">
        <v>15</v>
      </c>
      <c r="E658">
        <v>2017</v>
      </c>
      <c r="F658">
        <v>200000</v>
      </c>
    </row>
    <row r="659" spans="1:6" x14ac:dyDescent="0.3">
      <c r="A659">
        <v>285</v>
      </c>
      <c r="B659" t="s">
        <v>41</v>
      </c>
      <c r="C659" s="1">
        <v>43009</v>
      </c>
      <c r="D659" t="s">
        <v>16</v>
      </c>
      <c r="E659">
        <v>2017</v>
      </c>
      <c r="F659">
        <v>232000</v>
      </c>
    </row>
    <row r="660" spans="1:6" x14ac:dyDescent="0.3">
      <c r="A660">
        <v>286</v>
      </c>
      <c r="B660" t="s">
        <v>41</v>
      </c>
      <c r="C660" s="1">
        <v>43040</v>
      </c>
      <c r="D660" t="s">
        <v>17</v>
      </c>
      <c r="E660">
        <v>2017</v>
      </c>
      <c r="F660">
        <v>324500</v>
      </c>
    </row>
    <row r="661" spans="1:6" x14ac:dyDescent="0.3">
      <c r="A661">
        <v>287</v>
      </c>
      <c r="B661" t="s">
        <v>41</v>
      </c>
      <c r="C661" s="1">
        <v>43070</v>
      </c>
      <c r="D661" t="s">
        <v>18</v>
      </c>
      <c r="E661">
        <v>2017</v>
      </c>
      <c r="F661">
        <v>356950</v>
      </c>
    </row>
    <row r="662" spans="1:6" x14ac:dyDescent="0.3">
      <c r="A662">
        <v>288</v>
      </c>
      <c r="B662" t="s">
        <v>42</v>
      </c>
      <c r="C662" s="1">
        <v>42736</v>
      </c>
      <c r="D662" t="s">
        <v>7</v>
      </c>
      <c r="E662">
        <v>2017</v>
      </c>
      <c r="F662">
        <v>80500</v>
      </c>
    </row>
    <row r="663" spans="1:6" x14ac:dyDescent="0.3">
      <c r="A663">
        <v>289</v>
      </c>
      <c r="B663" t="s">
        <v>42</v>
      </c>
      <c r="C663" s="1">
        <v>42767</v>
      </c>
      <c r="D663" t="s">
        <v>8</v>
      </c>
      <c r="E663">
        <v>2017</v>
      </c>
      <c r="F663">
        <v>80500</v>
      </c>
    </row>
    <row r="664" spans="1:6" x14ac:dyDescent="0.3">
      <c r="A664">
        <v>290</v>
      </c>
      <c r="B664" t="s">
        <v>42</v>
      </c>
      <c r="C664" s="1">
        <v>42795</v>
      </c>
      <c r="D664" t="s">
        <v>9</v>
      </c>
      <c r="E664">
        <v>2017</v>
      </c>
      <c r="F664">
        <v>80500</v>
      </c>
    </row>
    <row r="665" spans="1:6" x14ac:dyDescent="0.3">
      <c r="A665">
        <v>291</v>
      </c>
      <c r="B665" t="s">
        <v>42</v>
      </c>
      <c r="C665" s="1">
        <v>42826</v>
      </c>
      <c r="D665" t="s">
        <v>10</v>
      </c>
      <c r="E665">
        <v>2017</v>
      </c>
      <c r="F665">
        <v>80500</v>
      </c>
    </row>
    <row r="666" spans="1:6" x14ac:dyDescent="0.3">
      <c r="A666">
        <v>292</v>
      </c>
      <c r="B666" t="s">
        <v>42</v>
      </c>
      <c r="C666" s="1">
        <v>42856</v>
      </c>
      <c r="D666" t="s">
        <v>11</v>
      </c>
      <c r="E666">
        <v>2017</v>
      </c>
      <c r="F666">
        <v>80500</v>
      </c>
    </row>
    <row r="667" spans="1:6" x14ac:dyDescent="0.3">
      <c r="A667">
        <v>293</v>
      </c>
      <c r="B667" t="s">
        <v>42</v>
      </c>
      <c r="C667" s="1">
        <v>42887</v>
      </c>
      <c r="D667" t="s">
        <v>12</v>
      </c>
      <c r="E667">
        <v>2017</v>
      </c>
      <c r="F667">
        <v>60000</v>
      </c>
    </row>
    <row r="668" spans="1:6" x14ac:dyDescent="0.3">
      <c r="A668">
        <v>294</v>
      </c>
      <c r="B668" t="s">
        <v>42</v>
      </c>
      <c r="C668" s="1">
        <v>42917</v>
      </c>
      <c r="D668" t="s">
        <v>13</v>
      </c>
      <c r="E668">
        <v>2017</v>
      </c>
      <c r="F668">
        <v>88550</v>
      </c>
    </row>
    <row r="669" spans="1:6" x14ac:dyDescent="0.3">
      <c r="A669">
        <v>295</v>
      </c>
      <c r="B669" t="s">
        <v>42</v>
      </c>
      <c r="C669" s="1">
        <v>42948</v>
      </c>
      <c r="D669" t="s">
        <v>14</v>
      </c>
      <c r="E669">
        <v>2017</v>
      </c>
      <c r="F669">
        <v>97405</v>
      </c>
    </row>
    <row r="670" spans="1:6" x14ac:dyDescent="0.3">
      <c r="A670">
        <v>296</v>
      </c>
      <c r="B670" t="s">
        <v>42</v>
      </c>
      <c r="C670" s="1">
        <v>42979</v>
      </c>
      <c r="D670" t="s">
        <v>15</v>
      </c>
      <c r="E670">
        <v>2017</v>
      </c>
      <c r="F670">
        <v>107146</v>
      </c>
    </row>
    <row r="671" spans="1:6" x14ac:dyDescent="0.3">
      <c r="A671">
        <v>297</v>
      </c>
      <c r="B671" t="s">
        <v>42</v>
      </c>
      <c r="C671" s="1">
        <v>43009</v>
      </c>
      <c r="D671" t="s">
        <v>16</v>
      </c>
      <c r="E671">
        <v>2017</v>
      </c>
      <c r="F671">
        <v>117861</v>
      </c>
    </row>
    <row r="672" spans="1:6" x14ac:dyDescent="0.3">
      <c r="A672">
        <v>298</v>
      </c>
      <c r="B672" t="s">
        <v>42</v>
      </c>
      <c r="C672" s="1">
        <v>43040</v>
      </c>
      <c r="D672" t="s">
        <v>17</v>
      </c>
      <c r="E672">
        <v>2017</v>
      </c>
      <c r="F672">
        <v>129647</v>
      </c>
    </row>
    <row r="673" spans="1:6" x14ac:dyDescent="0.3">
      <c r="A673">
        <v>299</v>
      </c>
      <c r="B673" t="s">
        <v>42</v>
      </c>
      <c r="C673" s="1">
        <v>43070</v>
      </c>
      <c r="D673" t="s">
        <v>18</v>
      </c>
      <c r="E673">
        <v>2017</v>
      </c>
      <c r="F673">
        <v>142612</v>
      </c>
    </row>
    <row r="674" spans="1:6" x14ac:dyDescent="0.3">
      <c r="A674">
        <v>300</v>
      </c>
      <c r="B674" t="s">
        <v>43</v>
      </c>
      <c r="C674" s="1">
        <v>42736</v>
      </c>
      <c r="D674" t="s">
        <v>7</v>
      </c>
      <c r="E674">
        <v>2017</v>
      </c>
      <c r="F674">
        <v>0</v>
      </c>
    </row>
    <row r="675" spans="1:6" x14ac:dyDescent="0.3">
      <c r="A675">
        <v>301</v>
      </c>
      <c r="B675" t="s">
        <v>43</v>
      </c>
      <c r="C675" s="1">
        <v>42767</v>
      </c>
      <c r="D675" t="s">
        <v>8</v>
      </c>
      <c r="E675">
        <v>2017</v>
      </c>
      <c r="F675">
        <v>0</v>
      </c>
    </row>
    <row r="676" spans="1:6" x14ac:dyDescent="0.3">
      <c r="A676">
        <v>302</v>
      </c>
      <c r="B676" t="s">
        <v>43</v>
      </c>
      <c r="C676" s="1">
        <v>42795</v>
      </c>
      <c r="D676" t="s">
        <v>9</v>
      </c>
      <c r="E676">
        <v>2017</v>
      </c>
      <c r="F676">
        <v>0</v>
      </c>
    </row>
    <row r="677" spans="1:6" x14ac:dyDescent="0.3">
      <c r="A677">
        <v>303</v>
      </c>
      <c r="B677" t="s">
        <v>43</v>
      </c>
      <c r="C677" s="1">
        <v>42826</v>
      </c>
      <c r="D677" t="s">
        <v>10</v>
      </c>
      <c r="E677">
        <v>2017</v>
      </c>
      <c r="F677">
        <v>0</v>
      </c>
    </row>
    <row r="678" spans="1:6" x14ac:dyDescent="0.3">
      <c r="A678">
        <v>304</v>
      </c>
      <c r="B678" t="s">
        <v>43</v>
      </c>
      <c r="C678" s="1">
        <v>42856</v>
      </c>
      <c r="D678" t="s">
        <v>11</v>
      </c>
      <c r="E678">
        <v>2017</v>
      </c>
      <c r="F678">
        <v>0</v>
      </c>
    </row>
    <row r="679" spans="1:6" x14ac:dyDescent="0.3">
      <c r="A679">
        <v>305</v>
      </c>
      <c r="B679" t="s">
        <v>43</v>
      </c>
      <c r="C679" s="1">
        <v>42887</v>
      </c>
      <c r="D679" t="s">
        <v>12</v>
      </c>
      <c r="E679">
        <v>2017</v>
      </c>
      <c r="F679">
        <v>0</v>
      </c>
    </row>
    <row r="680" spans="1:6" x14ac:dyDescent="0.3">
      <c r="A680">
        <v>306</v>
      </c>
      <c r="B680" t="s">
        <v>43</v>
      </c>
      <c r="C680" s="1">
        <v>42917</v>
      </c>
      <c r="D680" t="s">
        <v>13</v>
      </c>
      <c r="E680">
        <v>2017</v>
      </c>
      <c r="F680">
        <v>0</v>
      </c>
    </row>
    <row r="681" spans="1:6" x14ac:dyDescent="0.3">
      <c r="A681">
        <v>307</v>
      </c>
      <c r="B681" t="s">
        <v>43</v>
      </c>
      <c r="C681" s="1">
        <v>42948</v>
      </c>
      <c r="D681" t="s">
        <v>14</v>
      </c>
      <c r="E681">
        <v>2017</v>
      </c>
      <c r="F681">
        <v>0</v>
      </c>
    </row>
    <row r="682" spans="1:6" x14ac:dyDescent="0.3">
      <c r="A682">
        <v>308</v>
      </c>
      <c r="B682" t="s">
        <v>43</v>
      </c>
      <c r="C682" s="1">
        <v>42979</v>
      </c>
      <c r="D682" t="s">
        <v>15</v>
      </c>
      <c r="E682">
        <v>2017</v>
      </c>
      <c r="F682">
        <v>0</v>
      </c>
    </row>
    <row r="683" spans="1:6" x14ac:dyDescent="0.3">
      <c r="A683">
        <v>309</v>
      </c>
      <c r="B683" t="s">
        <v>43</v>
      </c>
      <c r="C683" s="1">
        <v>43009</v>
      </c>
      <c r="D683" t="s">
        <v>16</v>
      </c>
      <c r="E683">
        <v>2017</v>
      </c>
      <c r="F683">
        <v>0</v>
      </c>
    </row>
    <row r="684" spans="1:6" x14ac:dyDescent="0.3">
      <c r="A684">
        <v>310</v>
      </c>
      <c r="B684" t="s">
        <v>43</v>
      </c>
      <c r="C684" s="1">
        <v>43040</v>
      </c>
      <c r="D684" t="s">
        <v>17</v>
      </c>
      <c r="E684">
        <v>2017</v>
      </c>
      <c r="F684">
        <v>0</v>
      </c>
    </row>
    <row r="685" spans="1:6" x14ac:dyDescent="0.3">
      <c r="A685">
        <v>311</v>
      </c>
      <c r="B685" t="s">
        <v>43</v>
      </c>
      <c r="C685" s="1">
        <v>43070</v>
      </c>
      <c r="D685" t="s">
        <v>18</v>
      </c>
      <c r="E685">
        <v>2017</v>
      </c>
      <c r="F685">
        <v>0</v>
      </c>
    </row>
    <row r="686" spans="1:6" x14ac:dyDescent="0.3">
      <c r="A686">
        <v>312</v>
      </c>
      <c r="B686" t="s">
        <v>44</v>
      </c>
      <c r="C686" s="1">
        <v>42736</v>
      </c>
      <c r="D686" t="s">
        <v>7</v>
      </c>
      <c r="E686">
        <v>2017</v>
      </c>
      <c r="F686">
        <v>0</v>
      </c>
    </row>
    <row r="687" spans="1:6" x14ac:dyDescent="0.3">
      <c r="A687">
        <v>313</v>
      </c>
      <c r="B687" t="s">
        <v>44</v>
      </c>
      <c r="C687" s="1">
        <v>42767</v>
      </c>
      <c r="D687" t="s">
        <v>8</v>
      </c>
      <c r="E687">
        <v>2017</v>
      </c>
      <c r="F687">
        <v>0</v>
      </c>
    </row>
    <row r="688" spans="1:6" x14ac:dyDescent="0.3">
      <c r="A688">
        <v>314</v>
      </c>
      <c r="B688" t="s">
        <v>44</v>
      </c>
      <c r="C688" s="1">
        <v>42795</v>
      </c>
      <c r="D688" t="s">
        <v>9</v>
      </c>
      <c r="E688">
        <v>2017</v>
      </c>
      <c r="F688">
        <v>0</v>
      </c>
    </row>
    <row r="689" spans="1:6" x14ac:dyDescent="0.3">
      <c r="A689">
        <v>315</v>
      </c>
      <c r="B689" t="s">
        <v>44</v>
      </c>
      <c r="C689" s="1">
        <v>42826</v>
      </c>
      <c r="D689" t="s">
        <v>10</v>
      </c>
      <c r="E689">
        <v>2017</v>
      </c>
      <c r="F689">
        <v>0</v>
      </c>
    </row>
    <row r="690" spans="1:6" x14ac:dyDescent="0.3">
      <c r="A690">
        <v>316</v>
      </c>
      <c r="B690" t="s">
        <v>44</v>
      </c>
      <c r="C690" s="1">
        <v>42856</v>
      </c>
      <c r="D690" t="s">
        <v>11</v>
      </c>
      <c r="E690">
        <v>2017</v>
      </c>
      <c r="F690">
        <v>0</v>
      </c>
    </row>
    <row r="691" spans="1:6" x14ac:dyDescent="0.3">
      <c r="A691">
        <v>317</v>
      </c>
      <c r="B691" t="s">
        <v>44</v>
      </c>
      <c r="C691" s="1">
        <v>42887</v>
      </c>
      <c r="D691" t="s">
        <v>12</v>
      </c>
      <c r="E691">
        <v>2017</v>
      </c>
      <c r="F691">
        <v>0</v>
      </c>
    </row>
    <row r="692" spans="1:6" x14ac:dyDescent="0.3">
      <c r="A692">
        <v>318</v>
      </c>
      <c r="B692" t="s">
        <v>44</v>
      </c>
      <c r="C692" s="1">
        <v>42917</v>
      </c>
      <c r="D692" t="s">
        <v>13</v>
      </c>
      <c r="E692">
        <v>2017</v>
      </c>
      <c r="F692">
        <v>0</v>
      </c>
    </row>
    <row r="693" spans="1:6" x14ac:dyDescent="0.3">
      <c r="A693">
        <v>319</v>
      </c>
      <c r="B693" t="s">
        <v>44</v>
      </c>
      <c r="C693" s="1">
        <v>42948</v>
      </c>
      <c r="D693" t="s">
        <v>14</v>
      </c>
      <c r="E693">
        <v>2017</v>
      </c>
      <c r="F693">
        <v>0</v>
      </c>
    </row>
    <row r="694" spans="1:6" x14ac:dyDescent="0.3">
      <c r="A694">
        <v>320</v>
      </c>
      <c r="B694" t="s">
        <v>44</v>
      </c>
      <c r="C694" s="1">
        <v>42979</v>
      </c>
      <c r="D694" t="s">
        <v>15</v>
      </c>
      <c r="E694">
        <v>2017</v>
      </c>
      <c r="F694">
        <v>0</v>
      </c>
    </row>
    <row r="695" spans="1:6" x14ac:dyDescent="0.3">
      <c r="A695">
        <v>321</v>
      </c>
      <c r="B695" t="s">
        <v>44</v>
      </c>
      <c r="C695" s="1">
        <v>43009</v>
      </c>
      <c r="D695" t="s">
        <v>16</v>
      </c>
      <c r="E695">
        <v>2017</v>
      </c>
      <c r="F695">
        <v>0</v>
      </c>
    </row>
    <row r="696" spans="1:6" x14ac:dyDescent="0.3">
      <c r="A696">
        <v>322</v>
      </c>
      <c r="B696" t="s">
        <v>44</v>
      </c>
      <c r="C696" s="1">
        <v>43040</v>
      </c>
      <c r="D696" t="s">
        <v>17</v>
      </c>
      <c r="E696">
        <v>2017</v>
      </c>
      <c r="F696">
        <v>0</v>
      </c>
    </row>
    <row r="697" spans="1:6" x14ac:dyDescent="0.3">
      <c r="A697">
        <v>323</v>
      </c>
      <c r="B697" t="s">
        <v>44</v>
      </c>
      <c r="C697" s="1">
        <v>43070</v>
      </c>
      <c r="D697" t="s">
        <v>18</v>
      </c>
      <c r="E697">
        <v>2017</v>
      </c>
      <c r="F697">
        <v>0</v>
      </c>
    </row>
    <row r="698" spans="1:6" x14ac:dyDescent="0.3">
      <c r="A698">
        <v>324</v>
      </c>
      <c r="B698" t="s">
        <v>45</v>
      </c>
      <c r="C698" s="1">
        <v>42736</v>
      </c>
      <c r="D698" t="s">
        <v>7</v>
      </c>
      <c r="E698">
        <v>2017</v>
      </c>
      <c r="F698">
        <v>22152</v>
      </c>
    </row>
    <row r="699" spans="1:6" x14ac:dyDescent="0.3">
      <c r="A699">
        <v>325</v>
      </c>
      <c r="B699" t="s">
        <v>45</v>
      </c>
      <c r="C699" s="1">
        <v>42767</v>
      </c>
      <c r="D699" t="s">
        <v>8</v>
      </c>
      <c r="E699">
        <v>2017</v>
      </c>
      <c r="F699">
        <v>22342</v>
      </c>
    </row>
    <row r="700" spans="1:6" x14ac:dyDescent="0.3">
      <c r="A700">
        <v>326</v>
      </c>
      <c r="B700" t="s">
        <v>45</v>
      </c>
      <c r="C700" s="1">
        <v>42795</v>
      </c>
      <c r="D700" t="s">
        <v>9</v>
      </c>
      <c r="E700">
        <v>2017</v>
      </c>
      <c r="F700">
        <v>20050</v>
      </c>
    </row>
    <row r="701" spans="1:6" x14ac:dyDescent="0.3">
      <c r="A701">
        <v>327</v>
      </c>
      <c r="B701" t="s">
        <v>45</v>
      </c>
      <c r="C701" s="1">
        <v>42826</v>
      </c>
      <c r="D701" t="s">
        <v>10</v>
      </c>
      <c r="E701">
        <v>2017</v>
      </c>
      <c r="F701">
        <v>11502</v>
      </c>
    </row>
    <row r="702" spans="1:6" x14ac:dyDescent="0.3">
      <c r="A702">
        <v>328</v>
      </c>
      <c r="B702" t="s">
        <v>45</v>
      </c>
      <c r="C702" s="1">
        <v>42856</v>
      </c>
      <c r="D702" t="s">
        <v>11</v>
      </c>
      <c r="E702">
        <v>2017</v>
      </c>
      <c r="F702">
        <v>11502</v>
      </c>
    </row>
    <row r="703" spans="1:6" x14ac:dyDescent="0.3">
      <c r="A703">
        <v>329</v>
      </c>
      <c r="B703" t="s">
        <v>45</v>
      </c>
      <c r="C703" s="1">
        <v>42887</v>
      </c>
      <c r="D703" t="s">
        <v>12</v>
      </c>
      <c r="E703">
        <v>2017</v>
      </c>
      <c r="F703">
        <v>19092</v>
      </c>
    </row>
    <row r="704" spans="1:6" x14ac:dyDescent="0.3">
      <c r="A704">
        <v>330</v>
      </c>
      <c r="B704" t="s">
        <v>45</v>
      </c>
      <c r="C704" s="1">
        <v>42917</v>
      </c>
      <c r="D704" t="s">
        <v>13</v>
      </c>
      <c r="E704">
        <v>2017</v>
      </c>
      <c r="F704">
        <v>19092</v>
      </c>
    </row>
    <row r="705" spans="1:6" x14ac:dyDescent="0.3">
      <c r="A705">
        <v>331</v>
      </c>
      <c r="B705" t="s">
        <v>45</v>
      </c>
      <c r="C705" s="1">
        <v>42948</v>
      </c>
      <c r="D705" t="s">
        <v>14</v>
      </c>
      <c r="E705">
        <v>2017</v>
      </c>
      <c r="F705">
        <v>21375</v>
      </c>
    </row>
    <row r="706" spans="1:6" x14ac:dyDescent="0.3">
      <c r="A706">
        <v>332</v>
      </c>
      <c r="B706" t="s">
        <v>45</v>
      </c>
      <c r="C706" s="1">
        <v>42979</v>
      </c>
      <c r="D706" t="s">
        <v>15</v>
      </c>
      <c r="E706">
        <v>2017</v>
      </c>
      <c r="F706">
        <v>35860</v>
      </c>
    </row>
    <row r="707" spans="1:6" x14ac:dyDescent="0.3">
      <c r="A707">
        <v>333</v>
      </c>
      <c r="B707" t="s">
        <v>45</v>
      </c>
      <c r="C707" s="1">
        <v>43009</v>
      </c>
      <c r="D707" t="s">
        <v>16</v>
      </c>
      <c r="E707">
        <v>2017</v>
      </c>
      <c r="F707">
        <v>21234</v>
      </c>
    </row>
    <row r="708" spans="1:6" x14ac:dyDescent="0.3">
      <c r="A708">
        <v>334</v>
      </c>
      <c r="B708" t="s">
        <v>45</v>
      </c>
      <c r="C708" s="1">
        <v>43040</v>
      </c>
      <c r="D708" t="s">
        <v>17</v>
      </c>
      <c r="E708">
        <v>2017</v>
      </c>
      <c r="F708">
        <v>18348</v>
      </c>
    </row>
    <row r="709" spans="1:6" x14ac:dyDescent="0.3">
      <c r="A709">
        <v>335</v>
      </c>
      <c r="B709" t="s">
        <v>45</v>
      </c>
      <c r="C709" s="1">
        <v>43070</v>
      </c>
      <c r="D709" t="s">
        <v>18</v>
      </c>
      <c r="E709">
        <v>2017</v>
      </c>
      <c r="F709">
        <v>22152</v>
      </c>
    </row>
    <row r="710" spans="1:6" x14ac:dyDescent="0.3">
      <c r="A710">
        <v>336</v>
      </c>
      <c r="B710" t="s">
        <v>46</v>
      </c>
      <c r="C710" s="1">
        <v>42736</v>
      </c>
      <c r="D710" t="s">
        <v>7</v>
      </c>
      <c r="E710">
        <v>2017</v>
      </c>
      <c r="F710">
        <v>8000</v>
      </c>
    </row>
    <row r="711" spans="1:6" x14ac:dyDescent="0.3">
      <c r="A711">
        <v>337</v>
      </c>
      <c r="B711" t="s">
        <v>46</v>
      </c>
      <c r="C711" s="1">
        <v>42767</v>
      </c>
      <c r="D711" t="s">
        <v>8</v>
      </c>
      <c r="E711">
        <v>2017</v>
      </c>
      <c r="F711">
        <v>8300</v>
      </c>
    </row>
    <row r="712" spans="1:6" x14ac:dyDescent="0.3">
      <c r="A712">
        <v>338</v>
      </c>
      <c r="B712" t="s">
        <v>46</v>
      </c>
      <c r="C712" s="1">
        <v>42795</v>
      </c>
      <c r="D712" t="s">
        <v>9</v>
      </c>
      <c r="E712">
        <v>2017</v>
      </c>
      <c r="F712">
        <v>7800</v>
      </c>
    </row>
    <row r="713" spans="1:6" x14ac:dyDescent="0.3">
      <c r="A713">
        <v>339</v>
      </c>
      <c r="B713" t="s">
        <v>46</v>
      </c>
      <c r="C713" s="1">
        <v>42826</v>
      </c>
      <c r="D713" t="s">
        <v>10</v>
      </c>
      <c r="E713">
        <v>2017</v>
      </c>
      <c r="F713">
        <v>7600</v>
      </c>
    </row>
    <row r="714" spans="1:6" x14ac:dyDescent="0.3">
      <c r="A714">
        <v>340</v>
      </c>
      <c r="B714" t="s">
        <v>46</v>
      </c>
      <c r="C714" s="1">
        <v>42856</v>
      </c>
      <c r="D714" t="s">
        <v>11</v>
      </c>
      <c r="E714">
        <v>2017</v>
      </c>
      <c r="F714">
        <v>8500</v>
      </c>
    </row>
    <row r="715" spans="1:6" x14ac:dyDescent="0.3">
      <c r="A715">
        <v>341</v>
      </c>
      <c r="B715" t="s">
        <v>46</v>
      </c>
      <c r="C715" s="1">
        <v>42887</v>
      </c>
      <c r="D715" t="s">
        <v>12</v>
      </c>
      <c r="E715">
        <v>2017</v>
      </c>
      <c r="F715">
        <v>9000</v>
      </c>
    </row>
    <row r="716" spans="1:6" x14ac:dyDescent="0.3">
      <c r="A716">
        <v>342</v>
      </c>
      <c r="B716" t="s">
        <v>46</v>
      </c>
      <c r="C716" s="1">
        <v>42917</v>
      </c>
      <c r="D716" t="s">
        <v>13</v>
      </c>
      <c r="E716">
        <v>2017</v>
      </c>
      <c r="F716">
        <v>13600</v>
      </c>
    </row>
    <row r="717" spans="1:6" x14ac:dyDescent="0.3">
      <c r="A717">
        <v>343</v>
      </c>
      <c r="B717" t="s">
        <v>46</v>
      </c>
      <c r="C717" s="1">
        <v>42948</v>
      </c>
      <c r="D717" t="s">
        <v>14</v>
      </c>
      <c r="E717">
        <v>2017</v>
      </c>
      <c r="F717">
        <v>13650</v>
      </c>
    </row>
    <row r="718" spans="1:6" x14ac:dyDescent="0.3">
      <c r="A718">
        <v>344</v>
      </c>
      <c r="B718" t="s">
        <v>46</v>
      </c>
      <c r="C718" s="1">
        <v>42979</v>
      </c>
      <c r="D718" t="s">
        <v>15</v>
      </c>
      <c r="E718">
        <v>2017</v>
      </c>
      <c r="F718">
        <v>13800</v>
      </c>
    </row>
    <row r="719" spans="1:6" x14ac:dyDescent="0.3">
      <c r="A719">
        <v>345</v>
      </c>
      <c r="B719" t="s">
        <v>46</v>
      </c>
      <c r="C719" s="1">
        <v>43009</v>
      </c>
      <c r="D719" t="s">
        <v>16</v>
      </c>
      <c r="E719">
        <v>2017</v>
      </c>
      <c r="F719">
        <v>16500</v>
      </c>
    </row>
    <row r="720" spans="1:6" x14ac:dyDescent="0.3">
      <c r="A720">
        <v>346</v>
      </c>
      <c r="B720" t="s">
        <v>46</v>
      </c>
      <c r="C720" s="1">
        <v>43040</v>
      </c>
      <c r="D720" t="s">
        <v>17</v>
      </c>
      <c r="E720">
        <v>2017</v>
      </c>
      <c r="F720">
        <v>16300</v>
      </c>
    </row>
    <row r="721" spans="1:6" x14ac:dyDescent="0.3">
      <c r="A721">
        <v>347</v>
      </c>
      <c r="B721" t="s">
        <v>46</v>
      </c>
      <c r="C721" s="1">
        <v>43070</v>
      </c>
      <c r="D721" t="s">
        <v>18</v>
      </c>
      <c r="E721">
        <v>2017</v>
      </c>
      <c r="F721">
        <v>21200</v>
      </c>
    </row>
    <row r="722" spans="1:6" x14ac:dyDescent="0.3">
      <c r="A722">
        <v>348</v>
      </c>
      <c r="B722" t="s">
        <v>47</v>
      </c>
      <c r="C722" s="1">
        <v>42736</v>
      </c>
      <c r="D722" t="s">
        <v>7</v>
      </c>
      <c r="E722">
        <v>2017</v>
      </c>
      <c r="F722">
        <v>130608</v>
      </c>
    </row>
    <row r="723" spans="1:6" x14ac:dyDescent="0.3">
      <c r="A723">
        <v>349</v>
      </c>
      <c r="B723" t="s">
        <v>47</v>
      </c>
      <c r="C723" s="1">
        <v>42767</v>
      </c>
      <c r="D723" t="s">
        <v>8</v>
      </c>
      <c r="E723">
        <v>2017</v>
      </c>
      <c r="F723">
        <v>126608</v>
      </c>
    </row>
    <row r="724" spans="1:6" x14ac:dyDescent="0.3">
      <c r="A724">
        <v>350</v>
      </c>
      <c r="B724" t="s">
        <v>47</v>
      </c>
      <c r="C724" s="1">
        <v>42795</v>
      </c>
      <c r="D724" t="s">
        <v>9</v>
      </c>
      <c r="E724">
        <v>2017</v>
      </c>
      <c r="F724">
        <v>118298</v>
      </c>
    </row>
    <row r="725" spans="1:6" x14ac:dyDescent="0.3">
      <c r="A725">
        <v>351</v>
      </c>
      <c r="B725" t="s">
        <v>47</v>
      </c>
      <c r="C725" s="1">
        <v>42826</v>
      </c>
      <c r="D725" t="s">
        <v>10</v>
      </c>
      <c r="E725">
        <v>2017</v>
      </c>
      <c r="F725">
        <v>107133</v>
      </c>
    </row>
    <row r="726" spans="1:6" x14ac:dyDescent="0.3">
      <c r="A726">
        <v>352</v>
      </c>
      <c r="B726" t="s">
        <v>47</v>
      </c>
      <c r="C726" s="1">
        <v>42856</v>
      </c>
      <c r="D726" t="s">
        <v>11</v>
      </c>
      <c r="E726">
        <v>2017</v>
      </c>
      <c r="F726">
        <v>109915</v>
      </c>
    </row>
    <row r="727" spans="1:6" x14ac:dyDescent="0.3">
      <c r="A727">
        <v>353</v>
      </c>
      <c r="B727" t="s">
        <v>47</v>
      </c>
      <c r="C727" s="1">
        <v>42887</v>
      </c>
      <c r="D727" t="s">
        <v>12</v>
      </c>
      <c r="E727">
        <v>2017</v>
      </c>
      <c r="F727">
        <v>111530</v>
      </c>
    </row>
    <row r="728" spans="1:6" x14ac:dyDescent="0.3">
      <c r="A728">
        <v>354</v>
      </c>
      <c r="B728" t="s">
        <v>47</v>
      </c>
      <c r="C728" s="1">
        <v>42917</v>
      </c>
      <c r="D728" t="s">
        <v>13</v>
      </c>
      <c r="E728">
        <v>2017</v>
      </c>
      <c r="F728">
        <v>116545</v>
      </c>
    </row>
    <row r="729" spans="1:6" x14ac:dyDescent="0.3">
      <c r="A729">
        <v>355</v>
      </c>
      <c r="B729" t="s">
        <v>47</v>
      </c>
      <c r="C729" s="1">
        <v>42948</v>
      </c>
      <c r="D729" t="s">
        <v>14</v>
      </c>
      <c r="E729">
        <v>2017</v>
      </c>
      <c r="F729">
        <v>116810</v>
      </c>
    </row>
    <row r="730" spans="1:6" x14ac:dyDescent="0.3">
      <c r="A730">
        <v>356</v>
      </c>
      <c r="B730" t="s">
        <v>47</v>
      </c>
      <c r="C730" s="1">
        <v>42979</v>
      </c>
      <c r="D730" t="s">
        <v>15</v>
      </c>
      <c r="E730">
        <v>2017</v>
      </c>
      <c r="F730">
        <v>117150</v>
      </c>
    </row>
    <row r="731" spans="1:6" x14ac:dyDescent="0.3">
      <c r="A731">
        <v>357</v>
      </c>
      <c r="B731" t="s">
        <v>47</v>
      </c>
      <c r="C731" s="1">
        <v>43009</v>
      </c>
      <c r="D731" t="s">
        <v>16</v>
      </c>
      <c r="E731">
        <v>2017</v>
      </c>
      <c r="F731">
        <v>119255</v>
      </c>
    </row>
    <row r="732" spans="1:6" x14ac:dyDescent="0.3">
      <c r="A732">
        <v>358</v>
      </c>
      <c r="B732" t="s">
        <v>47</v>
      </c>
      <c r="C732" s="1">
        <v>43040</v>
      </c>
      <c r="D732" t="s">
        <v>17</v>
      </c>
      <c r="E732">
        <v>2017</v>
      </c>
      <c r="F732">
        <v>119360</v>
      </c>
    </row>
    <row r="733" spans="1:6" x14ac:dyDescent="0.3">
      <c r="A733">
        <v>359</v>
      </c>
      <c r="B733" t="s">
        <v>47</v>
      </c>
      <c r="C733" s="1">
        <v>43070</v>
      </c>
      <c r="D733" t="s">
        <v>18</v>
      </c>
      <c r="E733">
        <v>2017</v>
      </c>
      <c r="F733">
        <v>126790</v>
      </c>
    </row>
    <row r="734" spans="1:6" x14ac:dyDescent="0.3">
      <c r="A734">
        <v>360</v>
      </c>
      <c r="B734" t="s">
        <v>48</v>
      </c>
      <c r="C734" s="1">
        <v>42736</v>
      </c>
      <c r="D734" t="s">
        <v>7</v>
      </c>
      <c r="E734">
        <v>2017</v>
      </c>
      <c r="F734">
        <v>678000</v>
      </c>
    </row>
    <row r="735" spans="1:6" x14ac:dyDescent="0.3">
      <c r="A735">
        <v>361</v>
      </c>
      <c r="B735" t="s">
        <v>48</v>
      </c>
      <c r="C735" s="1">
        <v>42767</v>
      </c>
      <c r="D735" t="s">
        <v>8</v>
      </c>
      <c r="E735">
        <v>2017</v>
      </c>
      <c r="F735">
        <v>540500</v>
      </c>
    </row>
    <row r="736" spans="1:6" x14ac:dyDescent="0.3">
      <c r="A736">
        <v>362</v>
      </c>
      <c r="B736" t="s">
        <v>48</v>
      </c>
      <c r="C736" s="1">
        <v>42795</v>
      </c>
      <c r="D736" t="s">
        <v>9</v>
      </c>
      <c r="E736">
        <v>2017</v>
      </c>
      <c r="F736">
        <v>525588</v>
      </c>
    </row>
    <row r="737" spans="1:6" x14ac:dyDescent="0.3">
      <c r="A737">
        <v>363</v>
      </c>
      <c r="B737" t="s">
        <v>48</v>
      </c>
      <c r="C737" s="1">
        <v>42826</v>
      </c>
      <c r="D737" t="s">
        <v>10</v>
      </c>
      <c r="E737">
        <v>2017</v>
      </c>
      <c r="F737">
        <v>570000</v>
      </c>
    </row>
    <row r="738" spans="1:6" x14ac:dyDescent="0.3">
      <c r="A738">
        <v>364</v>
      </c>
      <c r="B738" t="s">
        <v>48</v>
      </c>
      <c r="C738" s="1">
        <v>42856</v>
      </c>
      <c r="D738" t="s">
        <v>11</v>
      </c>
      <c r="E738">
        <v>2017</v>
      </c>
      <c r="F738">
        <v>458700</v>
      </c>
    </row>
    <row r="739" spans="1:6" x14ac:dyDescent="0.3">
      <c r="A739">
        <v>365</v>
      </c>
      <c r="B739" t="s">
        <v>48</v>
      </c>
      <c r="C739" s="1">
        <v>42887</v>
      </c>
      <c r="D739" t="s">
        <v>12</v>
      </c>
      <c r="E739">
        <v>2017</v>
      </c>
      <c r="F739">
        <v>685880</v>
      </c>
    </row>
    <row r="740" spans="1:6" x14ac:dyDescent="0.3">
      <c r="A740">
        <v>366</v>
      </c>
      <c r="B740" t="s">
        <v>48</v>
      </c>
      <c r="C740" s="1">
        <v>42917</v>
      </c>
      <c r="D740" t="s">
        <v>13</v>
      </c>
      <c r="E740">
        <v>2017</v>
      </c>
      <c r="F740">
        <v>481240</v>
      </c>
    </row>
    <row r="741" spans="1:6" x14ac:dyDescent="0.3">
      <c r="A741">
        <v>367</v>
      </c>
      <c r="B741" t="s">
        <v>48</v>
      </c>
      <c r="C741" s="1">
        <v>42948</v>
      </c>
      <c r="D741" t="s">
        <v>14</v>
      </c>
      <c r="E741">
        <v>2017</v>
      </c>
      <c r="F741">
        <v>680720</v>
      </c>
    </row>
    <row r="742" spans="1:6" x14ac:dyDescent="0.3">
      <c r="A742">
        <v>368</v>
      </c>
      <c r="B742" t="s">
        <v>48</v>
      </c>
      <c r="C742" s="1">
        <v>42979</v>
      </c>
      <c r="D742" t="s">
        <v>15</v>
      </c>
      <c r="E742">
        <v>2017</v>
      </c>
      <c r="F742">
        <v>678925</v>
      </c>
    </row>
    <row r="743" spans="1:6" x14ac:dyDescent="0.3">
      <c r="A743">
        <v>369</v>
      </c>
      <c r="B743" t="s">
        <v>48</v>
      </c>
      <c r="C743" s="1">
        <v>43009</v>
      </c>
      <c r="D743" t="s">
        <v>16</v>
      </c>
      <c r="E743">
        <v>2017</v>
      </c>
      <c r="F743">
        <v>683500</v>
      </c>
    </row>
    <row r="744" spans="1:6" x14ac:dyDescent="0.3">
      <c r="A744">
        <v>370</v>
      </c>
      <c r="B744" t="s">
        <v>48</v>
      </c>
      <c r="C744" s="1">
        <v>43040</v>
      </c>
      <c r="D744" t="s">
        <v>17</v>
      </c>
      <c r="E744">
        <v>2017</v>
      </c>
      <c r="F744">
        <v>537600</v>
      </c>
    </row>
    <row r="745" spans="1:6" x14ac:dyDescent="0.3">
      <c r="A745">
        <v>371</v>
      </c>
      <c r="B745" t="s">
        <v>48</v>
      </c>
      <c r="C745" s="1">
        <v>43070</v>
      </c>
      <c r="D745" t="s">
        <v>18</v>
      </c>
      <c r="E745">
        <v>2017</v>
      </c>
      <c r="F745">
        <v>481075</v>
      </c>
    </row>
    <row r="746" spans="1:6" x14ac:dyDescent="0.3">
      <c r="A746">
        <v>0</v>
      </c>
      <c r="B746" t="s">
        <v>6</v>
      </c>
      <c r="C746" s="1">
        <v>43101</v>
      </c>
      <c r="D746" t="s">
        <v>7</v>
      </c>
      <c r="E746">
        <v>2018</v>
      </c>
      <c r="F746">
        <v>320356</v>
      </c>
    </row>
    <row r="747" spans="1:6" x14ac:dyDescent="0.3">
      <c r="A747">
        <v>1</v>
      </c>
      <c r="B747" t="s">
        <v>6</v>
      </c>
      <c r="C747" s="1">
        <v>43132</v>
      </c>
      <c r="D747" t="s">
        <v>8</v>
      </c>
      <c r="E747">
        <v>2018</v>
      </c>
      <c r="F747">
        <v>36550</v>
      </c>
    </row>
    <row r="748" spans="1:6" x14ac:dyDescent="0.3">
      <c r="A748">
        <v>2</v>
      </c>
      <c r="B748" t="s">
        <v>6</v>
      </c>
      <c r="C748" s="1">
        <v>43160</v>
      </c>
      <c r="D748" t="s">
        <v>9</v>
      </c>
      <c r="E748">
        <v>2018</v>
      </c>
      <c r="F748">
        <v>23011</v>
      </c>
    </row>
    <row r="749" spans="1:6" x14ac:dyDescent="0.3">
      <c r="A749">
        <v>3</v>
      </c>
      <c r="B749" t="s">
        <v>6</v>
      </c>
      <c r="C749" s="1">
        <v>43191</v>
      </c>
      <c r="D749" t="s">
        <v>10</v>
      </c>
      <c r="E749">
        <v>2018</v>
      </c>
      <c r="F749">
        <v>14183</v>
      </c>
    </row>
    <row r="750" spans="1:6" x14ac:dyDescent="0.3">
      <c r="A750">
        <v>4</v>
      </c>
      <c r="B750" t="s">
        <v>6</v>
      </c>
      <c r="C750" s="1">
        <v>43221</v>
      </c>
      <c r="D750" t="s">
        <v>11</v>
      </c>
      <c r="E750">
        <v>2018</v>
      </c>
      <c r="F750">
        <v>8197</v>
      </c>
    </row>
    <row r="751" spans="1:6" x14ac:dyDescent="0.3">
      <c r="A751">
        <v>5</v>
      </c>
      <c r="B751" t="s">
        <v>6</v>
      </c>
      <c r="C751" s="1">
        <v>43252</v>
      </c>
      <c r="D751" t="s">
        <v>12</v>
      </c>
      <c r="E751">
        <v>2018</v>
      </c>
      <c r="F751">
        <v>12052</v>
      </c>
    </row>
    <row r="752" spans="1:6" x14ac:dyDescent="0.3">
      <c r="A752">
        <v>6</v>
      </c>
      <c r="B752" t="s">
        <v>6</v>
      </c>
      <c r="C752" s="1">
        <v>43282</v>
      </c>
      <c r="D752" t="s">
        <v>13</v>
      </c>
      <c r="E752">
        <v>2018</v>
      </c>
      <c r="F752">
        <v>24666</v>
      </c>
    </row>
    <row r="753" spans="1:6" x14ac:dyDescent="0.3">
      <c r="A753">
        <v>7</v>
      </c>
      <c r="B753" t="s">
        <v>6</v>
      </c>
      <c r="C753" s="1">
        <v>43313</v>
      </c>
      <c r="D753" t="s">
        <v>14</v>
      </c>
      <c r="E753">
        <v>2018</v>
      </c>
      <c r="F753">
        <v>38939</v>
      </c>
    </row>
    <row r="754" spans="1:6" x14ac:dyDescent="0.3">
      <c r="A754">
        <v>8</v>
      </c>
      <c r="B754" t="s">
        <v>6</v>
      </c>
      <c r="C754" s="1">
        <v>43344</v>
      </c>
      <c r="D754" t="s">
        <v>15</v>
      </c>
      <c r="E754">
        <v>2018</v>
      </c>
      <c r="F754">
        <v>25875</v>
      </c>
    </row>
    <row r="755" spans="1:6" x14ac:dyDescent="0.3">
      <c r="A755">
        <v>9</v>
      </c>
      <c r="B755" t="s">
        <v>6</v>
      </c>
      <c r="C755" s="1">
        <v>43374</v>
      </c>
      <c r="D755" t="s">
        <v>16</v>
      </c>
      <c r="E755">
        <v>2018</v>
      </c>
      <c r="F755">
        <v>30257</v>
      </c>
    </row>
    <row r="756" spans="1:6" x14ac:dyDescent="0.3">
      <c r="A756">
        <v>10</v>
      </c>
      <c r="B756" t="s">
        <v>6</v>
      </c>
      <c r="C756" s="1">
        <v>43405</v>
      </c>
      <c r="D756" t="s">
        <v>17</v>
      </c>
      <c r="E756">
        <v>2018</v>
      </c>
      <c r="F756">
        <v>49181</v>
      </c>
    </row>
    <row r="757" spans="1:6" x14ac:dyDescent="0.3">
      <c r="A757">
        <v>11</v>
      </c>
      <c r="B757" t="s">
        <v>6</v>
      </c>
      <c r="C757" s="1">
        <v>43435</v>
      </c>
      <c r="D757" t="s">
        <v>18</v>
      </c>
      <c r="E757">
        <v>2018</v>
      </c>
      <c r="F757">
        <v>61476</v>
      </c>
    </row>
    <row r="758" spans="1:6" x14ac:dyDescent="0.3">
      <c r="A758">
        <v>12</v>
      </c>
      <c r="B758" t="s">
        <v>19</v>
      </c>
      <c r="C758" s="1">
        <v>43101</v>
      </c>
      <c r="D758" t="s">
        <v>7</v>
      </c>
      <c r="E758">
        <v>2018</v>
      </c>
      <c r="F758">
        <v>421275</v>
      </c>
    </row>
    <row r="759" spans="1:6" x14ac:dyDescent="0.3">
      <c r="A759">
        <v>13</v>
      </c>
      <c r="B759" t="s">
        <v>19</v>
      </c>
      <c r="C759" s="1">
        <v>43132</v>
      </c>
      <c r="D759" t="s">
        <v>8</v>
      </c>
      <c r="E759">
        <v>2018</v>
      </c>
      <c r="F759">
        <v>240634</v>
      </c>
    </row>
    <row r="760" spans="1:6" x14ac:dyDescent="0.3">
      <c r="A760">
        <v>14</v>
      </c>
      <c r="B760" t="s">
        <v>19</v>
      </c>
      <c r="C760" s="1">
        <v>43160</v>
      </c>
      <c r="D760" t="s">
        <v>9</v>
      </c>
      <c r="E760">
        <v>2018</v>
      </c>
      <c r="F760">
        <v>421275</v>
      </c>
    </row>
    <row r="761" spans="1:6" x14ac:dyDescent="0.3">
      <c r="A761">
        <v>15</v>
      </c>
      <c r="B761" t="s">
        <v>19</v>
      </c>
      <c r="C761" s="1">
        <v>43191</v>
      </c>
      <c r="D761" t="s">
        <v>10</v>
      </c>
      <c r="E761">
        <v>2018</v>
      </c>
      <c r="F761">
        <v>341258</v>
      </c>
    </row>
    <row r="762" spans="1:6" x14ac:dyDescent="0.3">
      <c r="A762">
        <v>16</v>
      </c>
      <c r="B762" t="s">
        <v>19</v>
      </c>
      <c r="C762" s="1">
        <v>43221</v>
      </c>
      <c r="D762" t="s">
        <v>11</v>
      </c>
      <c r="E762">
        <v>2018</v>
      </c>
      <c r="F762">
        <v>291273</v>
      </c>
    </row>
    <row r="763" spans="1:6" x14ac:dyDescent="0.3">
      <c r="A763">
        <v>17</v>
      </c>
      <c r="B763" t="s">
        <v>19</v>
      </c>
      <c r="C763" s="1">
        <v>43252</v>
      </c>
      <c r="D763" t="s">
        <v>12</v>
      </c>
      <c r="E763">
        <v>2018</v>
      </c>
      <c r="F763">
        <v>290512</v>
      </c>
    </row>
    <row r="764" spans="1:6" x14ac:dyDescent="0.3">
      <c r="A764">
        <v>18</v>
      </c>
      <c r="B764" t="s">
        <v>19</v>
      </c>
      <c r="C764" s="1">
        <v>43282</v>
      </c>
      <c r="D764" t="s">
        <v>13</v>
      </c>
      <c r="E764">
        <v>2018</v>
      </c>
      <c r="F764">
        <v>220304</v>
      </c>
    </row>
    <row r="765" spans="1:6" x14ac:dyDescent="0.3">
      <c r="A765">
        <v>19</v>
      </c>
      <c r="B765" t="s">
        <v>19</v>
      </c>
      <c r="C765" s="1">
        <v>43313</v>
      </c>
      <c r="D765" t="s">
        <v>14</v>
      </c>
      <c r="E765">
        <v>2018</v>
      </c>
      <c r="F765">
        <v>219548</v>
      </c>
    </row>
    <row r="766" spans="1:6" x14ac:dyDescent="0.3">
      <c r="A766">
        <v>20</v>
      </c>
      <c r="B766" t="s">
        <v>19</v>
      </c>
      <c r="C766" s="1">
        <v>43344</v>
      </c>
      <c r="D766" t="s">
        <v>15</v>
      </c>
      <c r="E766">
        <v>2018</v>
      </c>
      <c r="F766">
        <v>334878</v>
      </c>
    </row>
    <row r="767" spans="1:6" x14ac:dyDescent="0.3">
      <c r="A767">
        <v>21</v>
      </c>
      <c r="B767" t="s">
        <v>19</v>
      </c>
      <c r="C767" s="1">
        <v>43374</v>
      </c>
      <c r="D767" t="s">
        <v>16</v>
      </c>
      <c r="E767">
        <v>2018</v>
      </c>
      <c r="F767">
        <v>322974</v>
      </c>
    </row>
    <row r="768" spans="1:6" x14ac:dyDescent="0.3">
      <c r="A768">
        <v>22</v>
      </c>
      <c r="B768" t="s">
        <v>19</v>
      </c>
      <c r="C768" s="1">
        <v>43405</v>
      </c>
      <c r="D768" t="s">
        <v>17</v>
      </c>
      <c r="E768">
        <v>2018</v>
      </c>
      <c r="F768">
        <v>253464</v>
      </c>
    </row>
    <row r="769" spans="1:13" x14ac:dyDescent="0.3">
      <c r="A769">
        <v>23</v>
      </c>
      <c r="B769" t="s">
        <v>19</v>
      </c>
      <c r="C769" s="1">
        <v>43435</v>
      </c>
      <c r="D769" t="s">
        <v>18</v>
      </c>
      <c r="E769">
        <v>2018</v>
      </c>
      <c r="F769">
        <v>442483</v>
      </c>
    </row>
    <row r="770" spans="1:13" x14ac:dyDescent="0.3">
      <c r="A770">
        <v>24</v>
      </c>
      <c r="B770" t="s">
        <v>20</v>
      </c>
      <c r="C770" s="1">
        <v>43101</v>
      </c>
      <c r="D770" t="s">
        <v>7</v>
      </c>
      <c r="E770">
        <v>2018</v>
      </c>
      <c r="F770">
        <v>1978396</v>
      </c>
    </row>
    <row r="771" spans="1:13" x14ac:dyDescent="0.3">
      <c r="A771">
        <v>25</v>
      </c>
      <c r="B771" t="s">
        <v>20</v>
      </c>
      <c r="C771" s="1">
        <v>43132</v>
      </c>
      <c r="D771" t="s">
        <v>8</v>
      </c>
      <c r="E771">
        <v>2018</v>
      </c>
      <c r="F771">
        <v>1365837</v>
      </c>
      <c r="M771" s="15"/>
    </row>
    <row r="772" spans="1:13" x14ac:dyDescent="0.3">
      <c r="A772">
        <v>26</v>
      </c>
      <c r="B772" t="s">
        <v>20</v>
      </c>
      <c r="C772" s="1">
        <v>43160</v>
      </c>
      <c r="D772" t="s">
        <v>9</v>
      </c>
      <c r="E772">
        <v>2018</v>
      </c>
      <c r="F772">
        <v>1415938</v>
      </c>
      <c r="M772" s="14"/>
    </row>
    <row r="773" spans="1:13" x14ac:dyDescent="0.3">
      <c r="A773">
        <v>27</v>
      </c>
      <c r="B773" t="s">
        <v>20</v>
      </c>
      <c r="C773" s="1">
        <v>43191</v>
      </c>
      <c r="D773" t="s">
        <v>10</v>
      </c>
      <c r="E773">
        <v>2018</v>
      </c>
      <c r="F773">
        <v>1586375</v>
      </c>
      <c r="M773" s="15"/>
    </row>
    <row r="774" spans="1:13" x14ac:dyDescent="0.3">
      <c r="A774">
        <v>28</v>
      </c>
      <c r="B774" t="s">
        <v>20</v>
      </c>
      <c r="C774" s="1">
        <v>43221</v>
      </c>
      <c r="D774" t="s">
        <v>11</v>
      </c>
      <c r="E774">
        <v>2018</v>
      </c>
      <c r="F774">
        <v>1189492</v>
      </c>
      <c r="M774" s="14"/>
    </row>
    <row r="775" spans="1:13" x14ac:dyDescent="0.3">
      <c r="A775">
        <v>29</v>
      </c>
      <c r="B775" t="s">
        <v>20</v>
      </c>
      <c r="C775" s="1">
        <v>43252</v>
      </c>
      <c r="D775" t="s">
        <v>12</v>
      </c>
      <c r="E775">
        <v>2018</v>
      </c>
      <c r="F775">
        <v>1595067</v>
      </c>
      <c r="M775" s="15"/>
    </row>
    <row r="776" spans="1:13" x14ac:dyDescent="0.3">
      <c r="A776">
        <v>30</v>
      </c>
      <c r="B776" t="s">
        <v>20</v>
      </c>
      <c r="C776" s="1">
        <v>43282</v>
      </c>
      <c r="D776" t="s">
        <v>13</v>
      </c>
      <c r="E776">
        <v>2018</v>
      </c>
      <c r="F776">
        <v>1470042</v>
      </c>
      <c r="M776" s="14"/>
    </row>
    <row r="777" spans="1:13" x14ac:dyDescent="0.3">
      <c r="A777">
        <v>31</v>
      </c>
      <c r="B777" t="s">
        <v>20</v>
      </c>
      <c r="C777" s="1">
        <v>43313</v>
      </c>
      <c r="D777" t="s">
        <v>14</v>
      </c>
      <c r="E777">
        <v>2018</v>
      </c>
      <c r="F777">
        <v>1591470</v>
      </c>
      <c r="M777" s="15"/>
    </row>
    <row r="778" spans="1:13" x14ac:dyDescent="0.3">
      <c r="A778">
        <v>32</v>
      </c>
      <c r="B778" t="s">
        <v>20</v>
      </c>
      <c r="C778" s="1">
        <v>43344</v>
      </c>
      <c r="D778" t="s">
        <v>15</v>
      </c>
      <c r="E778">
        <v>2018</v>
      </c>
      <c r="F778">
        <v>1508086</v>
      </c>
      <c r="M778" s="14"/>
    </row>
    <row r="779" spans="1:13" x14ac:dyDescent="0.3">
      <c r="A779">
        <v>33</v>
      </c>
      <c r="B779" t="s">
        <v>20</v>
      </c>
      <c r="C779" s="1">
        <v>43374</v>
      </c>
      <c r="D779" t="s">
        <v>16</v>
      </c>
      <c r="E779">
        <v>2018</v>
      </c>
      <c r="F779">
        <v>2207478</v>
      </c>
      <c r="M779" s="15"/>
    </row>
    <row r="780" spans="1:13" x14ac:dyDescent="0.3">
      <c r="A780">
        <v>34</v>
      </c>
      <c r="B780" t="s">
        <v>20</v>
      </c>
      <c r="C780" s="1">
        <v>43405</v>
      </c>
      <c r="D780" t="s">
        <v>17</v>
      </c>
      <c r="E780">
        <v>2018</v>
      </c>
      <c r="F780">
        <v>1671320</v>
      </c>
      <c r="M780" s="14"/>
    </row>
    <row r="781" spans="1:13" x14ac:dyDescent="0.3">
      <c r="A781">
        <v>35</v>
      </c>
      <c r="B781" t="s">
        <v>20</v>
      </c>
      <c r="C781" s="1">
        <v>43435</v>
      </c>
      <c r="D781" t="s">
        <v>18</v>
      </c>
      <c r="E781">
        <v>2018</v>
      </c>
      <c r="F781">
        <v>1964150</v>
      </c>
      <c r="M781" s="15"/>
    </row>
    <row r="782" spans="1:13" x14ac:dyDescent="0.3">
      <c r="A782">
        <v>36</v>
      </c>
      <c r="B782" t="s">
        <v>21</v>
      </c>
      <c r="C782" s="1">
        <v>43101</v>
      </c>
      <c r="D782" t="s">
        <v>7</v>
      </c>
      <c r="E782">
        <v>2018</v>
      </c>
      <c r="F782">
        <v>614082</v>
      </c>
      <c r="M782" s="14">
        <v>1225502</v>
      </c>
    </row>
    <row r="783" spans="1:13" x14ac:dyDescent="0.3">
      <c r="A783">
        <v>37</v>
      </c>
      <c r="B783" t="s">
        <v>21</v>
      </c>
      <c r="C783" s="1">
        <v>43132</v>
      </c>
      <c r="D783" t="s">
        <v>8</v>
      </c>
      <c r="E783">
        <v>2018</v>
      </c>
      <c r="F783">
        <v>349576</v>
      </c>
      <c r="M783" s="15">
        <v>1924695</v>
      </c>
    </row>
    <row r="784" spans="1:13" x14ac:dyDescent="0.3">
      <c r="A784">
        <v>38</v>
      </c>
      <c r="B784" t="s">
        <v>21</v>
      </c>
      <c r="C784" s="1">
        <v>43160</v>
      </c>
      <c r="D784" t="s">
        <v>9</v>
      </c>
      <c r="E784">
        <v>2018</v>
      </c>
      <c r="F784">
        <v>416716</v>
      </c>
      <c r="M784" s="14">
        <v>1886698</v>
      </c>
    </row>
    <row r="785" spans="1:13" x14ac:dyDescent="0.3">
      <c r="A785">
        <v>39</v>
      </c>
      <c r="B785" t="s">
        <v>21</v>
      </c>
      <c r="C785" s="1">
        <v>43191</v>
      </c>
      <c r="D785" t="s">
        <v>10</v>
      </c>
      <c r="E785">
        <v>2018</v>
      </c>
      <c r="F785">
        <v>372874</v>
      </c>
      <c r="M785" s="15">
        <v>1783903</v>
      </c>
    </row>
    <row r="786" spans="1:13" x14ac:dyDescent="0.3">
      <c r="A786">
        <v>40</v>
      </c>
      <c r="B786" t="s">
        <v>21</v>
      </c>
      <c r="C786" s="1">
        <v>43221</v>
      </c>
      <c r="D786" t="s">
        <v>11</v>
      </c>
      <c r="E786">
        <v>2018</v>
      </c>
      <c r="F786">
        <v>641363</v>
      </c>
      <c r="M786" s="14">
        <v>2366793</v>
      </c>
    </row>
    <row r="787" spans="1:13" x14ac:dyDescent="0.3">
      <c r="A787">
        <v>41</v>
      </c>
      <c r="B787" t="s">
        <v>21</v>
      </c>
      <c r="C787" s="1">
        <v>43252</v>
      </c>
      <c r="D787" t="s">
        <v>12</v>
      </c>
      <c r="E787">
        <v>2018</v>
      </c>
      <c r="F787">
        <v>182505</v>
      </c>
      <c r="M787" s="15">
        <v>2266793</v>
      </c>
    </row>
    <row r="788" spans="1:13" x14ac:dyDescent="0.3">
      <c r="A788">
        <v>42</v>
      </c>
      <c r="B788" t="s">
        <v>21</v>
      </c>
      <c r="C788" s="1">
        <v>43282</v>
      </c>
      <c r="D788" t="s">
        <v>13</v>
      </c>
      <c r="E788">
        <v>2018</v>
      </c>
      <c r="F788">
        <v>182473</v>
      </c>
      <c r="M788" s="14">
        <v>2007060</v>
      </c>
    </row>
    <row r="789" spans="1:13" x14ac:dyDescent="0.3">
      <c r="A789">
        <v>43</v>
      </c>
      <c r="B789" t="s">
        <v>21</v>
      </c>
      <c r="C789" s="1">
        <v>43313</v>
      </c>
      <c r="D789" t="s">
        <v>14</v>
      </c>
      <c r="E789">
        <v>2018</v>
      </c>
      <c r="F789">
        <v>272685</v>
      </c>
      <c r="M789" s="15">
        <v>1890870</v>
      </c>
    </row>
    <row r="790" spans="1:13" x14ac:dyDescent="0.3">
      <c r="A790">
        <v>44</v>
      </c>
      <c r="B790" t="s">
        <v>21</v>
      </c>
      <c r="C790" s="1">
        <v>43344</v>
      </c>
      <c r="D790" t="s">
        <v>15</v>
      </c>
      <c r="E790">
        <v>2018</v>
      </c>
      <c r="F790">
        <v>273121</v>
      </c>
      <c r="M790" s="14">
        <v>1976980</v>
      </c>
    </row>
    <row r="791" spans="1:13" x14ac:dyDescent="0.3">
      <c r="A791">
        <v>45</v>
      </c>
      <c r="B791" t="s">
        <v>21</v>
      </c>
      <c r="C791" s="1">
        <v>43374</v>
      </c>
      <c r="D791" t="s">
        <v>16</v>
      </c>
      <c r="E791">
        <v>2018</v>
      </c>
      <c r="F791">
        <v>138206</v>
      </c>
      <c r="M791" s="15">
        <v>2011280</v>
      </c>
    </row>
    <row r="792" spans="1:13" x14ac:dyDescent="0.3">
      <c r="A792">
        <v>46</v>
      </c>
      <c r="B792" t="s">
        <v>21</v>
      </c>
      <c r="C792" s="1">
        <v>43405</v>
      </c>
      <c r="D792" t="s">
        <v>17</v>
      </c>
      <c r="E792">
        <v>2018</v>
      </c>
      <c r="F792">
        <v>277997</v>
      </c>
      <c r="M792" s="14">
        <v>2202316</v>
      </c>
    </row>
    <row r="793" spans="1:13" x14ac:dyDescent="0.3">
      <c r="A793">
        <v>47</v>
      </c>
      <c r="B793" t="s">
        <v>21</v>
      </c>
      <c r="C793" s="1">
        <v>43435</v>
      </c>
      <c r="D793" t="s">
        <v>18</v>
      </c>
      <c r="E793">
        <v>2018</v>
      </c>
      <c r="F793">
        <v>231323</v>
      </c>
      <c r="M793" s="15">
        <v>1971438</v>
      </c>
    </row>
    <row r="794" spans="1:13" x14ac:dyDescent="0.3">
      <c r="A794">
        <v>48</v>
      </c>
      <c r="B794" t="s">
        <v>22</v>
      </c>
      <c r="C794" s="1">
        <v>43101</v>
      </c>
      <c r="D794" t="s">
        <v>7</v>
      </c>
      <c r="E794">
        <v>2018</v>
      </c>
      <c r="F794">
        <v>17180</v>
      </c>
      <c r="M794" s="14">
        <v>4871416</v>
      </c>
    </row>
    <row r="795" spans="1:13" x14ac:dyDescent="0.3">
      <c r="A795">
        <v>49</v>
      </c>
      <c r="B795" t="s">
        <v>22</v>
      </c>
      <c r="C795" s="1">
        <v>43132</v>
      </c>
      <c r="D795" t="s">
        <v>8</v>
      </c>
      <c r="E795">
        <v>2018</v>
      </c>
      <c r="F795">
        <v>18600</v>
      </c>
      <c r="M795" s="15">
        <v>1978396</v>
      </c>
    </row>
    <row r="796" spans="1:13" x14ac:dyDescent="0.3">
      <c r="A796">
        <v>50</v>
      </c>
      <c r="B796" t="s">
        <v>22</v>
      </c>
      <c r="C796" s="1">
        <v>43160</v>
      </c>
      <c r="D796" t="s">
        <v>9</v>
      </c>
      <c r="E796">
        <v>2018</v>
      </c>
      <c r="F796">
        <v>17300</v>
      </c>
      <c r="M796" s="14">
        <v>1365837</v>
      </c>
    </row>
    <row r="797" spans="1:13" x14ac:dyDescent="0.3">
      <c r="A797">
        <v>51</v>
      </c>
      <c r="B797" t="s">
        <v>22</v>
      </c>
      <c r="C797" s="1">
        <v>43191</v>
      </c>
      <c r="D797" t="s">
        <v>10</v>
      </c>
      <c r="E797">
        <v>2018</v>
      </c>
      <c r="F797">
        <v>18100</v>
      </c>
      <c r="M797" s="15">
        <v>1415938</v>
      </c>
    </row>
    <row r="798" spans="1:13" x14ac:dyDescent="0.3">
      <c r="A798">
        <v>52</v>
      </c>
      <c r="B798" t="s">
        <v>22</v>
      </c>
      <c r="C798" s="1">
        <v>43221</v>
      </c>
      <c r="D798" t="s">
        <v>11</v>
      </c>
      <c r="E798">
        <v>2018</v>
      </c>
      <c r="F798">
        <v>19660</v>
      </c>
      <c r="M798" s="14">
        <v>1586375</v>
      </c>
    </row>
    <row r="799" spans="1:13" x14ac:dyDescent="0.3">
      <c r="A799">
        <v>53</v>
      </c>
      <c r="B799" t="s">
        <v>22</v>
      </c>
      <c r="C799" s="1">
        <v>43252</v>
      </c>
      <c r="D799" t="s">
        <v>12</v>
      </c>
      <c r="E799">
        <v>2018</v>
      </c>
      <c r="F799">
        <v>23050</v>
      </c>
      <c r="M799" s="15">
        <v>1189492</v>
      </c>
    </row>
    <row r="800" spans="1:13" x14ac:dyDescent="0.3">
      <c r="A800">
        <v>54</v>
      </c>
      <c r="B800" t="s">
        <v>22</v>
      </c>
      <c r="C800" s="1">
        <v>43282</v>
      </c>
      <c r="D800" t="s">
        <v>13</v>
      </c>
      <c r="E800">
        <v>2018</v>
      </c>
      <c r="F800">
        <v>26280</v>
      </c>
      <c r="M800" s="14">
        <v>1595067</v>
      </c>
    </row>
    <row r="801" spans="1:13" x14ac:dyDescent="0.3">
      <c r="A801">
        <v>55</v>
      </c>
      <c r="B801" t="s">
        <v>22</v>
      </c>
      <c r="C801" s="1">
        <v>43313</v>
      </c>
      <c r="D801" t="s">
        <v>14</v>
      </c>
      <c r="E801">
        <v>2018</v>
      </c>
      <c r="F801">
        <v>26020</v>
      </c>
      <c r="M801" s="15">
        <v>1470042</v>
      </c>
    </row>
    <row r="802" spans="1:13" x14ac:dyDescent="0.3">
      <c r="A802">
        <v>56</v>
      </c>
      <c r="B802" t="s">
        <v>22</v>
      </c>
      <c r="C802" s="1">
        <v>43344</v>
      </c>
      <c r="D802" t="s">
        <v>15</v>
      </c>
      <c r="E802">
        <v>2018</v>
      </c>
      <c r="F802">
        <v>28830</v>
      </c>
      <c r="M802" s="14">
        <v>1591470</v>
      </c>
    </row>
    <row r="803" spans="1:13" x14ac:dyDescent="0.3">
      <c r="A803">
        <v>57</v>
      </c>
      <c r="B803" t="s">
        <v>22</v>
      </c>
      <c r="C803" s="1">
        <v>43374</v>
      </c>
      <c r="D803" t="s">
        <v>16</v>
      </c>
      <c r="E803">
        <v>2018</v>
      </c>
      <c r="F803">
        <v>29470</v>
      </c>
      <c r="M803" s="15">
        <v>1508086</v>
      </c>
    </row>
    <row r="804" spans="1:13" x14ac:dyDescent="0.3">
      <c r="A804">
        <v>58</v>
      </c>
      <c r="B804" t="s">
        <v>22</v>
      </c>
      <c r="C804" s="1">
        <v>43405</v>
      </c>
      <c r="D804" t="s">
        <v>17</v>
      </c>
      <c r="E804">
        <v>2018</v>
      </c>
      <c r="F804">
        <v>29570</v>
      </c>
      <c r="M804" s="14">
        <v>2207478</v>
      </c>
    </row>
    <row r="805" spans="1:13" x14ac:dyDescent="0.3">
      <c r="A805">
        <v>59</v>
      </c>
      <c r="B805" t="s">
        <v>22</v>
      </c>
      <c r="C805" s="1">
        <v>43435</v>
      </c>
      <c r="D805" t="s">
        <v>18</v>
      </c>
      <c r="E805">
        <v>2018</v>
      </c>
      <c r="F805">
        <v>36962</v>
      </c>
      <c r="M805" s="15">
        <v>1671320</v>
      </c>
    </row>
    <row r="806" spans="1:13" x14ac:dyDescent="0.3">
      <c r="A806">
        <v>60</v>
      </c>
      <c r="B806" t="s">
        <v>23</v>
      </c>
      <c r="C806" s="1">
        <v>43101</v>
      </c>
      <c r="D806" t="s">
        <v>7</v>
      </c>
      <c r="E806">
        <v>2018</v>
      </c>
      <c r="F806">
        <v>6519850</v>
      </c>
      <c r="M806" s="14">
        <v>1964150</v>
      </c>
    </row>
    <row r="807" spans="1:13" x14ac:dyDescent="0.3">
      <c r="A807">
        <v>61</v>
      </c>
      <c r="B807" t="s">
        <v>23</v>
      </c>
      <c r="C807" s="1">
        <v>43132</v>
      </c>
      <c r="D807" t="s">
        <v>8</v>
      </c>
      <c r="E807">
        <v>2018</v>
      </c>
      <c r="F807">
        <v>8626250</v>
      </c>
      <c r="M807" s="15">
        <v>1426500</v>
      </c>
    </row>
    <row r="808" spans="1:13" x14ac:dyDescent="0.3">
      <c r="A808">
        <v>62</v>
      </c>
      <c r="B808" t="s">
        <v>23</v>
      </c>
      <c r="C808" s="1">
        <v>43160</v>
      </c>
      <c r="D808" t="s">
        <v>9</v>
      </c>
      <c r="E808">
        <v>2018</v>
      </c>
      <c r="F808">
        <v>146150</v>
      </c>
      <c r="M808" s="14">
        <v>983147</v>
      </c>
    </row>
    <row r="809" spans="1:13" x14ac:dyDescent="0.3">
      <c r="A809">
        <v>63</v>
      </c>
      <c r="B809" t="s">
        <v>23</v>
      </c>
      <c r="C809" s="1">
        <v>43191</v>
      </c>
      <c r="D809" t="s">
        <v>10</v>
      </c>
      <c r="E809">
        <v>2018</v>
      </c>
      <c r="F809">
        <v>149150</v>
      </c>
      <c r="M809" s="15">
        <v>1009991</v>
      </c>
    </row>
    <row r="810" spans="1:13" x14ac:dyDescent="0.3">
      <c r="A810">
        <v>64</v>
      </c>
      <c r="B810" t="s">
        <v>23</v>
      </c>
      <c r="C810" s="1">
        <v>43221</v>
      </c>
      <c r="D810" t="s">
        <v>11</v>
      </c>
      <c r="E810">
        <v>2018</v>
      </c>
      <c r="F810">
        <v>152050</v>
      </c>
      <c r="M810" s="14">
        <v>1045933</v>
      </c>
    </row>
    <row r="811" spans="1:13" x14ac:dyDescent="0.3">
      <c r="A811">
        <v>65</v>
      </c>
      <c r="B811" t="s">
        <v>23</v>
      </c>
      <c r="C811" s="1">
        <v>43252</v>
      </c>
      <c r="D811" t="s">
        <v>12</v>
      </c>
      <c r="E811">
        <v>2018</v>
      </c>
      <c r="F811">
        <v>159400</v>
      </c>
      <c r="M811" s="15">
        <v>1305748</v>
      </c>
    </row>
    <row r="812" spans="1:13" x14ac:dyDescent="0.3">
      <c r="A812">
        <v>66</v>
      </c>
      <c r="B812" t="s">
        <v>23</v>
      </c>
      <c r="C812" s="1">
        <v>43282</v>
      </c>
      <c r="D812" t="s">
        <v>13</v>
      </c>
      <c r="E812">
        <v>2018</v>
      </c>
      <c r="F812">
        <v>128550</v>
      </c>
      <c r="M812" s="14">
        <v>1262995</v>
      </c>
    </row>
    <row r="813" spans="1:13" x14ac:dyDescent="0.3">
      <c r="A813">
        <v>67</v>
      </c>
      <c r="B813" t="s">
        <v>23</v>
      </c>
      <c r="C813" s="1">
        <v>43313</v>
      </c>
      <c r="D813" t="s">
        <v>14</v>
      </c>
      <c r="E813">
        <v>2018</v>
      </c>
      <c r="F813">
        <v>184700</v>
      </c>
      <c r="M813" s="15">
        <v>1094861</v>
      </c>
    </row>
    <row r="814" spans="1:13" x14ac:dyDescent="0.3">
      <c r="A814">
        <v>68</v>
      </c>
      <c r="B814" t="s">
        <v>23</v>
      </c>
      <c r="C814" s="1">
        <v>43344</v>
      </c>
      <c r="D814" t="s">
        <v>15</v>
      </c>
      <c r="E814">
        <v>2018</v>
      </c>
      <c r="F814">
        <v>192300</v>
      </c>
      <c r="M814" s="14">
        <v>1121380</v>
      </c>
    </row>
    <row r="815" spans="1:13" x14ac:dyDescent="0.3">
      <c r="A815">
        <v>69</v>
      </c>
      <c r="B815" t="s">
        <v>23</v>
      </c>
      <c r="C815" s="1">
        <v>43374</v>
      </c>
      <c r="D815" t="s">
        <v>16</v>
      </c>
      <c r="E815">
        <v>2018</v>
      </c>
      <c r="F815">
        <v>195400</v>
      </c>
      <c r="M815" s="15">
        <v>959930</v>
      </c>
    </row>
    <row r="816" spans="1:13" x14ac:dyDescent="0.3">
      <c r="A816">
        <v>70</v>
      </c>
      <c r="B816" t="s">
        <v>23</v>
      </c>
      <c r="C816" s="1">
        <v>43405</v>
      </c>
      <c r="D816" t="s">
        <v>17</v>
      </c>
      <c r="E816">
        <v>2018</v>
      </c>
      <c r="F816">
        <v>196500</v>
      </c>
      <c r="M816" s="14">
        <v>1240643</v>
      </c>
    </row>
    <row r="817" spans="1:13" x14ac:dyDescent="0.3">
      <c r="A817">
        <v>71</v>
      </c>
      <c r="B817" t="s">
        <v>23</v>
      </c>
      <c r="C817" s="1">
        <v>43435</v>
      </c>
      <c r="D817" t="s">
        <v>18</v>
      </c>
      <c r="E817">
        <v>2018</v>
      </c>
      <c r="F817">
        <v>245625</v>
      </c>
      <c r="M817" s="15">
        <v>1073665</v>
      </c>
    </row>
    <row r="818" spans="1:13" x14ac:dyDescent="0.3">
      <c r="A818">
        <v>72</v>
      </c>
      <c r="B818" t="s">
        <v>24</v>
      </c>
      <c r="C818" s="1">
        <v>43101</v>
      </c>
      <c r="D818" t="s">
        <v>7</v>
      </c>
      <c r="E818">
        <v>2018</v>
      </c>
      <c r="F818">
        <v>146441</v>
      </c>
      <c r="M818" s="14">
        <v>1277569</v>
      </c>
    </row>
    <row r="819" spans="1:13" x14ac:dyDescent="0.3">
      <c r="A819">
        <v>73</v>
      </c>
      <c r="B819" t="s">
        <v>24</v>
      </c>
      <c r="C819" s="1">
        <v>43132</v>
      </c>
      <c r="D819" t="s">
        <v>8</v>
      </c>
      <c r="E819">
        <v>2018</v>
      </c>
      <c r="F819">
        <v>481110</v>
      </c>
    </row>
    <row r="820" spans="1:13" x14ac:dyDescent="0.3">
      <c r="A820">
        <v>74</v>
      </c>
      <c r="B820" t="s">
        <v>24</v>
      </c>
      <c r="C820" s="1">
        <v>43160</v>
      </c>
      <c r="D820" t="s">
        <v>9</v>
      </c>
      <c r="E820">
        <v>2018</v>
      </c>
      <c r="F820">
        <v>155013</v>
      </c>
    </row>
    <row r="821" spans="1:13" x14ac:dyDescent="0.3">
      <c r="A821">
        <v>75</v>
      </c>
      <c r="B821" t="s">
        <v>24</v>
      </c>
      <c r="C821" s="1">
        <v>43191</v>
      </c>
      <c r="D821" t="s">
        <v>10</v>
      </c>
      <c r="E821">
        <v>2018</v>
      </c>
      <c r="F821">
        <v>138673</v>
      </c>
    </row>
    <row r="822" spans="1:13" x14ac:dyDescent="0.3">
      <c r="A822">
        <v>76</v>
      </c>
      <c r="B822" t="s">
        <v>24</v>
      </c>
      <c r="C822" s="1">
        <v>43221</v>
      </c>
      <c r="D822" t="s">
        <v>11</v>
      </c>
      <c r="E822">
        <v>2018</v>
      </c>
      <c r="F822">
        <v>131426</v>
      </c>
    </row>
    <row r="823" spans="1:13" x14ac:dyDescent="0.3">
      <c r="A823">
        <v>77</v>
      </c>
      <c r="B823" t="s">
        <v>24</v>
      </c>
      <c r="C823" s="1">
        <v>43252</v>
      </c>
      <c r="D823" t="s">
        <v>12</v>
      </c>
      <c r="E823">
        <v>2018</v>
      </c>
      <c r="F823">
        <v>160182</v>
      </c>
    </row>
    <row r="824" spans="1:13" x14ac:dyDescent="0.3">
      <c r="A824">
        <v>78</v>
      </c>
      <c r="B824" t="s">
        <v>24</v>
      </c>
      <c r="C824" s="1">
        <v>43282</v>
      </c>
      <c r="D824" t="s">
        <v>13</v>
      </c>
      <c r="E824">
        <v>2018</v>
      </c>
      <c r="F824">
        <v>114951</v>
      </c>
    </row>
    <row r="825" spans="1:13" x14ac:dyDescent="0.3">
      <c r="A825">
        <v>79</v>
      </c>
      <c r="B825" t="s">
        <v>24</v>
      </c>
      <c r="C825" s="1">
        <v>43313</v>
      </c>
      <c r="D825" t="s">
        <v>14</v>
      </c>
      <c r="E825">
        <v>2018</v>
      </c>
      <c r="F825">
        <v>123733</v>
      </c>
    </row>
    <row r="826" spans="1:13" x14ac:dyDescent="0.3">
      <c r="A826">
        <v>80</v>
      </c>
      <c r="B826" t="s">
        <v>24</v>
      </c>
      <c r="C826" s="1">
        <v>43344</v>
      </c>
      <c r="D826" t="s">
        <v>15</v>
      </c>
      <c r="E826">
        <v>2018</v>
      </c>
      <c r="F826">
        <v>121710</v>
      </c>
    </row>
    <row r="827" spans="1:13" x14ac:dyDescent="0.3">
      <c r="A827">
        <v>81</v>
      </c>
      <c r="B827" t="s">
        <v>24</v>
      </c>
      <c r="C827" s="1">
        <v>43374</v>
      </c>
      <c r="D827" t="s">
        <v>16</v>
      </c>
      <c r="E827">
        <v>2018</v>
      </c>
      <c r="F827">
        <v>152898</v>
      </c>
    </row>
    <row r="828" spans="1:13" x14ac:dyDescent="0.3">
      <c r="A828">
        <v>82</v>
      </c>
      <c r="B828" t="s">
        <v>24</v>
      </c>
      <c r="C828" s="1">
        <v>43405</v>
      </c>
      <c r="D828" t="s">
        <v>17</v>
      </c>
      <c r="E828">
        <v>2018</v>
      </c>
      <c r="F828">
        <v>128075</v>
      </c>
    </row>
    <row r="829" spans="1:13" x14ac:dyDescent="0.3">
      <c r="A829">
        <v>83</v>
      </c>
      <c r="B829" t="s">
        <v>24</v>
      </c>
      <c r="C829" s="1">
        <v>43435</v>
      </c>
      <c r="D829" t="s">
        <v>18</v>
      </c>
      <c r="E829">
        <v>2018</v>
      </c>
      <c r="F829">
        <v>182333</v>
      </c>
    </row>
    <row r="830" spans="1:13" x14ac:dyDescent="0.3">
      <c r="A830">
        <v>84</v>
      </c>
      <c r="B830" t="s">
        <v>25</v>
      </c>
      <c r="C830" s="1">
        <v>43101</v>
      </c>
      <c r="D830" t="s">
        <v>7</v>
      </c>
      <c r="E830">
        <v>2018</v>
      </c>
      <c r="F830">
        <v>44</v>
      </c>
    </row>
    <row r="831" spans="1:13" x14ac:dyDescent="0.3">
      <c r="A831">
        <v>85</v>
      </c>
      <c r="B831" t="s">
        <v>25</v>
      </c>
      <c r="C831" s="1">
        <v>43132</v>
      </c>
      <c r="D831" t="s">
        <v>8</v>
      </c>
      <c r="E831">
        <v>2018</v>
      </c>
      <c r="F831">
        <v>44</v>
      </c>
    </row>
    <row r="832" spans="1:13" x14ac:dyDescent="0.3">
      <c r="A832">
        <v>86</v>
      </c>
      <c r="B832" t="s">
        <v>25</v>
      </c>
      <c r="C832" s="1">
        <v>43160</v>
      </c>
      <c r="D832" t="s">
        <v>9</v>
      </c>
      <c r="E832">
        <v>2018</v>
      </c>
      <c r="F832">
        <v>45</v>
      </c>
    </row>
    <row r="833" spans="1:6" x14ac:dyDescent="0.3">
      <c r="A833">
        <v>87</v>
      </c>
      <c r="B833" t="s">
        <v>25</v>
      </c>
      <c r="C833" s="1">
        <v>43191</v>
      </c>
      <c r="D833" t="s">
        <v>10</v>
      </c>
      <c r="E833">
        <v>2018</v>
      </c>
      <c r="F833">
        <v>45</v>
      </c>
    </row>
    <row r="834" spans="1:6" x14ac:dyDescent="0.3">
      <c r="A834">
        <v>88</v>
      </c>
      <c r="B834" t="s">
        <v>25</v>
      </c>
      <c r="C834" s="1">
        <v>43221</v>
      </c>
      <c r="D834" t="s">
        <v>11</v>
      </c>
      <c r="E834">
        <v>2018</v>
      </c>
      <c r="F834">
        <v>49</v>
      </c>
    </row>
    <row r="835" spans="1:6" x14ac:dyDescent="0.3">
      <c r="A835">
        <v>89</v>
      </c>
      <c r="B835" t="s">
        <v>25</v>
      </c>
      <c r="C835" s="1">
        <v>43252</v>
      </c>
      <c r="D835" t="s">
        <v>12</v>
      </c>
      <c r="E835">
        <v>2018</v>
      </c>
      <c r="F835">
        <v>56</v>
      </c>
    </row>
    <row r="836" spans="1:6" x14ac:dyDescent="0.3">
      <c r="A836">
        <v>90</v>
      </c>
      <c r="B836" t="s">
        <v>25</v>
      </c>
      <c r="C836" s="1">
        <v>43282</v>
      </c>
      <c r="D836" t="s">
        <v>13</v>
      </c>
      <c r="E836">
        <v>2018</v>
      </c>
      <c r="F836">
        <v>48</v>
      </c>
    </row>
    <row r="837" spans="1:6" x14ac:dyDescent="0.3">
      <c r="A837">
        <v>91</v>
      </c>
      <c r="B837" t="s">
        <v>25</v>
      </c>
      <c r="C837" s="1">
        <v>43313</v>
      </c>
      <c r="D837" t="s">
        <v>14</v>
      </c>
      <c r="E837">
        <v>2018</v>
      </c>
      <c r="F837">
        <v>55</v>
      </c>
    </row>
    <row r="838" spans="1:6" x14ac:dyDescent="0.3">
      <c r="A838">
        <v>92</v>
      </c>
      <c r="B838" t="s">
        <v>25</v>
      </c>
      <c r="C838" s="1">
        <v>43344</v>
      </c>
      <c r="D838" t="s">
        <v>15</v>
      </c>
      <c r="E838">
        <v>2018</v>
      </c>
      <c r="F838">
        <v>40</v>
      </c>
    </row>
    <row r="839" spans="1:6" x14ac:dyDescent="0.3">
      <c r="A839">
        <v>93</v>
      </c>
      <c r="B839" t="s">
        <v>25</v>
      </c>
      <c r="C839" s="1">
        <v>43374</v>
      </c>
      <c r="D839" t="s">
        <v>16</v>
      </c>
      <c r="E839">
        <v>2018</v>
      </c>
      <c r="F839">
        <v>62</v>
      </c>
    </row>
    <row r="840" spans="1:6" x14ac:dyDescent="0.3">
      <c r="A840">
        <v>94</v>
      </c>
      <c r="B840" t="s">
        <v>25</v>
      </c>
      <c r="C840" s="1">
        <v>43405</v>
      </c>
      <c r="D840" t="s">
        <v>17</v>
      </c>
      <c r="E840">
        <v>2018</v>
      </c>
      <c r="F840">
        <v>41</v>
      </c>
    </row>
    <row r="841" spans="1:6" x14ac:dyDescent="0.3">
      <c r="A841">
        <v>95</v>
      </c>
      <c r="B841" t="s">
        <v>25</v>
      </c>
      <c r="C841" s="1">
        <v>43435</v>
      </c>
      <c r="D841" t="s">
        <v>18</v>
      </c>
      <c r="E841">
        <v>2018</v>
      </c>
      <c r="F841">
        <v>43</v>
      </c>
    </row>
    <row r="842" spans="1:6" x14ac:dyDescent="0.3">
      <c r="A842">
        <v>96</v>
      </c>
      <c r="B842" t="s">
        <v>26</v>
      </c>
      <c r="C842" s="1">
        <v>43101</v>
      </c>
      <c r="D842" t="s">
        <v>7</v>
      </c>
      <c r="E842">
        <v>2018</v>
      </c>
      <c r="F842">
        <v>13505</v>
      </c>
    </row>
    <row r="843" spans="1:6" x14ac:dyDescent="0.3">
      <c r="A843">
        <v>97</v>
      </c>
      <c r="B843" t="s">
        <v>26</v>
      </c>
      <c r="C843" s="1">
        <v>43132</v>
      </c>
      <c r="D843" t="s">
        <v>8</v>
      </c>
      <c r="E843">
        <v>2018</v>
      </c>
      <c r="F843">
        <v>9330</v>
      </c>
    </row>
    <row r="844" spans="1:6" x14ac:dyDescent="0.3">
      <c r="A844">
        <v>98</v>
      </c>
      <c r="B844" t="s">
        <v>26</v>
      </c>
      <c r="C844" s="1">
        <v>43160</v>
      </c>
      <c r="D844" t="s">
        <v>9</v>
      </c>
      <c r="E844">
        <v>2018</v>
      </c>
      <c r="F844">
        <v>7205</v>
      </c>
    </row>
    <row r="845" spans="1:6" x14ac:dyDescent="0.3">
      <c r="A845">
        <v>99</v>
      </c>
      <c r="B845" t="s">
        <v>26</v>
      </c>
      <c r="C845" s="1">
        <v>43191</v>
      </c>
      <c r="D845" t="s">
        <v>10</v>
      </c>
      <c r="E845">
        <v>2018</v>
      </c>
      <c r="F845">
        <v>5830</v>
      </c>
    </row>
    <row r="846" spans="1:6" x14ac:dyDescent="0.3">
      <c r="A846">
        <v>100</v>
      </c>
      <c r="B846" t="s">
        <v>26</v>
      </c>
      <c r="C846" s="1">
        <v>43221</v>
      </c>
      <c r="D846" t="s">
        <v>11</v>
      </c>
      <c r="E846">
        <v>2018</v>
      </c>
      <c r="F846">
        <v>5689</v>
      </c>
    </row>
    <row r="847" spans="1:6" x14ac:dyDescent="0.3">
      <c r="A847">
        <v>101</v>
      </c>
      <c r="B847" t="s">
        <v>26</v>
      </c>
      <c r="C847" s="1">
        <v>43252</v>
      </c>
      <c r="D847" t="s">
        <v>12</v>
      </c>
      <c r="E847">
        <v>2018</v>
      </c>
      <c r="F847">
        <v>7180</v>
      </c>
    </row>
    <row r="848" spans="1:6" x14ac:dyDescent="0.3">
      <c r="A848">
        <v>102</v>
      </c>
      <c r="B848" t="s">
        <v>26</v>
      </c>
      <c r="C848" s="1">
        <v>43282</v>
      </c>
      <c r="D848" t="s">
        <v>13</v>
      </c>
      <c r="E848">
        <v>2018</v>
      </c>
      <c r="F848">
        <v>6686</v>
      </c>
    </row>
    <row r="849" spans="1:6" x14ac:dyDescent="0.3">
      <c r="A849">
        <v>103</v>
      </c>
      <c r="B849" t="s">
        <v>26</v>
      </c>
      <c r="C849" s="1">
        <v>43313</v>
      </c>
      <c r="D849" t="s">
        <v>14</v>
      </c>
      <c r="E849">
        <v>2018</v>
      </c>
      <c r="F849">
        <v>8480</v>
      </c>
    </row>
    <row r="850" spans="1:6" x14ac:dyDescent="0.3">
      <c r="A850">
        <v>104</v>
      </c>
      <c r="B850" t="s">
        <v>26</v>
      </c>
      <c r="C850" s="1">
        <v>43344</v>
      </c>
      <c r="D850" t="s">
        <v>15</v>
      </c>
      <c r="E850">
        <v>2018</v>
      </c>
      <c r="F850">
        <v>8480</v>
      </c>
    </row>
    <row r="851" spans="1:6" x14ac:dyDescent="0.3">
      <c r="A851">
        <v>105</v>
      </c>
      <c r="B851" t="s">
        <v>26</v>
      </c>
      <c r="C851" s="1">
        <v>43374</v>
      </c>
      <c r="D851" t="s">
        <v>16</v>
      </c>
      <c r="E851">
        <v>2018</v>
      </c>
      <c r="F851">
        <v>6118</v>
      </c>
    </row>
    <row r="852" spans="1:6" x14ac:dyDescent="0.3">
      <c r="A852">
        <v>106</v>
      </c>
      <c r="B852" t="s">
        <v>26</v>
      </c>
      <c r="C852" s="1">
        <v>43405</v>
      </c>
      <c r="D852" t="s">
        <v>17</v>
      </c>
      <c r="E852">
        <v>2018</v>
      </c>
      <c r="F852">
        <v>7145</v>
      </c>
    </row>
    <row r="853" spans="1:6" x14ac:dyDescent="0.3">
      <c r="A853">
        <v>107</v>
      </c>
      <c r="B853" t="s">
        <v>26</v>
      </c>
      <c r="C853" s="1">
        <v>43435</v>
      </c>
      <c r="D853" t="s">
        <v>18</v>
      </c>
      <c r="E853">
        <v>2018</v>
      </c>
      <c r="F853">
        <v>7800</v>
      </c>
    </row>
    <row r="854" spans="1:6" x14ac:dyDescent="0.3">
      <c r="A854">
        <v>108</v>
      </c>
      <c r="B854" t="s">
        <v>27</v>
      </c>
      <c r="C854" s="1">
        <v>43101</v>
      </c>
      <c r="D854" t="s">
        <v>7</v>
      </c>
      <c r="E854">
        <v>2018</v>
      </c>
      <c r="F854">
        <v>110094</v>
      </c>
    </row>
    <row r="855" spans="1:6" x14ac:dyDescent="0.3">
      <c r="A855">
        <v>109</v>
      </c>
      <c r="B855" t="s">
        <v>27</v>
      </c>
      <c r="C855" s="1">
        <v>43132</v>
      </c>
      <c r="D855" t="s">
        <v>8</v>
      </c>
      <c r="E855">
        <v>2018</v>
      </c>
      <c r="F855">
        <v>104444</v>
      </c>
    </row>
    <row r="856" spans="1:6" x14ac:dyDescent="0.3">
      <c r="A856">
        <v>110</v>
      </c>
      <c r="B856" t="s">
        <v>27</v>
      </c>
      <c r="C856" s="1">
        <v>43160</v>
      </c>
      <c r="D856" t="s">
        <v>9</v>
      </c>
      <c r="E856">
        <v>2018</v>
      </c>
      <c r="F856">
        <v>127152</v>
      </c>
    </row>
    <row r="857" spans="1:6" x14ac:dyDescent="0.3">
      <c r="A857">
        <v>111</v>
      </c>
      <c r="B857" t="s">
        <v>27</v>
      </c>
      <c r="C857" s="1">
        <v>43191</v>
      </c>
      <c r="D857" t="s">
        <v>10</v>
      </c>
      <c r="E857">
        <v>2018</v>
      </c>
      <c r="F857">
        <v>126553</v>
      </c>
    </row>
    <row r="858" spans="1:6" x14ac:dyDescent="0.3">
      <c r="A858">
        <v>112</v>
      </c>
      <c r="B858" t="s">
        <v>27</v>
      </c>
      <c r="C858" s="1">
        <v>43221</v>
      </c>
      <c r="D858" t="s">
        <v>11</v>
      </c>
      <c r="E858">
        <v>2018</v>
      </c>
      <c r="F858">
        <v>135189</v>
      </c>
    </row>
    <row r="859" spans="1:6" x14ac:dyDescent="0.3">
      <c r="A859">
        <v>113</v>
      </c>
      <c r="B859" t="s">
        <v>27</v>
      </c>
      <c r="C859" s="1">
        <v>43252</v>
      </c>
      <c r="D859" t="s">
        <v>12</v>
      </c>
      <c r="E859">
        <v>2018</v>
      </c>
      <c r="F859">
        <v>135988</v>
      </c>
    </row>
    <row r="860" spans="1:6" x14ac:dyDescent="0.3">
      <c r="A860">
        <v>114</v>
      </c>
      <c r="B860" t="s">
        <v>27</v>
      </c>
      <c r="C860" s="1">
        <v>43282</v>
      </c>
      <c r="D860" t="s">
        <v>13</v>
      </c>
      <c r="E860">
        <v>2018</v>
      </c>
      <c r="F860">
        <v>85932</v>
      </c>
    </row>
    <row r="861" spans="1:6" x14ac:dyDescent="0.3">
      <c r="A861">
        <v>115</v>
      </c>
      <c r="B861" t="s">
        <v>27</v>
      </c>
      <c r="C861" s="1">
        <v>43313</v>
      </c>
      <c r="D861" t="s">
        <v>14</v>
      </c>
      <c r="E861">
        <v>2018</v>
      </c>
      <c r="F861">
        <v>86309</v>
      </c>
    </row>
    <row r="862" spans="1:6" x14ac:dyDescent="0.3">
      <c r="A862">
        <v>116</v>
      </c>
      <c r="B862" t="s">
        <v>27</v>
      </c>
      <c r="C862" s="1">
        <v>43344</v>
      </c>
      <c r="D862" t="s">
        <v>15</v>
      </c>
      <c r="E862">
        <v>2018</v>
      </c>
      <c r="F862">
        <v>143465</v>
      </c>
    </row>
    <row r="863" spans="1:6" x14ac:dyDescent="0.3">
      <c r="A863">
        <v>117</v>
      </c>
      <c r="B863" t="s">
        <v>27</v>
      </c>
      <c r="C863" s="1">
        <v>43374</v>
      </c>
      <c r="D863" t="s">
        <v>16</v>
      </c>
      <c r="E863">
        <v>2018</v>
      </c>
      <c r="F863">
        <v>127645</v>
      </c>
    </row>
    <row r="864" spans="1:6" x14ac:dyDescent="0.3">
      <c r="A864">
        <v>118</v>
      </c>
      <c r="B864" t="s">
        <v>27</v>
      </c>
      <c r="C864" s="1">
        <v>43405</v>
      </c>
      <c r="D864" t="s">
        <v>17</v>
      </c>
      <c r="E864">
        <v>2018</v>
      </c>
      <c r="F864">
        <v>99070</v>
      </c>
    </row>
    <row r="865" spans="1:6" x14ac:dyDescent="0.3">
      <c r="A865">
        <v>119</v>
      </c>
      <c r="B865" t="s">
        <v>27</v>
      </c>
      <c r="C865" s="1">
        <v>43435</v>
      </c>
      <c r="D865" t="s">
        <v>18</v>
      </c>
      <c r="E865">
        <v>2018</v>
      </c>
      <c r="F865">
        <v>135600</v>
      </c>
    </row>
    <row r="866" spans="1:6" x14ac:dyDescent="0.3">
      <c r="A866">
        <v>120</v>
      </c>
      <c r="B866" t="s">
        <v>28</v>
      </c>
      <c r="C866" s="1">
        <v>43101</v>
      </c>
      <c r="D866" t="s">
        <v>7</v>
      </c>
      <c r="E866">
        <v>2018</v>
      </c>
      <c r="F866">
        <v>2863</v>
      </c>
    </row>
    <row r="867" spans="1:6" x14ac:dyDescent="0.3">
      <c r="A867">
        <v>121</v>
      </c>
      <c r="B867" t="s">
        <v>28</v>
      </c>
      <c r="C867" s="1">
        <v>43132</v>
      </c>
      <c r="D867" t="s">
        <v>8</v>
      </c>
      <c r="E867">
        <v>2018</v>
      </c>
      <c r="F867">
        <v>2736</v>
      </c>
    </row>
    <row r="868" spans="1:6" x14ac:dyDescent="0.3">
      <c r="A868">
        <v>122</v>
      </c>
      <c r="B868" t="s">
        <v>28</v>
      </c>
      <c r="C868" s="1">
        <v>43160</v>
      </c>
      <c r="D868" t="s">
        <v>9</v>
      </c>
      <c r="E868">
        <v>2018</v>
      </c>
      <c r="F868">
        <v>1826</v>
      </c>
    </row>
    <row r="869" spans="1:6" x14ac:dyDescent="0.3">
      <c r="A869">
        <v>123</v>
      </c>
      <c r="B869" t="s">
        <v>28</v>
      </c>
      <c r="C869" s="1">
        <v>43191</v>
      </c>
      <c r="D869" t="s">
        <v>10</v>
      </c>
      <c r="E869">
        <v>2018</v>
      </c>
      <c r="F869">
        <v>868</v>
      </c>
    </row>
    <row r="870" spans="1:6" x14ac:dyDescent="0.3">
      <c r="A870">
        <v>124</v>
      </c>
      <c r="B870" t="s">
        <v>28</v>
      </c>
      <c r="C870" s="1">
        <v>43221</v>
      </c>
      <c r="D870" t="s">
        <v>11</v>
      </c>
      <c r="E870">
        <v>2018</v>
      </c>
      <c r="F870">
        <v>793</v>
      </c>
    </row>
    <row r="871" spans="1:6" x14ac:dyDescent="0.3">
      <c r="A871">
        <v>125</v>
      </c>
      <c r="B871" t="s">
        <v>28</v>
      </c>
      <c r="C871" s="1">
        <v>43252</v>
      </c>
      <c r="D871" t="s">
        <v>12</v>
      </c>
      <c r="E871">
        <v>2018</v>
      </c>
      <c r="F871">
        <v>990</v>
      </c>
    </row>
    <row r="872" spans="1:6" x14ac:dyDescent="0.3">
      <c r="A872">
        <v>126</v>
      </c>
      <c r="B872" t="s">
        <v>28</v>
      </c>
      <c r="C872" s="1">
        <v>43282</v>
      </c>
      <c r="D872" t="s">
        <v>13</v>
      </c>
      <c r="E872">
        <v>2018</v>
      </c>
      <c r="F872">
        <v>1954</v>
      </c>
    </row>
    <row r="873" spans="1:6" x14ac:dyDescent="0.3">
      <c r="A873">
        <v>127</v>
      </c>
      <c r="B873" t="s">
        <v>28</v>
      </c>
      <c r="C873" s="1">
        <v>43313</v>
      </c>
      <c r="D873" t="s">
        <v>14</v>
      </c>
      <c r="E873">
        <v>2018</v>
      </c>
      <c r="F873">
        <v>2263</v>
      </c>
    </row>
    <row r="874" spans="1:6" x14ac:dyDescent="0.3">
      <c r="A874">
        <v>128</v>
      </c>
      <c r="B874" t="s">
        <v>28</v>
      </c>
      <c r="C874" s="1">
        <v>43344</v>
      </c>
      <c r="D874" t="s">
        <v>15</v>
      </c>
      <c r="E874">
        <v>2018</v>
      </c>
      <c r="F874">
        <v>1819</v>
      </c>
    </row>
    <row r="875" spans="1:6" x14ac:dyDescent="0.3">
      <c r="A875">
        <v>129</v>
      </c>
      <c r="B875" t="s">
        <v>28</v>
      </c>
      <c r="C875" s="1">
        <v>43374</v>
      </c>
      <c r="D875" t="s">
        <v>16</v>
      </c>
      <c r="E875">
        <v>2018</v>
      </c>
      <c r="F875">
        <v>2525</v>
      </c>
    </row>
    <row r="876" spans="1:6" x14ac:dyDescent="0.3">
      <c r="A876">
        <v>130</v>
      </c>
      <c r="B876" t="s">
        <v>28</v>
      </c>
      <c r="C876" s="1">
        <v>43405</v>
      </c>
      <c r="D876" t="s">
        <v>17</v>
      </c>
      <c r="E876">
        <v>2018</v>
      </c>
      <c r="F876">
        <v>1741</v>
      </c>
    </row>
    <row r="877" spans="1:6" x14ac:dyDescent="0.3">
      <c r="A877">
        <v>131</v>
      </c>
      <c r="B877" t="s">
        <v>28</v>
      </c>
      <c r="C877" s="1">
        <v>43435</v>
      </c>
      <c r="D877" t="s">
        <v>18</v>
      </c>
      <c r="E877">
        <v>2018</v>
      </c>
      <c r="F877">
        <v>2176</v>
      </c>
    </row>
    <row r="878" spans="1:6" x14ac:dyDescent="0.3">
      <c r="A878">
        <v>132</v>
      </c>
      <c r="B878" t="s">
        <v>29</v>
      </c>
      <c r="C878" s="1">
        <v>43101</v>
      </c>
      <c r="D878" t="s">
        <v>7</v>
      </c>
      <c r="E878">
        <v>2018</v>
      </c>
      <c r="F878">
        <v>14000</v>
      </c>
    </row>
    <row r="879" spans="1:6" x14ac:dyDescent="0.3">
      <c r="A879">
        <v>133</v>
      </c>
      <c r="B879" t="s">
        <v>29</v>
      </c>
      <c r="C879" s="1">
        <v>43132</v>
      </c>
      <c r="D879" t="s">
        <v>8</v>
      </c>
      <c r="E879">
        <v>2018</v>
      </c>
      <c r="F879">
        <v>14230</v>
      </c>
    </row>
    <row r="880" spans="1:6" x14ac:dyDescent="0.3">
      <c r="A880">
        <v>134</v>
      </c>
      <c r="B880" t="s">
        <v>29</v>
      </c>
      <c r="C880" s="1">
        <v>43160</v>
      </c>
      <c r="D880" t="s">
        <v>9</v>
      </c>
      <c r="E880">
        <v>2018</v>
      </c>
      <c r="F880">
        <v>13110</v>
      </c>
    </row>
    <row r="881" spans="1:6" x14ac:dyDescent="0.3">
      <c r="A881">
        <v>135</v>
      </c>
      <c r="B881" t="s">
        <v>29</v>
      </c>
      <c r="C881" s="1">
        <v>43191</v>
      </c>
      <c r="D881" t="s">
        <v>10</v>
      </c>
      <c r="E881">
        <v>2018</v>
      </c>
      <c r="F881">
        <v>12915</v>
      </c>
    </row>
    <row r="882" spans="1:6" x14ac:dyDescent="0.3">
      <c r="A882">
        <v>136</v>
      </c>
      <c r="B882" t="s">
        <v>29</v>
      </c>
      <c r="C882" s="1">
        <v>43221</v>
      </c>
      <c r="D882" t="s">
        <v>11</v>
      </c>
      <c r="E882">
        <v>2018</v>
      </c>
      <c r="F882">
        <v>12865</v>
      </c>
    </row>
    <row r="883" spans="1:6" x14ac:dyDescent="0.3">
      <c r="A883">
        <v>137</v>
      </c>
      <c r="B883" t="s">
        <v>29</v>
      </c>
      <c r="C883" s="1">
        <v>43252</v>
      </c>
      <c r="D883" t="s">
        <v>12</v>
      </c>
      <c r="E883">
        <v>2018</v>
      </c>
      <c r="F883">
        <v>13910</v>
      </c>
    </row>
    <row r="884" spans="1:6" x14ac:dyDescent="0.3">
      <c r="A884">
        <v>138</v>
      </c>
      <c r="B884" t="s">
        <v>29</v>
      </c>
      <c r="C884" s="1">
        <v>43282</v>
      </c>
      <c r="D884" t="s">
        <v>13</v>
      </c>
      <c r="E884">
        <v>2018</v>
      </c>
      <c r="F884">
        <v>13970</v>
      </c>
    </row>
    <row r="885" spans="1:6" x14ac:dyDescent="0.3">
      <c r="A885">
        <v>139</v>
      </c>
      <c r="B885" t="s">
        <v>29</v>
      </c>
      <c r="C885" s="1">
        <v>43313</v>
      </c>
      <c r="D885" t="s">
        <v>14</v>
      </c>
      <c r="E885">
        <v>2018</v>
      </c>
      <c r="F885">
        <v>13200</v>
      </c>
    </row>
    <row r="886" spans="1:6" x14ac:dyDescent="0.3">
      <c r="A886">
        <v>140</v>
      </c>
      <c r="B886" t="s">
        <v>29</v>
      </c>
      <c r="C886" s="1">
        <v>43344</v>
      </c>
      <c r="D886" t="s">
        <v>15</v>
      </c>
      <c r="E886">
        <v>2018</v>
      </c>
      <c r="F886">
        <v>13420</v>
      </c>
    </row>
    <row r="887" spans="1:6" x14ac:dyDescent="0.3">
      <c r="A887">
        <v>141</v>
      </c>
      <c r="B887" t="s">
        <v>29</v>
      </c>
      <c r="C887" s="1">
        <v>43374</v>
      </c>
      <c r="D887" t="s">
        <v>16</v>
      </c>
      <c r="E887">
        <v>2018</v>
      </c>
      <c r="F887">
        <v>13550</v>
      </c>
    </row>
    <row r="888" spans="1:6" x14ac:dyDescent="0.3">
      <c r="A888">
        <v>142</v>
      </c>
      <c r="B888" t="s">
        <v>29</v>
      </c>
      <c r="C888" s="1">
        <v>43405</v>
      </c>
      <c r="D888" t="s">
        <v>17</v>
      </c>
      <c r="E888">
        <v>2018</v>
      </c>
      <c r="F888">
        <v>13700</v>
      </c>
    </row>
    <row r="889" spans="1:6" x14ac:dyDescent="0.3">
      <c r="A889">
        <v>143</v>
      </c>
      <c r="B889" t="s">
        <v>29</v>
      </c>
      <c r="C889" s="1">
        <v>43435</v>
      </c>
      <c r="D889" t="s">
        <v>18</v>
      </c>
      <c r="E889">
        <v>2018</v>
      </c>
      <c r="F889">
        <v>17125</v>
      </c>
    </row>
    <row r="890" spans="1:6" x14ac:dyDescent="0.3">
      <c r="A890">
        <v>144</v>
      </c>
      <c r="B890" t="s">
        <v>30</v>
      </c>
      <c r="C890" s="1">
        <v>43101</v>
      </c>
      <c r="D890" t="s">
        <v>7</v>
      </c>
      <c r="E890">
        <v>2018</v>
      </c>
      <c r="F890">
        <v>156153</v>
      </c>
    </row>
    <row r="891" spans="1:6" x14ac:dyDescent="0.3">
      <c r="A891">
        <v>145</v>
      </c>
      <c r="B891" t="s">
        <v>30</v>
      </c>
      <c r="C891" s="1">
        <v>43132</v>
      </c>
      <c r="D891" t="s">
        <v>8</v>
      </c>
      <c r="E891">
        <v>2018</v>
      </c>
      <c r="F891">
        <v>788083</v>
      </c>
    </row>
    <row r="892" spans="1:6" x14ac:dyDescent="0.3">
      <c r="A892">
        <v>146</v>
      </c>
      <c r="B892" t="s">
        <v>30</v>
      </c>
      <c r="C892" s="1">
        <v>43160</v>
      </c>
      <c r="D892" t="s">
        <v>9</v>
      </c>
      <c r="E892">
        <v>2018</v>
      </c>
      <c r="F892">
        <v>166863</v>
      </c>
    </row>
    <row r="893" spans="1:6" x14ac:dyDescent="0.3">
      <c r="A893">
        <v>147</v>
      </c>
      <c r="B893" t="s">
        <v>30</v>
      </c>
      <c r="C893" s="1">
        <v>43191</v>
      </c>
      <c r="D893" t="s">
        <v>10</v>
      </c>
      <c r="E893">
        <v>2018</v>
      </c>
      <c r="F893">
        <v>196061</v>
      </c>
    </row>
    <row r="894" spans="1:6" x14ac:dyDescent="0.3">
      <c r="A894">
        <v>148</v>
      </c>
      <c r="B894" t="s">
        <v>30</v>
      </c>
      <c r="C894" s="1">
        <v>43221</v>
      </c>
      <c r="D894" t="s">
        <v>11</v>
      </c>
      <c r="E894">
        <v>2018</v>
      </c>
      <c r="F894">
        <v>193478</v>
      </c>
    </row>
    <row r="895" spans="1:6" x14ac:dyDescent="0.3">
      <c r="A895">
        <v>149</v>
      </c>
      <c r="B895" t="s">
        <v>30</v>
      </c>
      <c r="C895" s="1">
        <v>43252</v>
      </c>
      <c r="D895" t="s">
        <v>12</v>
      </c>
      <c r="E895">
        <v>2018</v>
      </c>
      <c r="F895">
        <v>165553</v>
      </c>
    </row>
    <row r="896" spans="1:6" x14ac:dyDescent="0.3">
      <c r="A896">
        <v>150</v>
      </c>
      <c r="B896" t="s">
        <v>30</v>
      </c>
      <c r="C896" s="1">
        <v>43282</v>
      </c>
      <c r="D896" t="s">
        <v>13</v>
      </c>
      <c r="E896">
        <v>2018</v>
      </c>
      <c r="F896">
        <v>161841</v>
      </c>
    </row>
    <row r="897" spans="1:6" x14ac:dyDescent="0.3">
      <c r="A897">
        <v>151</v>
      </c>
      <c r="B897" t="s">
        <v>30</v>
      </c>
      <c r="C897" s="1">
        <v>43313</v>
      </c>
      <c r="D897" t="s">
        <v>14</v>
      </c>
      <c r="E897">
        <v>2018</v>
      </c>
      <c r="F897">
        <v>169154</v>
      </c>
    </row>
    <row r="898" spans="1:6" x14ac:dyDescent="0.3">
      <c r="A898">
        <v>152</v>
      </c>
      <c r="B898" t="s">
        <v>30</v>
      </c>
      <c r="C898" s="1">
        <v>43344</v>
      </c>
      <c r="D898" t="s">
        <v>15</v>
      </c>
      <c r="E898">
        <v>2018</v>
      </c>
      <c r="F898">
        <v>167833</v>
      </c>
    </row>
    <row r="899" spans="1:6" x14ac:dyDescent="0.3">
      <c r="A899">
        <v>153</v>
      </c>
      <c r="B899" t="s">
        <v>30</v>
      </c>
      <c r="C899" s="1">
        <v>43374</v>
      </c>
      <c r="D899" t="s">
        <v>16</v>
      </c>
      <c r="E899">
        <v>2018</v>
      </c>
      <c r="F899">
        <v>193152</v>
      </c>
    </row>
    <row r="900" spans="1:6" x14ac:dyDescent="0.3">
      <c r="A900">
        <v>154</v>
      </c>
      <c r="B900" t="s">
        <v>30</v>
      </c>
      <c r="C900" s="1">
        <v>43405</v>
      </c>
      <c r="D900" t="s">
        <v>17</v>
      </c>
      <c r="E900">
        <v>2018</v>
      </c>
      <c r="F900">
        <v>295910</v>
      </c>
    </row>
    <row r="901" spans="1:6" x14ac:dyDescent="0.3">
      <c r="A901">
        <v>155</v>
      </c>
      <c r="B901" t="s">
        <v>30</v>
      </c>
      <c r="C901" s="1">
        <v>43435</v>
      </c>
      <c r="D901" t="s">
        <v>18</v>
      </c>
      <c r="E901">
        <v>2018</v>
      </c>
      <c r="F901">
        <v>198227</v>
      </c>
    </row>
    <row r="902" spans="1:6" x14ac:dyDescent="0.3">
      <c r="A902">
        <v>156</v>
      </c>
      <c r="B902" t="s">
        <v>31</v>
      </c>
      <c r="C902" s="1">
        <v>43101</v>
      </c>
      <c r="D902" t="s">
        <v>7</v>
      </c>
      <c r="E902">
        <v>2018</v>
      </c>
      <c r="F902">
        <v>71955</v>
      </c>
    </row>
    <row r="903" spans="1:6" x14ac:dyDescent="0.3">
      <c r="A903">
        <v>157</v>
      </c>
      <c r="B903" t="s">
        <v>31</v>
      </c>
      <c r="C903" s="1">
        <v>43132</v>
      </c>
      <c r="D903" t="s">
        <v>8</v>
      </c>
      <c r="E903">
        <v>2018</v>
      </c>
      <c r="F903">
        <v>38599</v>
      </c>
    </row>
    <row r="904" spans="1:6" x14ac:dyDescent="0.3">
      <c r="A904">
        <v>158</v>
      </c>
      <c r="B904" t="s">
        <v>31</v>
      </c>
      <c r="C904" s="1">
        <v>43160</v>
      </c>
      <c r="D904" t="s">
        <v>9</v>
      </c>
      <c r="E904">
        <v>2018</v>
      </c>
      <c r="F904">
        <v>20749</v>
      </c>
    </row>
    <row r="905" spans="1:6" x14ac:dyDescent="0.3">
      <c r="A905">
        <v>159</v>
      </c>
      <c r="B905" t="s">
        <v>31</v>
      </c>
      <c r="C905" s="1">
        <v>43191</v>
      </c>
      <c r="D905" t="s">
        <v>10</v>
      </c>
      <c r="E905">
        <v>2018</v>
      </c>
      <c r="F905">
        <v>38483</v>
      </c>
    </row>
    <row r="906" spans="1:6" x14ac:dyDescent="0.3">
      <c r="A906">
        <v>160</v>
      </c>
      <c r="B906" t="s">
        <v>31</v>
      </c>
      <c r="C906" s="1">
        <v>43221</v>
      </c>
      <c r="D906" t="s">
        <v>11</v>
      </c>
      <c r="E906">
        <v>2018</v>
      </c>
      <c r="F906">
        <v>26179</v>
      </c>
    </row>
    <row r="907" spans="1:6" x14ac:dyDescent="0.3">
      <c r="A907">
        <v>161</v>
      </c>
      <c r="B907" t="s">
        <v>31</v>
      </c>
      <c r="C907" s="1">
        <v>43252</v>
      </c>
      <c r="D907" t="s">
        <v>12</v>
      </c>
      <c r="E907">
        <v>2018</v>
      </c>
      <c r="F907">
        <v>31667</v>
      </c>
    </row>
    <row r="908" spans="1:6" x14ac:dyDescent="0.3">
      <c r="A908">
        <v>162</v>
      </c>
      <c r="B908" t="s">
        <v>31</v>
      </c>
      <c r="C908" s="1">
        <v>43282</v>
      </c>
      <c r="D908" t="s">
        <v>13</v>
      </c>
      <c r="E908">
        <v>2018</v>
      </c>
      <c r="F908">
        <v>27937</v>
      </c>
    </row>
    <row r="909" spans="1:6" x14ac:dyDescent="0.3">
      <c r="A909">
        <v>163</v>
      </c>
      <c r="B909" t="s">
        <v>31</v>
      </c>
      <c r="C909" s="1">
        <v>43313</v>
      </c>
      <c r="D909" t="s">
        <v>14</v>
      </c>
      <c r="E909">
        <v>2018</v>
      </c>
      <c r="F909">
        <v>31861</v>
      </c>
    </row>
    <row r="910" spans="1:6" x14ac:dyDescent="0.3">
      <c r="A910">
        <v>164</v>
      </c>
      <c r="B910" t="s">
        <v>31</v>
      </c>
      <c r="C910" s="1">
        <v>43344</v>
      </c>
      <c r="D910" t="s">
        <v>15</v>
      </c>
      <c r="E910">
        <v>2018</v>
      </c>
      <c r="F910">
        <v>23141</v>
      </c>
    </row>
    <row r="911" spans="1:6" x14ac:dyDescent="0.3">
      <c r="A911">
        <v>165</v>
      </c>
      <c r="B911" t="s">
        <v>31</v>
      </c>
      <c r="C911" s="1">
        <v>43374</v>
      </c>
      <c r="D911" t="s">
        <v>16</v>
      </c>
      <c r="E911">
        <v>2018</v>
      </c>
      <c r="F911">
        <v>30740</v>
      </c>
    </row>
    <row r="912" spans="1:6" x14ac:dyDescent="0.3">
      <c r="A912">
        <v>166</v>
      </c>
      <c r="B912" t="s">
        <v>31</v>
      </c>
      <c r="C912" s="1">
        <v>43405</v>
      </c>
      <c r="D912" t="s">
        <v>17</v>
      </c>
      <c r="E912">
        <v>2018</v>
      </c>
      <c r="F912">
        <v>25197</v>
      </c>
    </row>
    <row r="913" spans="1:6" x14ac:dyDescent="0.3">
      <c r="A913">
        <v>167</v>
      </c>
      <c r="B913" t="s">
        <v>31</v>
      </c>
      <c r="C913" s="1">
        <v>43435</v>
      </c>
      <c r="D913" t="s">
        <v>18</v>
      </c>
      <c r="E913">
        <v>2018</v>
      </c>
      <c r="F913">
        <v>31496</v>
      </c>
    </row>
    <row r="914" spans="1:6" x14ac:dyDescent="0.3">
      <c r="A914">
        <v>168</v>
      </c>
      <c r="B914" t="s">
        <v>32</v>
      </c>
      <c r="C914" s="1">
        <v>43101</v>
      </c>
      <c r="D914" t="s">
        <v>7</v>
      </c>
      <c r="E914">
        <v>2018</v>
      </c>
      <c r="F914">
        <v>100000</v>
      </c>
    </row>
    <row r="915" spans="1:6" x14ac:dyDescent="0.3">
      <c r="A915">
        <v>169</v>
      </c>
      <c r="B915" t="s">
        <v>32</v>
      </c>
      <c r="C915" s="1">
        <v>43132</v>
      </c>
      <c r="D915" t="s">
        <v>8</v>
      </c>
      <c r="E915">
        <v>2018</v>
      </c>
      <c r="F915">
        <v>1000000</v>
      </c>
    </row>
    <row r="916" spans="1:6" x14ac:dyDescent="0.3">
      <c r="A916">
        <v>170</v>
      </c>
      <c r="B916" t="s">
        <v>32</v>
      </c>
      <c r="C916" s="1">
        <v>43160</v>
      </c>
      <c r="D916" t="s">
        <v>9</v>
      </c>
      <c r="E916">
        <v>2018</v>
      </c>
      <c r="F916">
        <v>600000</v>
      </c>
    </row>
    <row r="917" spans="1:6" x14ac:dyDescent="0.3">
      <c r="A917">
        <v>171</v>
      </c>
      <c r="B917" t="s">
        <v>32</v>
      </c>
      <c r="C917" s="1">
        <v>43191</v>
      </c>
      <c r="D917" t="s">
        <v>10</v>
      </c>
      <c r="E917">
        <v>2018</v>
      </c>
      <c r="F917">
        <v>200000</v>
      </c>
    </row>
    <row r="918" spans="1:6" x14ac:dyDescent="0.3">
      <c r="A918">
        <v>172</v>
      </c>
      <c r="B918" t="s">
        <v>32</v>
      </c>
      <c r="C918" s="1">
        <v>43221</v>
      </c>
      <c r="D918" t="s">
        <v>11</v>
      </c>
      <c r="E918">
        <v>2018</v>
      </c>
      <c r="F918">
        <v>300000</v>
      </c>
    </row>
    <row r="919" spans="1:6" x14ac:dyDescent="0.3">
      <c r="A919">
        <v>173</v>
      </c>
      <c r="B919" t="s">
        <v>32</v>
      </c>
      <c r="C919" s="1">
        <v>43252</v>
      </c>
      <c r="D919" t="s">
        <v>12</v>
      </c>
      <c r="E919">
        <v>2018</v>
      </c>
      <c r="F919">
        <v>500000</v>
      </c>
    </row>
    <row r="920" spans="1:6" x14ac:dyDescent="0.3">
      <c r="A920">
        <v>174</v>
      </c>
      <c r="B920" t="s">
        <v>32</v>
      </c>
      <c r="C920" s="1">
        <v>43282</v>
      </c>
      <c r="D920" t="s">
        <v>13</v>
      </c>
      <c r="E920">
        <v>2018</v>
      </c>
      <c r="F920">
        <v>150000</v>
      </c>
    </row>
    <row r="921" spans="1:6" x14ac:dyDescent="0.3">
      <c r="A921">
        <v>175</v>
      </c>
      <c r="B921" t="s">
        <v>32</v>
      </c>
      <c r="C921" s="1">
        <v>43313</v>
      </c>
      <c r="D921" t="s">
        <v>14</v>
      </c>
      <c r="E921">
        <v>2018</v>
      </c>
      <c r="F921">
        <v>50000</v>
      </c>
    </row>
    <row r="922" spans="1:6" x14ac:dyDescent="0.3">
      <c r="A922">
        <v>176</v>
      </c>
      <c r="B922" t="s">
        <v>32</v>
      </c>
      <c r="C922" s="1">
        <v>43344</v>
      </c>
      <c r="D922" t="s">
        <v>15</v>
      </c>
      <c r="E922">
        <v>2018</v>
      </c>
      <c r="F922">
        <v>100000</v>
      </c>
    </row>
    <row r="923" spans="1:6" x14ac:dyDescent="0.3">
      <c r="A923">
        <v>177</v>
      </c>
      <c r="B923" t="s">
        <v>32</v>
      </c>
      <c r="C923" s="1">
        <v>43374</v>
      </c>
      <c r="D923" t="s">
        <v>16</v>
      </c>
      <c r="E923">
        <v>2018</v>
      </c>
      <c r="F923">
        <v>300000</v>
      </c>
    </row>
    <row r="924" spans="1:6" x14ac:dyDescent="0.3">
      <c r="A924">
        <v>178</v>
      </c>
      <c r="B924" t="s">
        <v>32</v>
      </c>
      <c r="C924" s="1">
        <v>43405</v>
      </c>
      <c r="D924" t="s">
        <v>17</v>
      </c>
      <c r="E924">
        <v>2018</v>
      </c>
      <c r="F924">
        <v>200000</v>
      </c>
    </row>
    <row r="925" spans="1:6" x14ac:dyDescent="0.3">
      <c r="A925">
        <v>179</v>
      </c>
      <c r="B925" t="s">
        <v>32</v>
      </c>
      <c r="C925" s="1">
        <v>43435</v>
      </c>
      <c r="D925" t="s">
        <v>18</v>
      </c>
      <c r="E925">
        <v>2018</v>
      </c>
      <c r="F925">
        <v>400000</v>
      </c>
    </row>
    <row r="926" spans="1:6" x14ac:dyDescent="0.3">
      <c r="A926">
        <v>180</v>
      </c>
      <c r="B926" t="s">
        <v>33</v>
      </c>
      <c r="C926" s="1">
        <v>43101</v>
      </c>
      <c r="D926" t="s">
        <v>7</v>
      </c>
      <c r="E926">
        <v>2018</v>
      </c>
      <c r="F926">
        <v>0</v>
      </c>
    </row>
    <row r="927" spans="1:6" x14ac:dyDescent="0.3">
      <c r="A927">
        <v>181</v>
      </c>
      <c r="B927" t="s">
        <v>33</v>
      </c>
      <c r="C927" s="1">
        <v>43132</v>
      </c>
      <c r="D927" t="s">
        <v>8</v>
      </c>
      <c r="E927">
        <v>2018</v>
      </c>
      <c r="F927">
        <v>0</v>
      </c>
    </row>
    <row r="928" spans="1:6" x14ac:dyDescent="0.3">
      <c r="A928">
        <v>182</v>
      </c>
      <c r="B928" t="s">
        <v>33</v>
      </c>
      <c r="C928" s="1">
        <v>43160</v>
      </c>
      <c r="D928" t="s">
        <v>9</v>
      </c>
      <c r="E928">
        <v>2018</v>
      </c>
      <c r="F928">
        <v>0</v>
      </c>
    </row>
    <row r="929" spans="1:6" x14ac:dyDescent="0.3">
      <c r="A929">
        <v>183</v>
      </c>
      <c r="B929" t="s">
        <v>33</v>
      </c>
      <c r="C929" s="1">
        <v>43191</v>
      </c>
      <c r="D929" t="s">
        <v>10</v>
      </c>
      <c r="E929">
        <v>2018</v>
      </c>
      <c r="F929">
        <v>0</v>
      </c>
    </row>
    <row r="930" spans="1:6" x14ac:dyDescent="0.3">
      <c r="A930">
        <v>184</v>
      </c>
      <c r="B930" t="s">
        <v>33</v>
      </c>
      <c r="C930" s="1">
        <v>43221</v>
      </c>
      <c r="D930" t="s">
        <v>11</v>
      </c>
      <c r="E930">
        <v>2018</v>
      </c>
      <c r="F930">
        <v>0</v>
      </c>
    </row>
    <row r="931" spans="1:6" x14ac:dyDescent="0.3">
      <c r="A931">
        <v>185</v>
      </c>
      <c r="B931" t="s">
        <v>33</v>
      </c>
      <c r="C931" s="1">
        <v>43252</v>
      </c>
      <c r="D931" t="s">
        <v>12</v>
      </c>
      <c r="E931">
        <v>2018</v>
      </c>
      <c r="F931">
        <v>0</v>
      </c>
    </row>
    <row r="932" spans="1:6" x14ac:dyDescent="0.3">
      <c r="A932">
        <v>186</v>
      </c>
      <c r="B932" t="s">
        <v>33</v>
      </c>
      <c r="C932" s="1">
        <v>43282</v>
      </c>
      <c r="D932" t="s">
        <v>13</v>
      </c>
      <c r="E932">
        <v>2018</v>
      </c>
      <c r="F932">
        <v>0</v>
      </c>
    </row>
    <row r="933" spans="1:6" x14ac:dyDescent="0.3">
      <c r="A933">
        <v>187</v>
      </c>
      <c r="B933" t="s">
        <v>33</v>
      </c>
      <c r="C933" s="1">
        <v>43313</v>
      </c>
      <c r="D933" t="s">
        <v>14</v>
      </c>
      <c r="E933">
        <v>2018</v>
      </c>
      <c r="F933">
        <v>0</v>
      </c>
    </row>
    <row r="934" spans="1:6" x14ac:dyDescent="0.3">
      <c r="A934">
        <v>188</v>
      </c>
      <c r="B934" t="s">
        <v>33</v>
      </c>
      <c r="C934" s="1">
        <v>43344</v>
      </c>
      <c r="D934" t="s">
        <v>15</v>
      </c>
      <c r="E934">
        <v>2018</v>
      </c>
      <c r="F934">
        <v>0</v>
      </c>
    </row>
    <row r="935" spans="1:6" x14ac:dyDescent="0.3">
      <c r="A935">
        <v>189</v>
      </c>
      <c r="B935" t="s">
        <v>33</v>
      </c>
      <c r="C935" s="1">
        <v>43374</v>
      </c>
      <c r="D935" t="s">
        <v>16</v>
      </c>
      <c r="E935">
        <v>2018</v>
      </c>
      <c r="F935">
        <v>0</v>
      </c>
    </row>
    <row r="936" spans="1:6" x14ac:dyDescent="0.3">
      <c r="A936">
        <v>190</v>
      </c>
      <c r="B936" t="s">
        <v>33</v>
      </c>
      <c r="C936" s="1">
        <v>43405</v>
      </c>
      <c r="D936" t="s">
        <v>17</v>
      </c>
      <c r="E936">
        <v>2018</v>
      </c>
      <c r="F936">
        <v>0</v>
      </c>
    </row>
    <row r="937" spans="1:6" x14ac:dyDescent="0.3">
      <c r="A937">
        <v>191</v>
      </c>
      <c r="B937" t="s">
        <v>33</v>
      </c>
      <c r="C937" s="1">
        <v>43435</v>
      </c>
      <c r="D937" t="s">
        <v>18</v>
      </c>
      <c r="E937">
        <v>2018</v>
      </c>
      <c r="F937">
        <v>0</v>
      </c>
    </row>
    <row r="938" spans="1:6" x14ac:dyDescent="0.3">
      <c r="A938">
        <v>192</v>
      </c>
      <c r="B938" t="s">
        <v>34</v>
      </c>
      <c r="C938" s="1">
        <v>43101</v>
      </c>
      <c r="D938" t="s">
        <v>7</v>
      </c>
      <c r="E938">
        <v>2018</v>
      </c>
      <c r="F938">
        <v>228812</v>
      </c>
    </row>
    <row r="939" spans="1:6" x14ac:dyDescent="0.3">
      <c r="A939">
        <v>193</v>
      </c>
      <c r="B939" t="s">
        <v>34</v>
      </c>
      <c r="C939" s="1">
        <v>43132</v>
      </c>
      <c r="D939" t="s">
        <v>8</v>
      </c>
      <c r="E939">
        <v>2018</v>
      </c>
      <c r="F939">
        <v>286258</v>
      </c>
    </row>
    <row r="940" spans="1:6" x14ac:dyDescent="0.3">
      <c r="A940">
        <v>194</v>
      </c>
      <c r="B940" t="s">
        <v>34</v>
      </c>
      <c r="C940" s="1">
        <v>43160</v>
      </c>
      <c r="D940" t="s">
        <v>9</v>
      </c>
      <c r="E940">
        <v>2018</v>
      </c>
      <c r="F940">
        <v>184508</v>
      </c>
    </row>
    <row r="941" spans="1:6" x14ac:dyDescent="0.3">
      <c r="A941">
        <v>195</v>
      </c>
      <c r="B941" t="s">
        <v>34</v>
      </c>
      <c r="C941" s="1">
        <v>43191</v>
      </c>
      <c r="D941" t="s">
        <v>10</v>
      </c>
      <c r="E941">
        <v>2018</v>
      </c>
      <c r="F941">
        <v>174592</v>
      </c>
    </row>
    <row r="942" spans="1:6" x14ac:dyDescent="0.3">
      <c r="A942">
        <v>196</v>
      </c>
      <c r="B942" t="s">
        <v>34</v>
      </c>
      <c r="C942" s="1">
        <v>43221</v>
      </c>
      <c r="D942" t="s">
        <v>11</v>
      </c>
      <c r="E942">
        <v>2018</v>
      </c>
      <c r="F942">
        <v>183697</v>
      </c>
    </row>
    <row r="943" spans="1:6" x14ac:dyDescent="0.3">
      <c r="A943">
        <v>197</v>
      </c>
      <c r="B943" t="s">
        <v>34</v>
      </c>
      <c r="C943" s="1">
        <v>43252</v>
      </c>
      <c r="D943" t="s">
        <v>12</v>
      </c>
      <c r="E943">
        <v>2018</v>
      </c>
      <c r="F943">
        <v>180010</v>
      </c>
    </row>
    <row r="944" spans="1:6" x14ac:dyDescent="0.3">
      <c r="A944">
        <v>198</v>
      </c>
      <c r="B944" t="s">
        <v>34</v>
      </c>
      <c r="C944" s="1">
        <v>43282</v>
      </c>
      <c r="D944" t="s">
        <v>13</v>
      </c>
      <c r="E944">
        <v>2018</v>
      </c>
      <c r="F944">
        <v>93450</v>
      </c>
    </row>
    <row r="945" spans="1:6" x14ac:dyDescent="0.3">
      <c r="A945">
        <v>199</v>
      </c>
      <c r="B945" t="s">
        <v>34</v>
      </c>
      <c r="C945" s="1">
        <v>43313</v>
      </c>
      <c r="D945" t="s">
        <v>14</v>
      </c>
      <c r="E945">
        <v>2018</v>
      </c>
      <c r="F945">
        <v>118010</v>
      </c>
    </row>
    <row r="946" spans="1:6" x14ac:dyDescent="0.3">
      <c r="A946">
        <v>200</v>
      </c>
      <c r="B946" t="s">
        <v>34</v>
      </c>
      <c r="C946" s="1">
        <v>43344</v>
      </c>
      <c r="D946" t="s">
        <v>15</v>
      </c>
      <c r="E946">
        <v>2018</v>
      </c>
      <c r="F946">
        <v>118449</v>
      </c>
    </row>
    <row r="947" spans="1:6" x14ac:dyDescent="0.3">
      <c r="A947">
        <v>201</v>
      </c>
      <c r="B947" t="s">
        <v>34</v>
      </c>
      <c r="C947" s="1">
        <v>43374</v>
      </c>
      <c r="D947" t="s">
        <v>16</v>
      </c>
      <c r="E947">
        <v>2018</v>
      </c>
      <c r="F947">
        <v>201050</v>
      </c>
    </row>
    <row r="948" spans="1:6" x14ac:dyDescent="0.3">
      <c r="A948">
        <v>202</v>
      </c>
      <c r="B948" t="s">
        <v>34</v>
      </c>
      <c r="C948" s="1">
        <v>43405</v>
      </c>
      <c r="D948" t="s">
        <v>17</v>
      </c>
      <c r="E948">
        <v>2018</v>
      </c>
      <c r="F948">
        <v>121452</v>
      </c>
    </row>
    <row r="949" spans="1:6" x14ac:dyDescent="0.3">
      <c r="A949">
        <v>203</v>
      </c>
      <c r="B949" t="s">
        <v>34</v>
      </c>
      <c r="C949" s="1">
        <v>43435</v>
      </c>
      <c r="D949" t="s">
        <v>18</v>
      </c>
      <c r="E949">
        <v>2018</v>
      </c>
      <c r="F949">
        <v>198637</v>
      </c>
    </row>
    <row r="950" spans="1:6" x14ac:dyDescent="0.3">
      <c r="A950">
        <v>204</v>
      </c>
      <c r="B950" t="s">
        <v>35</v>
      </c>
      <c r="C950" s="1">
        <v>43101</v>
      </c>
      <c r="D950" t="s">
        <v>7</v>
      </c>
      <c r="E950">
        <v>2018</v>
      </c>
      <c r="F950">
        <v>36205</v>
      </c>
    </row>
    <row r="951" spans="1:6" x14ac:dyDescent="0.3">
      <c r="A951">
        <v>205</v>
      </c>
      <c r="B951" t="s">
        <v>35</v>
      </c>
      <c r="C951" s="1">
        <v>43132</v>
      </c>
      <c r="D951" t="s">
        <v>8</v>
      </c>
      <c r="E951">
        <v>2018</v>
      </c>
      <c r="F951">
        <v>9971</v>
      </c>
    </row>
    <row r="952" spans="1:6" x14ac:dyDescent="0.3">
      <c r="A952">
        <v>206</v>
      </c>
      <c r="B952" t="s">
        <v>35</v>
      </c>
      <c r="C952" s="1">
        <v>43160</v>
      </c>
      <c r="D952" t="s">
        <v>9</v>
      </c>
      <c r="E952">
        <v>2018</v>
      </c>
      <c r="F952">
        <v>9677</v>
      </c>
    </row>
    <row r="953" spans="1:6" x14ac:dyDescent="0.3">
      <c r="A953">
        <v>207</v>
      </c>
      <c r="B953" t="s">
        <v>35</v>
      </c>
      <c r="C953" s="1">
        <v>43191</v>
      </c>
      <c r="D953" t="s">
        <v>10</v>
      </c>
      <c r="E953">
        <v>2018</v>
      </c>
      <c r="F953">
        <v>9779</v>
      </c>
    </row>
    <row r="954" spans="1:6" x14ac:dyDescent="0.3">
      <c r="A954">
        <v>208</v>
      </c>
      <c r="B954" t="s">
        <v>35</v>
      </c>
      <c r="C954" s="1">
        <v>43221</v>
      </c>
      <c r="D954" t="s">
        <v>11</v>
      </c>
      <c r="E954">
        <v>2018</v>
      </c>
      <c r="F954">
        <v>10241</v>
      </c>
    </row>
    <row r="955" spans="1:6" x14ac:dyDescent="0.3">
      <c r="A955">
        <v>209</v>
      </c>
      <c r="B955" t="s">
        <v>35</v>
      </c>
      <c r="C955" s="1">
        <v>43252</v>
      </c>
      <c r="D955" t="s">
        <v>12</v>
      </c>
      <c r="E955">
        <v>2018</v>
      </c>
      <c r="F955">
        <v>9066</v>
      </c>
    </row>
    <row r="956" spans="1:6" x14ac:dyDescent="0.3">
      <c r="A956">
        <v>210</v>
      </c>
      <c r="B956" t="s">
        <v>35</v>
      </c>
      <c r="C956" s="1">
        <v>43282</v>
      </c>
      <c r="D956" t="s">
        <v>13</v>
      </c>
      <c r="E956">
        <v>2018</v>
      </c>
      <c r="F956">
        <v>9668</v>
      </c>
    </row>
    <row r="957" spans="1:6" x14ac:dyDescent="0.3">
      <c r="A957">
        <v>211</v>
      </c>
      <c r="B957" t="s">
        <v>35</v>
      </c>
      <c r="C957" s="1">
        <v>43313</v>
      </c>
      <c r="D957" t="s">
        <v>14</v>
      </c>
      <c r="E957">
        <v>2018</v>
      </c>
      <c r="F957">
        <v>10135</v>
      </c>
    </row>
    <row r="958" spans="1:6" x14ac:dyDescent="0.3">
      <c r="A958">
        <v>212</v>
      </c>
      <c r="B958" t="s">
        <v>35</v>
      </c>
      <c r="C958" s="1">
        <v>43344</v>
      </c>
      <c r="D958" t="s">
        <v>15</v>
      </c>
      <c r="E958">
        <v>2018</v>
      </c>
      <c r="F958">
        <v>21365</v>
      </c>
    </row>
    <row r="959" spans="1:6" x14ac:dyDescent="0.3">
      <c r="A959">
        <v>213</v>
      </c>
      <c r="B959" t="s">
        <v>35</v>
      </c>
      <c r="C959" s="1">
        <v>43374</v>
      </c>
      <c r="D959" t="s">
        <v>16</v>
      </c>
      <c r="E959">
        <v>2018</v>
      </c>
      <c r="F959">
        <v>22332</v>
      </c>
    </row>
    <row r="960" spans="1:6" x14ac:dyDescent="0.3">
      <c r="A960">
        <v>214</v>
      </c>
      <c r="B960" t="s">
        <v>35</v>
      </c>
      <c r="C960" s="1">
        <v>43405</v>
      </c>
      <c r="D960" t="s">
        <v>17</v>
      </c>
      <c r="E960">
        <v>2018</v>
      </c>
      <c r="F960">
        <v>5422</v>
      </c>
    </row>
    <row r="961" spans="1:6" x14ac:dyDescent="0.3">
      <c r="A961">
        <v>215</v>
      </c>
      <c r="B961" t="s">
        <v>35</v>
      </c>
      <c r="C961" s="1">
        <v>43435</v>
      </c>
      <c r="D961" t="s">
        <v>18</v>
      </c>
      <c r="E961">
        <v>2018</v>
      </c>
      <c r="F961">
        <v>6777</v>
      </c>
    </row>
    <row r="962" spans="1:6" x14ac:dyDescent="0.3">
      <c r="A962">
        <v>216</v>
      </c>
      <c r="B962" t="s">
        <v>36</v>
      </c>
      <c r="C962" s="1">
        <v>43101</v>
      </c>
      <c r="D962" t="s">
        <v>7</v>
      </c>
      <c r="E962">
        <v>2018</v>
      </c>
      <c r="F962">
        <v>480241</v>
      </c>
    </row>
    <row r="963" spans="1:6" x14ac:dyDescent="0.3">
      <c r="A963">
        <v>217</v>
      </c>
      <c r="B963" t="s">
        <v>36</v>
      </c>
      <c r="C963" s="1">
        <v>43132</v>
      </c>
      <c r="D963" t="s">
        <v>8</v>
      </c>
      <c r="E963">
        <v>2018</v>
      </c>
      <c r="F963">
        <v>335447</v>
      </c>
    </row>
    <row r="964" spans="1:6" x14ac:dyDescent="0.3">
      <c r="A964">
        <v>218</v>
      </c>
      <c r="B964" t="s">
        <v>36</v>
      </c>
      <c r="C964" s="1">
        <v>43160</v>
      </c>
      <c r="D964" t="s">
        <v>9</v>
      </c>
      <c r="E964">
        <v>2018</v>
      </c>
      <c r="F964">
        <v>328099</v>
      </c>
    </row>
    <row r="965" spans="1:6" x14ac:dyDescent="0.3">
      <c r="A965">
        <v>219</v>
      </c>
      <c r="B965" t="s">
        <v>36</v>
      </c>
      <c r="C965" s="1">
        <v>43191</v>
      </c>
      <c r="D965" t="s">
        <v>10</v>
      </c>
      <c r="E965">
        <v>2018</v>
      </c>
      <c r="F965">
        <v>368645</v>
      </c>
    </row>
    <row r="966" spans="1:6" x14ac:dyDescent="0.3">
      <c r="A966">
        <v>220</v>
      </c>
      <c r="B966" t="s">
        <v>36</v>
      </c>
      <c r="C966" s="1">
        <v>43221</v>
      </c>
      <c r="D966" t="s">
        <v>11</v>
      </c>
      <c r="E966">
        <v>2018</v>
      </c>
      <c r="F966">
        <v>342650</v>
      </c>
    </row>
    <row r="967" spans="1:6" x14ac:dyDescent="0.3">
      <c r="A967">
        <v>221</v>
      </c>
      <c r="B967" t="s">
        <v>36</v>
      </c>
      <c r="C967" s="1">
        <v>43252</v>
      </c>
      <c r="D967" t="s">
        <v>12</v>
      </c>
      <c r="E967">
        <v>2018</v>
      </c>
      <c r="F967">
        <v>355197</v>
      </c>
    </row>
    <row r="968" spans="1:6" x14ac:dyDescent="0.3">
      <c r="A968">
        <v>222</v>
      </c>
      <c r="B968" t="s">
        <v>36</v>
      </c>
      <c r="C968" s="1">
        <v>43282</v>
      </c>
      <c r="D968" t="s">
        <v>13</v>
      </c>
      <c r="E968">
        <v>2018</v>
      </c>
      <c r="F968">
        <v>335356</v>
      </c>
    </row>
    <row r="969" spans="1:6" x14ac:dyDescent="0.3">
      <c r="A969">
        <v>223</v>
      </c>
      <c r="B969" t="s">
        <v>36</v>
      </c>
      <c r="C969" s="1">
        <v>43313</v>
      </c>
      <c r="D969" t="s">
        <v>14</v>
      </c>
      <c r="E969">
        <v>2018</v>
      </c>
      <c r="F969">
        <v>313910</v>
      </c>
    </row>
    <row r="970" spans="1:6" x14ac:dyDescent="0.3">
      <c r="A970">
        <v>224</v>
      </c>
      <c r="B970" t="s">
        <v>36</v>
      </c>
      <c r="C970" s="1">
        <v>43344</v>
      </c>
      <c r="D970" t="s">
        <v>15</v>
      </c>
      <c r="E970">
        <v>2018</v>
      </c>
      <c r="F970">
        <v>293859</v>
      </c>
    </row>
    <row r="971" spans="1:6" x14ac:dyDescent="0.3">
      <c r="A971">
        <v>225</v>
      </c>
      <c r="B971" t="s">
        <v>36</v>
      </c>
      <c r="C971" s="1">
        <v>43374</v>
      </c>
      <c r="D971" t="s">
        <v>16</v>
      </c>
      <c r="E971">
        <v>2018</v>
      </c>
      <c r="F971">
        <v>373291</v>
      </c>
    </row>
    <row r="972" spans="1:6" x14ac:dyDescent="0.3">
      <c r="A972">
        <v>226</v>
      </c>
      <c r="B972" t="s">
        <v>36</v>
      </c>
      <c r="C972" s="1">
        <v>43405</v>
      </c>
      <c r="D972" t="s">
        <v>17</v>
      </c>
      <c r="E972">
        <v>2018</v>
      </c>
      <c r="F972">
        <v>289169</v>
      </c>
    </row>
    <row r="973" spans="1:6" x14ac:dyDescent="0.3">
      <c r="A973">
        <v>227</v>
      </c>
      <c r="B973" t="s">
        <v>36</v>
      </c>
      <c r="C973" s="1">
        <v>43435</v>
      </c>
      <c r="D973" t="s">
        <v>18</v>
      </c>
      <c r="E973">
        <v>2018</v>
      </c>
      <c r="F973">
        <v>361461</v>
      </c>
    </row>
    <row r="974" spans="1:6" x14ac:dyDescent="0.3">
      <c r="A974">
        <v>228</v>
      </c>
      <c r="B974" t="s">
        <v>37</v>
      </c>
      <c r="C974" s="1">
        <v>43101</v>
      </c>
      <c r="D974" t="s">
        <v>7</v>
      </c>
      <c r="E974">
        <v>2018</v>
      </c>
      <c r="F974">
        <v>2495</v>
      </c>
    </row>
    <row r="975" spans="1:6" x14ac:dyDescent="0.3">
      <c r="A975">
        <v>229</v>
      </c>
      <c r="B975" t="s">
        <v>37</v>
      </c>
      <c r="C975" s="1">
        <v>43132</v>
      </c>
      <c r="D975" t="s">
        <v>8</v>
      </c>
      <c r="E975">
        <v>2018</v>
      </c>
      <c r="F975">
        <v>7152</v>
      </c>
    </row>
    <row r="976" spans="1:6" x14ac:dyDescent="0.3">
      <c r="A976">
        <v>230</v>
      </c>
      <c r="B976" t="s">
        <v>37</v>
      </c>
      <c r="C976" s="1">
        <v>43160</v>
      </c>
      <c r="D976" t="s">
        <v>9</v>
      </c>
      <c r="E976">
        <v>2018</v>
      </c>
      <c r="F976">
        <v>2903</v>
      </c>
    </row>
    <row r="977" spans="1:6" x14ac:dyDescent="0.3">
      <c r="A977">
        <v>231</v>
      </c>
      <c r="B977" t="s">
        <v>37</v>
      </c>
      <c r="C977" s="1">
        <v>43191</v>
      </c>
      <c r="D977" t="s">
        <v>10</v>
      </c>
      <c r="E977">
        <v>2018</v>
      </c>
      <c r="F977">
        <v>3550</v>
      </c>
    </row>
    <row r="978" spans="1:6" x14ac:dyDescent="0.3">
      <c r="A978">
        <v>232</v>
      </c>
      <c r="B978" t="s">
        <v>37</v>
      </c>
      <c r="C978" s="1">
        <v>43221</v>
      </c>
      <c r="D978" t="s">
        <v>11</v>
      </c>
      <c r="E978">
        <v>2018</v>
      </c>
      <c r="F978">
        <v>5360</v>
      </c>
    </row>
    <row r="979" spans="1:6" x14ac:dyDescent="0.3">
      <c r="A979">
        <v>233</v>
      </c>
      <c r="B979" t="s">
        <v>37</v>
      </c>
      <c r="C979" s="1">
        <v>43252</v>
      </c>
      <c r="D979" t="s">
        <v>12</v>
      </c>
      <c r="E979">
        <v>2018</v>
      </c>
      <c r="F979">
        <v>1761</v>
      </c>
    </row>
    <row r="980" spans="1:6" x14ac:dyDescent="0.3">
      <c r="A980">
        <v>234</v>
      </c>
      <c r="B980" t="s">
        <v>37</v>
      </c>
      <c r="C980" s="1">
        <v>43282</v>
      </c>
      <c r="D980" t="s">
        <v>13</v>
      </c>
      <c r="E980">
        <v>2018</v>
      </c>
      <c r="F980">
        <v>5882</v>
      </c>
    </row>
    <row r="981" spans="1:6" x14ac:dyDescent="0.3">
      <c r="A981">
        <v>235</v>
      </c>
      <c r="B981" t="s">
        <v>37</v>
      </c>
      <c r="C981" s="1">
        <v>43313</v>
      </c>
      <c r="D981" t="s">
        <v>14</v>
      </c>
      <c r="E981">
        <v>2018</v>
      </c>
      <c r="F981">
        <v>10525</v>
      </c>
    </row>
    <row r="982" spans="1:6" x14ac:dyDescent="0.3">
      <c r="A982">
        <v>236</v>
      </c>
      <c r="B982" t="s">
        <v>37</v>
      </c>
      <c r="C982" s="1">
        <v>43344</v>
      </c>
      <c r="D982" t="s">
        <v>15</v>
      </c>
      <c r="E982">
        <v>2018</v>
      </c>
      <c r="F982">
        <v>475</v>
      </c>
    </row>
    <row r="983" spans="1:6" x14ac:dyDescent="0.3">
      <c r="A983">
        <v>237</v>
      </c>
      <c r="B983" t="s">
        <v>37</v>
      </c>
      <c r="C983" s="1">
        <v>43374</v>
      </c>
      <c r="D983" t="s">
        <v>16</v>
      </c>
      <c r="E983">
        <v>2018</v>
      </c>
      <c r="F983">
        <v>490</v>
      </c>
    </row>
    <row r="984" spans="1:6" x14ac:dyDescent="0.3">
      <c r="A984">
        <v>238</v>
      </c>
      <c r="B984" t="s">
        <v>37</v>
      </c>
      <c r="C984" s="1">
        <v>43405</v>
      </c>
      <c r="D984" t="s">
        <v>17</v>
      </c>
      <c r="E984">
        <v>2018</v>
      </c>
      <c r="F984">
        <v>475</v>
      </c>
    </row>
    <row r="985" spans="1:6" x14ac:dyDescent="0.3">
      <c r="A985">
        <v>239</v>
      </c>
      <c r="B985" t="s">
        <v>37</v>
      </c>
      <c r="C985" s="1">
        <v>43435</v>
      </c>
      <c r="D985" t="s">
        <v>18</v>
      </c>
      <c r="E985">
        <v>2018</v>
      </c>
      <c r="F985">
        <v>355</v>
      </c>
    </row>
    <row r="986" spans="1:6" x14ac:dyDescent="0.3">
      <c r="A986">
        <v>240</v>
      </c>
      <c r="B986" t="s">
        <v>38</v>
      </c>
      <c r="C986" s="1">
        <v>43101</v>
      </c>
      <c r="D986" t="s">
        <v>7</v>
      </c>
      <c r="E986">
        <v>2018</v>
      </c>
      <c r="F986">
        <v>2670</v>
      </c>
    </row>
    <row r="987" spans="1:6" x14ac:dyDescent="0.3">
      <c r="A987">
        <v>241</v>
      </c>
      <c r="B987" t="s">
        <v>38</v>
      </c>
      <c r="C987" s="1">
        <v>43132</v>
      </c>
      <c r="D987" t="s">
        <v>8</v>
      </c>
      <c r="E987">
        <v>2018</v>
      </c>
      <c r="F987">
        <v>2695</v>
      </c>
    </row>
    <row r="988" spans="1:6" x14ac:dyDescent="0.3">
      <c r="A988">
        <v>242</v>
      </c>
      <c r="B988" t="s">
        <v>38</v>
      </c>
      <c r="C988" s="1">
        <v>43160</v>
      </c>
      <c r="D988" t="s">
        <v>9</v>
      </c>
      <c r="E988">
        <v>2018</v>
      </c>
      <c r="F988">
        <v>2325</v>
      </c>
    </row>
    <row r="989" spans="1:6" x14ac:dyDescent="0.3">
      <c r="A989">
        <v>243</v>
      </c>
      <c r="B989" t="s">
        <v>38</v>
      </c>
      <c r="C989" s="1">
        <v>43191</v>
      </c>
      <c r="D989" t="s">
        <v>10</v>
      </c>
      <c r="E989">
        <v>2018</v>
      </c>
      <c r="F989">
        <v>1940</v>
      </c>
    </row>
    <row r="990" spans="1:6" x14ac:dyDescent="0.3">
      <c r="A990">
        <v>244</v>
      </c>
      <c r="B990" t="s">
        <v>38</v>
      </c>
      <c r="C990" s="1">
        <v>43221</v>
      </c>
      <c r="D990" t="s">
        <v>11</v>
      </c>
      <c r="E990">
        <v>2018</v>
      </c>
      <c r="F990">
        <v>1499</v>
      </c>
    </row>
    <row r="991" spans="1:6" x14ac:dyDescent="0.3">
      <c r="A991">
        <v>245</v>
      </c>
      <c r="B991" t="s">
        <v>38</v>
      </c>
      <c r="C991" s="1">
        <v>43252</v>
      </c>
      <c r="D991" t="s">
        <v>12</v>
      </c>
      <c r="E991">
        <v>2018</v>
      </c>
      <c r="F991">
        <v>1580</v>
      </c>
    </row>
    <row r="992" spans="1:6" x14ac:dyDescent="0.3">
      <c r="A992">
        <v>246</v>
      </c>
      <c r="B992" t="s">
        <v>38</v>
      </c>
      <c r="C992" s="1">
        <v>43282</v>
      </c>
      <c r="D992" t="s">
        <v>13</v>
      </c>
      <c r="E992">
        <v>2018</v>
      </c>
      <c r="F992">
        <v>1580</v>
      </c>
    </row>
    <row r="993" spans="1:6" x14ac:dyDescent="0.3">
      <c r="A993">
        <v>247</v>
      </c>
      <c r="B993" t="s">
        <v>38</v>
      </c>
      <c r="C993" s="1">
        <v>43313</v>
      </c>
      <c r="D993" t="s">
        <v>14</v>
      </c>
      <c r="E993">
        <v>2018</v>
      </c>
      <c r="F993">
        <v>1595</v>
      </c>
    </row>
    <row r="994" spans="1:6" x14ac:dyDescent="0.3">
      <c r="A994">
        <v>248</v>
      </c>
      <c r="B994" t="s">
        <v>38</v>
      </c>
      <c r="C994" s="1">
        <v>43344</v>
      </c>
      <c r="D994" t="s">
        <v>15</v>
      </c>
      <c r="E994">
        <v>2018</v>
      </c>
      <c r="F994">
        <v>1475</v>
      </c>
    </row>
    <row r="995" spans="1:6" x14ac:dyDescent="0.3">
      <c r="A995">
        <v>249</v>
      </c>
      <c r="B995" t="s">
        <v>38</v>
      </c>
      <c r="C995" s="1">
        <v>43374</v>
      </c>
      <c r="D995" t="s">
        <v>16</v>
      </c>
      <c r="E995">
        <v>2018</v>
      </c>
      <c r="F995">
        <v>1545</v>
      </c>
    </row>
    <row r="996" spans="1:6" x14ac:dyDescent="0.3">
      <c r="A996">
        <v>250</v>
      </c>
      <c r="B996" t="s">
        <v>38</v>
      </c>
      <c r="C996" s="1">
        <v>43405</v>
      </c>
      <c r="D996" t="s">
        <v>17</v>
      </c>
      <c r="E996">
        <v>2018</v>
      </c>
      <c r="F996">
        <v>1655</v>
      </c>
    </row>
    <row r="997" spans="1:6" x14ac:dyDescent="0.3">
      <c r="A997">
        <v>251</v>
      </c>
      <c r="B997" t="s">
        <v>38</v>
      </c>
      <c r="C997" s="1">
        <v>43435</v>
      </c>
      <c r="D997" t="s">
        <v>18</v>
      </c>
      <c r="E997">
        <v>2018</v>
      </c>
      <c r="F997">
        <v>1695</v>
      </c>
    </row>
    <row r="998" spans="1:6" x14ac:dyDescent="0.3">
      <c r="A998">
        <v>252</v>
      </c>
      <c r="B998" t="s">
        <v>39</v>
      </c>
      <c r="C998" s="1">
        <v>43101</v>
      </c>
      <c r="D998" t="s">
        <v>7</v>
      </c>
      <c r="E998">
        <v>2018</v>
      </c>
      <c r="F998">
        <v>2238074</v>
      </c>
    </row>
    <row r="999" spans="1:6" x14ac:dyDescent="0.3">
      <c r="A999">
        <v>253</v>
      </c>
      <c r="B999" t="s">
        <v>39</v>
      </c>
      <c r="C999" s="1">
        <v>43132</v>
      </c>
      <c r="D999" t="s">
        <v>8</v>
      </c>
      <c r="E999">
        <v>2018</v>
      </c>
      <c r="F999">
        <v>1021787</v>
      </c>
    </row>
    <row r="1000" spans="1:6" x14ac:dyDescent="0.3">
      <c r="A1000">
        <v>254</v>
      </c>
      <c r="B1000" t="s">
        <v>39</v>
      </c>
      <c r="C1000" s="1">
        <v>43160</v>
      </c>
      <c r="D1000" t="s">
        <v>9</v>
      </c>
      <c r="E1000">
        <v>2018</v>
      </c>
      <c r="F1000">
        <v>1022669</v>
      </c>
    </row>
    <row r="1001" spans="1:6" x14ac:dyDescent="0.3">
      <c r="A1001">
        <v>255</v>
      </c>
      <c r="B1001" t="s">
        <v>39</v>
      </c>
      <c r="C1001" s="1">
        <v>43191</v>
      </c>
      <c r="D1001" t="s">
        <v>10</v>
      </c>
      <c r="E1001">
        <v>2018</v>
      </c>
      <c r="F1001">
        <v>833874</v>
      </c>
    </row>
    <row r="1002" spans="1:6" x14ac:dyDescent="0.3">
      <c r="A1002">
        <v>256</v>
      </c>
      <c r="B1002" t="s">
        <v>39</v>
      </c>
      <c r="C1002" s="1">
        <v>43221</v>
      </c>
      <c r="D1002" t="s">
        <v>11</v>
      </c>
      <c r="E1002">
        <v>2018</v>
      </c>
      <c r="F1002">
        <v>1021952</v>
      </c>
    </row>
    <row r="1003" spans="1:6" x14ac:dyDescent="0.3">
      <c r="A1003">
        <v>257</v>
      </c>
      <c r="B1003" t="s">
        <v>39</v>
      </c>
      <c r="C1003" s="1">
        <v>43252</v>
      </c>
      <c r="D1003" t="s">
        <v>12</v>
      </c>
      <c r="E1003">
        <v>2018</v>
      </c>
      <c r="F1003">
        <v>320886</v>
      </c>
    </row>
    <row r="1004" spans="1:6" x14ac:dyDescent="0.3">
      <c r="A1004">
        <v>258</v>
      </c>
      <c r="B1004" t="s">
        <v>39</v>
      </c>
      <c r="C1004" s="1">
        <v>43282</v>
      </c>
      <c r="D1004" t="s">
        <v>13</v>
      </c>
      <c r="E1004">
        <v>2018</v>
      </c>
      <c r="F1004">
        <v>937720</v>
      </c>
    </row>
    <row r="1005" spans="1:6" x14ac:dyDescent="0.3">
      <c r="A1005">
        <v>259</v>
      </c>
      <c r="B1005" t="s">
        <v>39</v>
      </c>
      <c r="C1005" s="1">
        <v>43313</v>
      </c>
      <c r="D1005" t="s">
        <v>14</v>
      </c>
      <c r="E1005">
        <v>2018</v>
      </c>
      <c r="F1005">
        <v>320952</v>
      </c>
    </row>
    <row r="1006" spans="1:6" x14ac:dyDescent="0.3">
      <c r="A1006">
        <v>260</v>
      </c>
      <c r="B1006" t="s">
        <v>39</v>
      </c>
      <c r="C1006" s="1">
        <v>43344</v>
      </c>
      <c r="D1006" t="s">
        <v>15</v>
      </c>
      <c r="E1006">
        <v>2018</v>
      </c>
      <c r="F1006">
        <v>818693</v>
      </c>
    </row>
    <row r="1007" spans="1:6" x14ac:dyDescent="0.3">
      <c r="A1007">
        <v>261</v>
      </c>
      <c r="B1007" t="s">
        <v>39</v>
      </c>
      <c r="C1007" s="1">
        <v>43374</v>
      </c>
      <c r="D1007" t="s">
        <v>16</v>
      </c>
      <c r="E1007">
        <v>2018</v>
      </c>
      <c r="F1007">
        <v>506563</v>
      </c>
    </row>
    <row r="1008" spans="1:6" x14ac:dyDescent="0.3">
      <c r="A1008">
        <v>262</v>
      </c>
      <c r="B1008" t="s">
        <v>39</v>
      </c>
      <c r="C1008" s="1">
        <v>43405</v>
      </c>
      <c r="D1008" t="s">
        <v>17</v>
      </c>
      <c r="E1008">
        <v>2018</v>
      </c>
      <c r="F1008">
        <v>840933</v>
      </c>
    </row>
    <row r="1009" spans="1:6" x14ac:dyDescent="0.3">
      <c r="A1009">
        <v>263</v>
      </c>
      <c r="B1009" t="s">
        <v>39</v>
      </c>
      <c r="C1009" s="1">
        <v>43435</v>
      </c>
      <c r="D1009" t="s">
        <v>18</v>
      </c>
      <c r="E1009">
        <v>2018</v>
      </c>
      <c r="F1009">
        <v>950128</v>
      </c>
    </row>
    <row r="1010" spans="1:6" x14ac:dyDescent="0.3">
      <c r="A1010">
        <v>264</v>
      </c>
      <c r="B1010" t="s">
        <v>40</v>
      </c>
      <c r="C1010" s="1">
        <v>43101</v>
      </c>
      <c r="D1010" t="s">
        <v>7</v>
      </c>
      <c r="E1010">
        <v>2018</v>
      </c>
      <c r="F1010">
        <v>0</v>
      </c>
    </row>
    <row r="1011" spans="1:6" x14ac:dyDescent="0.3">
      <c r="A1011">
        <v>265</v>
      </c>
      <c r="B1011" t="s">
        <v>40</v>
      </c>
      <c r="C1011" s="1">
        <v>43132</v>
      </c>
      <c r="D1011" t="s">
        <v>8</v>
      </c>
      <c r="E1011">
        <v>2018</v>
      </c>
      <c r="F1011">
        <v>0</v>
      </c>
    </row>
    <row r="1012" spans="1:6" x14ac:dyDescent="0.3">
      <c r="A1012">
        <v>266</v>
      </c>
      <c r="B1012" t="s">
        <v>40</v>
      </c>
      <c r="C1012" s="1">
        <v>43160</v>
      </c>
      <c r="D1012" t="s">
        <v>9</v>
      </c>
      <c r="E1012">
        <v>2018</v>
      </c>
      <c r="F1012">
        <v>0</v>
      </c>
    </row>
    <row r="1013" spans="1:6" x14ac:dyDescent="0.3">
      <c r="A1013">
        <v>267</v>
      </c>
      <c r="B1013" t="s">
        <v>40</v>
      </c>
      <c r="C1013" s="1">
        <v>43191</v>
      </c>
      <c r="D1013" t="s">
        <v>10</v>
      </c>
      <c r="E1013">
        <v>2018</v>
      </c>
      <c r="F1013">
        <v>0</v>
      </c>
    </row>
    <row r="1014" spans="1:6" x14ac:dyDescent="0.3">
      <c r="A1014">
        <v>268</v>
      </c>
      <c r="B1014" t="s">
        <v>40</v>
      </c>
      <c r="C1014" s="1">
        <v>43221</v>
      </c>
      <c r="D1014" t="s">
        <v>11</v>
      </c>
      <c r="E1014">
        <v>2018</v>
      </c>
      <c r="F1014">
        <v>0</v>
      </c>
    </row>
    <row r="1015" spans="1:6" x14ac:dyDescent="0.3">
      <c r="A1015">
        <v>269</v>
      </c>
      <c r="B1015" t="s">
        <v>40</v>
      </c>
      <c r="C1015" s="1">
        <v>43252</v>
      </c>
      <c r="D1015" t="s">
        <v>12</v>
      </c>
      <c r="E1015">
        <v>2018</v>
      </c>
      <c r="F1015">
        <v>0</v>
      </c>
    </row>
    <row r="1016" spans="1:6" x14ac:dyDescent="0.3">
      <c r="A1016">
        <v>270</v>
      </c>
      <c r="B1016" t="s">
        <v>40</v>
      </c>
      <c r="C1016" s="1">
        <v>43282</v>
      </c>
      <c r="D1016" t="s">
        <v>13</v>
      </c>
      <c r="E1016">
        <v>2018</v>
      </c>
      <c r="F1016">
        <v>0</v>
      </c>
    </row>
    <row r="1017" spans="1:6" x14ac:dyDescent="0.3">
      <c r="A1017">
        <v>271</v>
      </c>
      <c r="B1017" t="s">
        <v>40</v>
      </c>
      <c r="C1017" s="1">
        <v>43313</v>
      </c>
      <c r="D1017" t="s">
        <v>14</v>
      </c>
      <c r="E1017">
        <v>2018</v>
      </c>
      <c r="F1017">
        <v>0</v>
      </c>
    </row>
    <row r="1018" spans="1:6" x14ac:dyDescent="0.3">
      <c r="A1018">
        <v>272</v>
      </c>
      <c r="B1018" t="s">
        <v>40</v>
      </c>
      <c r="C1018" s="1">
        <v>43344</v>
      </c>
      <c r="D1018" t="s">
        <v>15</v>
      </c>
      <c r="E1018">
        <v>2018</v>
      </c>
      <c r="F1018">
        <v>0</v>
      </c>
    </row>
    <row r="1019" spans="1:6" x14ac:dyDescent="0.3">
      <c r="A1019">
        <v>273</v>
      </c>
      <c r="B1019" t="s">
        <v>40</v>
      </c>
      <c r="C1019" s="1">
        <v>43374</v>
      </c>
      <c r="D1019" t="s">
        <v>16</v>
      </c>
      <c r="E1019">
        <v>2018</v>
      </c>
      <c r="F1019">
        <v>0</v>
      </c>
    </row>
    <row r="1020" spans="1:6" x14ac:dyDescent="0.3">
      <c r="A1020">
        <v>274</v>
      </c>
      <c r="B1020" t="s">
        <v>40</v>
      </c>
      <c r="C1020" s="1">
        <v>43405</v>
      </c>
      <c r="D1020" t="s">
        <v>17</v>
      </c>
      <c r="E1020">
        <v>2018</v>
      </c>
      <c r="F1020">
        <v>0</v>
      </c>
    </row>
    <row r="1021" spans="1:6" x14ac:dyDescent="0.3">
      <c r="A1021">
        <v>275</v>
      </c>
      <c r="B1021" t="s">
        <v>40</v>
      </c>
      <c r="C1021" s="1">
        <v>43435</v>
      </c>
      <c r="D1021" t="s">
        <v>18</v>
      </c>
      <c r="E1021">
        <v>2018</v>
      </c>
      <c r="F1021">
        <v>0</v>
      </c>
    </row>
    <row r="1022" spans="1:6" x14ac:dyDescent="0.3">
      <c r="A1022">
        <v>276</v>
      </c>
      <c r="B1022" t="s">
        <v>41</v>
      </c>
      <c r="C1022" s="1">
        <v>43101</v>
      </c>
      <c r="D1022" t="s">
        <v>7</v>
      </c>
      <c r="E1022">
        <v>2018</v>
      </c>
      <c r="F1022">
        <v>254000</v>
      </c>
    </row>
    <row r="1023" spans="1:6" x14ac:dyDescent="0.3">
      <c r="A1023">
        <v>277</v>
      </c>
      <c r="B1023" t="s">
        <v>41</v>
      </c>
      <c r="C1023" s="1">
        <v>43132</v>
      </c>
      <c r="D1023" t="s">
        <v>8</v>
      </c>
      <c r="E1023">
        <v>2018</v>
      </c>
      <c r="F1023">
        <v>540000</v>
      </c>
    </row>
    <row r="1024" spans="1:6" x14ac:dyDescent="0.3">
      <c r="A1024">
        <v>278</v>
      </c>
      <c r="B1024" t="s">
        <v>41</v>
      </c>
      <c r="C1024" s="1">
        <v>43160</v>
      </c>
      <c r="D1024" t="s">
        <v>9</v>
      </c>
      <c r="E1024">
        <v>2018</v>
      </c>
      <c r="F1024">
        <v>158500</v>
      </c>
    </row>
    <row r="1025" spans="1:6" x14ac:dyDescent="0.3">
      <c r="A1025">
        <v>279</v>
      </c>
      <c r="B1025" t="s">
        <v>41</v>
      </c>
      <c r="C1025" s="1">
        <v>43191</v>
      </c>
      <c r="D1025" t="s">
        <v>10</v>
      </c>
      <c r="E1025">
        <v>2018</v>
      </c>
      <c r="F1025">
        <v>162500</v>
      </c>
    </row>
    <row r="1026" spans="1:6" x14ac:dyDescent="0.3">
      <c r="A1026">
        <v>280</v>
      </c>
      <c r="B1026" t="s">
        <v>41</v>
      </c>
      <c r="C1026" s="1">
        <v>43221</v>
      </c>
      <c r="D1026" t="s">
        <v>11</v>
      </c>
      <c r="E1026">
        <v>2018</v>
      </c>
      <c r="F1026">
        <v>157000</v>
      </c>
    </row>
    <row r="1027" spans="1:6" x14ac:dyDescent="0.3">
      <c r="A1027">
        <v>281</v>
      </c>
      <c r="B1027" t="s">
        <v>41</v>
      </c>
      <c r="C1027" s="1">
        <v>43252</v>
      </c>
      <c r="D1027" t="s">
        <v>12</v>
      </c>
      <c r="E1027">
        <v>2018</v>
      </c>
      <c r="F1027">
        <v>93500</v>
      </c>
    </row>
    <row r="1028" spans="1:6" x14ac:dyDescent="0.3">
      <c r="A1028">
        <v>282</v>
      </c>
      <c r="B1028" t="s">
        <v>41</v>
      </c>
      <c r="C1028" s="1">
        <v>43282</v>
      </c>
      <c r="D1028" t="s">
        <v>13</v>
      </c>
      <c r="E1028">
        <v>2018</v>
      </c>
      <c r="F1028">
        <v>108600</v>
      </c>
    </row>
    <row r="1029" spans="1:6" x14ac:dyDescent="0.3">
      <c r="A1029">
        <v>283</v>
      </c>
      <c r="B1029" t="s">
        <v>41</v>
      </c>
      <c r="C1029" s="1">
        <v>43313</v>
      </c>
      <c r="D1029" t="s">
        <v>14</v>
      </c>
      <c r="E1029">
        <v>2018</v>
      </c>
      <c r="F1029">
        <v>205000</v>
      </c>
    </row>
    <row r="1030" spans="1:6" x14ac:dyDescent="0.3">
      <c r="A1030">
        <v>284</v>
      </c>
      <c r="B1030" t="s">
        <v>41</v>
      </c>
      <c r="C1030" s="1">
        <v>43344</v>
      </c>
      <c r="D1030" t="s">
        <v>15</v>
      </c>
      <c r="E1030">
        <v>2018</v>
      </c>
      <c r="F1030">
        <v>125000</v>
      </c>
    </row>
    <row r="1031" spans="1:6" x14ac:dyDescent="0.3">
      <c r="A1031">
        <v>285</v>
      </c>
      <c r="B1031" t="s">
        <v>41</v>
      </c>
      <c r="C1031" s="1">
        <v>43374</v>
      </c>
      <c r="D1031" t="s">
        <v>16</v>
      </c>
      <c r="E1031">
        <v>2018</v>
      </c>
      <c r="F1031">
        <v>171800</v>
      </c>
    </row>
    <row r="1032" spans="1:6" x14ac:dyDescent="0.3">
      <c r="A1032">
        <v>286</v>
      </c>
      <c r="B1032" t="s">
        <v>41</v>
      </c>
      <c r="C1032" s="1">
        <v>43405</v>
      </c>
      <c r="D1032" t="s">
        <v>17</v>
      </c>
      <c r="E1032">
        <v>2018</v>
      </c>
      <c r="F1032">
        <v>160000</v>
      </c>
    </row>
    <row r="1033" spans="1:6" x14ac:dyDescent="0.3">
      <c r="A1033">
        <v>287</v>
      </c>
      <c r="B1033" t="s">
        <v>41</v>
      </c>
      <c r="C1033" s="1">
        <v>43435</v>
      </c>
      <c r="D1033" t="s">
        <v>18</v>
      </c>
      <c r="E1033">
        <v>2018</v>
      </c>
      <c r="F1033">
        <v>134000</v>
      </c>
    </row>
    <row r="1034" spans="1:6" x14ac:dyDescent="0.3">
      <c r="A1034">
        <v>288</v>
      </c>
      <c r="B1034" t="s">
        <v>42</v>
      </c>
      <c r="C1034" s="1">
        <v>43101</v>
      </c>
      <c r="D1034" t="s">
        <v>7</v>
      </c>
      <c r="E1034">
        <v>2018</v>
      </c>
      <c r="F1034">
        <v>253000</v>
      </c>
    </row>
    <row r="1035" spans="1:6" x14ac:dyDescent="0.3">
      <c r="A1035">
        <v>289</v>
      </c>
      <c r="B1035" t="s">
        <v>42</v>
      </c>
      <c r="C1035" s="1">
        <v>43132</v>
      </c>
      <c r="D1035" t="s">
        <v>8</v>
      </c>
      <c r="E1035">
        <v>2018</v>
      </c>
      <c r="F1035">
        <v>44000</v>
      </c>
    </row>
    <row r="1036" spans="1:6" x14ac:dyDescent="0.3">
      <c r="A1036">
        <v>290</v>
      </c>
      <c r="B1036" t="s">
        <v>42</v>
      </c>
      <c r="C1036" s="1">
        <v>43160</v>
      </c>
      <c r="D1036" t="s">
        <v>9</v>
      </c>
      <c r="E1036">
        <v>2018</v>
      </c>
      <c r="F1036">
        <v>164800</v>
      </c>
    </row>
    <row r="1037" spans="1:6" x14ac:dyDescent="0.3">
      <c r="A1037">
        <v>291</v>
      </c>
      <c r="B1037" t="s">
        <v>42</v>
      </c>
      <c r="C1037" s="1">
        <v>43191</v>
      </c>
      <c r="D1037" t="s">
        <v>10</v>
      </c>
      <c r="E1037">
        <v>2018</v>
      </c>
      <c r="F1037">
        <v>115000</v>
      </c>
    </row>
    <row r="1038" spans="1:6" x14ac:dyDescent="0.3">
      <c r="A1038">
        <v>292</v>
      </c>
      <c r="B1038" t="s">
        <v>42</v>
      </c>
      <c r="C1038" s="1">
        <v>43221</v>
      </c>
      <c r="D1038" t="s">
        <v>11</v>
      </c>
      <c r="E1038">
        <v>2018</v>
      </c>
      <c r="F1038">
        <v>165200</v>
      </c>
    </row>
    <row r="1039" spans="1:6" x14ac:dyDescent="0.3">
      <c r="A1039">
        <v>293</v>
      </c>
      <c r="B1039" t="s">
        <v>42</v>
      </c>
      <c r="C1039" s="1">
        <v>43252</v>
      </c>
      <c r="D1039" t="s">
        <v>12</v>
      </c>
      <c r="E1039">
        <v>2018</v>
      </c>
      <c r="F1039">
        <v>104300</v>
      </c>
    </row>
    <row r="1040" spans="1:6" x14ac:dyDescent="0.3">
      <c r="A1040">
        <v>294</v>
      </c>
      <c r="B1040" t="s">
        <v>42</v>
      </c>
      <c r="C1040" s="1">
        <v>43282</v>
      </c>
      <c r="D1040" t="s">
        <v>13</v>
      </c>
      <c r="E1040">
        <v>2018</v>
      </c>
      <c r="F1040">
        <v>54000</v>
      </c>
    </row>
    <row r="1041" spans="1:6" x14ac:dyDescent="0.3">
      <c r="A1041">
        <v>295</v>
      </c>
      <c r="B1041" t="s">
        <v>42</v>
      </c>
      <c r="C1041" s="1">
        <v>43313</v>
      </c>
      <c r="D1041" t="s">
        <v>14</v>
      </c>
      <c r="E1041">
        <v>2018</v>
      </c>
      <c r="F1041">
        <v>100000</v>
      </c>
    </row>
    <row r="1042" spans="1:6" x14ac:dyDescent="0.3">
      <c r="A1042">
        <v>296</v>
      </c>
      <c r="B1042" t="s">
        <v>42</v>
      </c>
      <c r="C1042" s="1">
        <v>43344</v>
      </c>
      <c r="D1042" t="s">
        <v>15</v>
      </c>
      <c r="E1042">
        <v>2018</v>
      </c>
      <c r="F1042">
        <v>55000</v>
      </c>
    </row>
    <row r="1043" spans="1:6" x14ac:dyDescent="0.3">
      <c r="A1043">
        <v>297</v>
      </c>
      <c r="B1043" t="s">
        <v>42</v>
      </c>
      <c r="C1043" s="1">
        <v>43374</v>
      </c>
      <c r="D1043" t="s">
        <v>16</v>
      </c>
      <c r="E1043">
        <v>2018</v>
      </c>
      <c r="F1043">
        <v>43000</v>
      </c>
    </row>
    <row r="1044" spans="1:6" x14ac:dyDescent="0.3">
      <c r="A1044">
        <v>298</v>
      </c>
      <c r="B1044" t="s">
        <v>42</v>
      </c>
      <c r="C1044" s="1">
        <v>43405</v>
      </c>
      <c r="D1044" t="s">
        <v>17</v>
      </c>
      <c r="E1044">
        <v>2018</v>
      </c>
      <c r="F1044">
        <v>135000</v>
      </c>
    </row>
    <row r="1045" spans="1:6" x14ac:dyDescent="0.3">
      <c r="A1045">
        <v>299</v>
      </c>
      <c r="B1045" t="s">
        <v>42</v>
      </c>
      <c r="C1045" s="1">
        <v>43435</v>
      </c>
      <c r="D1045" t="s">
        <v>18</v>
      </c>
      <c r="E1045">
        <v>2018</v>
      </c>
      <c r="F1045">
        <v>50000</v>
      </c>
    </row>
    <row r="1046" spans="1:6" x14ac:dyDescent="0.3">
      <c r="A1046">
        <v>300</v>
      </c>
      <c r="B1046" t="s">
        <v>43</v>
      </c>
      <c r="C1046" s="1">
        <v>43101</v>
      </c>
      <c r="D1046" t="s">
        <v>7</v>
      </c>
      <c r="E1046">
        <v>2018</v>
      </c>
      <c r="F1046">
        <v>0</v>
      </c>
    </row>
    <row r="1047" spans="1:6" x14ac:dyDescent="0.3">
      <c r="A1047">
        <v>301</v>
      </c>
      <c r="B1047" t="s">
        <v>43</v>
      </c>
      <c r="C1047" s="1">
        <v>43132</v>
      </c>
      <c r="D1047" t="s">
        <v>8</v>
      </c>
      <c r="E1047">
        <v>2018</v>
      </c>
      <c r="F1047">
        <v>0</v>
      </c>
    </row>
    <row r="1048" spans="1:6" x14ac:dyDescent="0.3">
      <c r="A1048">
        <v>302</v>
      </c>
      <c r="B1048" t="s">
        <v>43</v>
      </c>
      <c r="C1048" s="1">
        <v>43160</v>
      </c>
      <c r="D1048" t="s">
        <v>9</v>
      </c>
      <c r="E1048">
        <v>2018</v>
      </c>
      <c r="F1048">
        <v>0</v>
      </c>
    </row>
    <row r="1049" spans="1:6" x14ac:dyDescent="0.3">
      <c r="A1049">
        <v>303</v>
      </c>
      <c r="B1049" t="s">
        <v>43</v>
      </c>
      <c r="C1049" s="1">
        <v>43191</v>
      </c>
      <c r="D1049" t="s">
        <v>10</v>
      </c>
      <c r="E1049">
        <v>2018</v>
      </c>
      <c r="F1049">
        <v>0</v>
      </c>
    </row>
    <row r="1050" spans="1:6" x14ac:dyDescent="0.3">
      <c r="A1050">
        <v>304</v>
      </c>
      <c r="B1050" t="s">
        <v>43</v>
      </c>
      <c r="C1050" s="1">
        <v>43221</v>
      </c>
      <c r="D1050" t="s">
        <v>11</v>
      </c>
      <c r="E1050">
        <v>2018</v>
      </c>
      <c r="F1050">
        <v>0</v>
      </c>
    </row>
    <row r="1051" spans="1:6" x14ac:dyDescent="0.3">
      <c r="A1051">
        <v>305</v>
      </c>
      <c r="B1051" t="s">
        <v>43</v>
      </c>
      <c r="C1051" s="1">
        <v>43252</v>
      </c>
      <c r="D1051" t="s">
        <v>12</v>
      </c>
      <c r="E1051">
        <v>2018</v>
      </c>
      <c r="F1051">
        <v>0</v>
      </c>
    </row>
    <row r="1052" spans="1:6" x14ac:dyDescent="0.3">
      <c r="A1052">
        <v>306</v>
      </c>
      <c r="B1052" t="s">
        <v>43</v>
      </c>
      <c r="C1052" s="1">
        <v>43282</v>
      </c>
      <c r="D1052" t="s">
        <v>13</v>
      </c>
      <c r="E1052">
        <v>2018</v>
      </c>
      <c r="F1052">
        <v>0</v>
      </c>
    </row>
    <row r="1053" spans="1:6" x14ac:dyDescent="0.3">
      <c r="A1053">
        <v>307</v>
      </c>
      <c r="B1053" t="s">
        <v>43</v>
      </c>
      <c r="C1053" s="1">
        <v>43313</v>
      </c>
      <c r="D1053" t="s">
        <v>14</v>
      </c>
      <c r="E1053">
        <v>2018</v>
      </c>
      <c r="F1053">
        <v>0</v>
      </c>
    </row>
    <row r="1054" spans="1:6" x14ac:dyDescent="0.3">
      <c r="A1054">
        <v>308</v>
      </c>
      <c r="B1054" t="s">
        <v>43</v>
      </c>
      <c r="C1054" s="1">
        <v>43344</v>
      </c>
      <c r="D1054" t="s">
        <v>15</v>
      </c>
      <c r="E1054">
        <v>2018</v>
      </c>
      <c r="F1054">
        <v>0</v>
      </c>
    </row>
    <row r="1055" spans="1:6" x14ac:dyDescent="0.3">
      <c r="A1055">
        <v>309</v>
      </c>
      <c r="B1055" t="s">
        <v>43</v>
      </c>
      <c r="C1055" s="1">
        <v>43374</v>
      </c>
      <c r="D1055" t="s">
        <v>16</v>
      </c>
      <c r="E1055">
        <v>2018</v>
      </c>
      <c r="F1055">
        <v>0</v>
      </c>
    </row>
    <row r="1056" spans="1:6" x14ac:dyDescent="0.3">
      <c r="A1056">
        <v>310</v>
      </c>
      <c r="B1056" t="s">
        <v>43</v>
      </c>
      <c r="C1056" s="1">
        <v>43405</v>
      </c>
      <c r="D1056" t="s">
        <v>17</v>
      </c>
      <c r="E1056">
        <v>2018</v>
      </c>
      <c r="F1056">
        <v>0</v>
      </c>
    </row>
    <row r="1057" spans="1:6" x14ac:dyDescent="0.3">
      <c r="A1057">
        <v>311</v>
      </c>
      <c r="B1057" t="s">
        <v>43</v>
      </c>
      <c r="C1057" s="1">
        <v>43435</v>
      </c>
      <c r="D1057" t="s">
        <v>18</v>
      </c>
      <c r="E1057">
        <v>2018</v>
      </c>
      <c r="F1057">
        <v>0</v>
      </c>
    </row>
    <row r="1058" spans="1:6" x14ac:dyDescent="0.3">
      <c r="A1058">
        <v>312</v>
      </c>
      <c r="B1058" t="s">
        <v>44</v>
      </c>
      <c r="C1058" s="1">
        <v>43101</v>
      </c>
      <c r="D1058" t="s">
        <v>7</v>
      </c>
      <c r="E1058">
        <v>2018</v>
      </c>
      <c r="F1058">
        <v>0</v>
      </c>
    </row>
    <row r="1059" spans="1:6" x14ac:dyDescent="0.3">
      <c r="A1059">
        <v>313</v>
      </c>
      <c r="B1059" t="s">
        <v>44</v>
      </c>
      <c r="C1059" s="1">
        <v>43132</v>
      </c>
      <c r="D1059" t="s">
        <v>8</v>
      </c>
      <c r="E1059">
        <v>2018</v>
      </c>
      <c r="F1059">
        <v>0</v>
      </c>
    </row>
    <row r="1060" spans="1:6" x14ac:dyDescent="0.3">
      <c r="A1060">
        <v>314</v>
      </c>
      <c r="B1060" t="s">
        <v>44</v>
      </c>
      <c r="C1060" s="1">
        <v>43160</v>
      </c>
      <c r="D1060" t="s">
        <v>9</v>
      </c>
      <c r="E1060">
        <v>2018</v>
      </c>
      <c r="F1060">
        <v>0</v>
      </c>
    </row>
    <row r="1061" spans="1:6" x14ac:dyDescent="0.3">
      <c r="A1061">
        <v>315</v>
      </c>
      <c r="B1061" t="s">
        <v>44</v>
      </c>
      <c r="C1061" s="1">
        <v>43191</v>
      </c>
      <c r="D1061" t="s">
        <v>10</v>
      </c>
      <c r="E1061">
        <v>2018</v>
      </c>
      <c r="F1061">
        <v>0</v>
      </c>
    </row>
    <row r="1062" spans="1:6" x14ac:dyDescent="0.3">
      <c r="A1062">
        <v>316</v>
      </c>
      <c r="B1062" t="s">
        <v>44</v>
      </c>
      <c r="C1062" s="1">
        <v>43221</v>
      </c>
      <c r="D1062" t="s">
        <v>11</v>
      </c>
      <c r="E1062">
        <v>2018</v>
      </c>
      <c r="F1062">
        <v>0</v>
      </c>
    </row>
    <row r="1063" spans="1:6" x14ac:dyDescent="0.3">
      <c r="A1063">
        <v>317</v>
      </c>
      <c r="B1063" t="s">
        <v>44</v>
      </c>
      <c r="C1063" s="1">
        <v>43252</v>
      </c>
      <c r="D1063" t="s">
        <v>12</v>
      </c>
      <c r="E1063">
        <v>2018</v>
      </c>
      <c r="F1063">
        <v>0</v>
      </c>
    </row>
    <row r="1064" spans="1:6" x14ac:dyDescent="0.3">
      <c r="A1064">
        <v>318</v>
      </c>
      <c r="B1064" t="s">
        <v>44</v>
      </c>
      <c r="C1064" s="1">
        <v>43282</v>
      </c>
      <c r="D1064" t="s">
        <v>13</v>
      </c>
      <c r="E1064">
        <v>2018</v>
      </c>
      <c r="F1064">
        <v>0</v>
      </c>
    </row>
    <row r="1065" spans="1:6" x14ac:dyDescent="0.3">
      <c r="A1065">
        <v>319</v>
      </c>
      <c r="B1065" t="s">
        <v>44</v>
      </c>
      <c r="C1065" s="1">
        <v>43313</v>
      </c>
      <c r="D1065" t="s">
        <v>14</v>
      </c>
      <c r="E1065">
        <v>2018</v>
      </c>
      <c r="F1065">
        <v>0</v>
      </c>
    </row>
    <row r="1066" spans="1:6" x14ac:dyDescent="0.3">
      <c r="A1066">
        <v>320</v>
      </c>
      <c r="B1066" t="s">
        <v>44</v>
      </c>
      <c r="C1066" s="1">
        <v>43344</v>
      </c>
      <c r="D1066" t="s">
        <v>15</v>
      </c>
      <c r="E1066">
        <v>2018</v>
      </c>
      <c r="F1066">
        <v>0</v>
      </c>
    </row>
    <row r="1067" spans="1:6" x14ac:dyDescent="0.3">
      <c r="A1067">
        <v>321</v>
      </c>
      <c r="B1067" t="s">
        <v>44</v>
      </c>
      <c r="C1067" s="1">
        <v>43374</v>
      </c>
      <c r="D1067" t="s">
        <v>16</v>
      </c>
      <c r="E1067">
        <v>2018</v>
      </c>
      <c r="F1067">
        <v>0</v>
      </c>
    </row>
    <row r="1068" spans="1:6" x14ac:dyDescent="0.3">
      <c r="A1068">
        <v>322</v>
      </c>
      <c r="B1068" t="s">
        <v>44</v>
      </c>
      <c r="C1068" s="1">
        <v>43405</v>
      </c>
      <c r="D1068" t="s">
        <v>17</v>
      </c>
      <c r="E1068">
        <v>2018</v>
      </c>
      <c r="F1068">
        <v>0</v>
      </c>
    </row>
    <row r="1069" spans="1:6" x14ac:dyDescent="0.3">
      <c r="A1069">
        <v>323</v>
      </c>
      <c r="B1069" t="s">
        <v>44</v>
      </c>
      <c r="C1069" s="1">
        <v>43435</v>
      </c>
      <c r="D1069" t="s">
        <v>18</v>
      </c>
      <c r="E1069">
        <v>2018</v>
      </c>
      <c r="F1069">
        <v>0</v>
      </c>
    </row>
    <row r="1070" spans="1:6" x14ac:dyDescent="0.3">
      <c r="A1070">
        <v>324</v>
      </c>
      <c r="B1070" t="s">
        <v>45</v>
      </c>
      <c r="C1070" s="1">
        <v>43101</v>
      </c>
      <c r="D1070" t="s">
        <v>7</v>
      </c>
      <c r="E1070">
        <v>2018</v>
      </c>
      <c r="F1070">
        <v>28131</v>
      </c>
    </row>
    <row r="1071" spans="1:6" x14ac:dyDescent="0.3">
      <c r="A1071">
        <v>325</v>
      </c>
      <c r="B1071" t="s">
        <v>45</v>
      </c>
      <c r="C1071" s="1">
        <v>43132</v>
      </c>
      <c r="D1071" t="s">
        <v>8</v>
      </c>
      <c r="E1071">
        <v>2018</v>
      </c>
      <c r="F1071">
        <v>22341</v>
      </c>
    </row>
    <row r="1072" spans="1:6" x14ac:dyDescent="0.3">
      <c r="A1072">
        <v>326</v>
      </c>
      <c r="B1072" t="s">
        <v>45</v>
      </c>
      <c r="C1072" s="1">
        <v>43160</v>
      </c>
      <c r="D1072" t="s">
        <v>9</v>
      </c>
      <c r="E1072">
        <v>2018</v>
      </c>
      <c r="F1072">
        <v>20050</v>
      </c>
    </row>
    <row r="1073" spans="1:6" x14ac:dyDescent="0.3">
      <c r="A1073">
        <v>327</v>
      </c>
      <c r="B1073" t="s">
        <v>45</v>
      </c>
      <c r="C1073" s="1">
        <v>43191</v>
      </c>
      <c r="D1073" t="s">
        <v>10</v>
      </c>
      <c r="E1073">
        <v>2018</v>
      </c>
      <c r="F1073">
        <v>10550</v>
      </c>
    </row>
    <row r="1074" spans="1:6" x14ac:dyDescent="0.3">
      <c r="A1074">
        <v>328</v>
      </c>
      <c r="B1074" t="s">
        <v>45</v>
      </c>
      <c r="C1074" s="1">
        <v>43221</v>
      </c>
      <c r="D1074" t="s">
        <v>11</v>
      </c>
      <c r="E1074">
        <v>2018</v>
      </c>
      <c r="F1074">
        <v>11502</v>
      </c>
    </row>
    <row r="1075" spans="1:6" x14ac:dyDescent="0.3">
      <c r="A1075">
        <v>329</v>
      </c>
      <c r="B1075" t="s">
        <v>45</v>
      </c>
      <c r="C1075" s="1">
        <v>43252</v>
      </c>
      <c r="D1075" t="s">
        <v>12</v>
      </c>
      <c r="E1075">
        <v>2018</v>
      </c>
      <c r="F1075">
        <v>19092</v>
      </c>
    </row>
    <row r="1076" spans="1:6" x14ac:dyDescent="0.3">
      <c r="A1076">
        <v>330</v>
      </c>
      <c r="B1076" t="s">
        <v>45</v>
      </c>
      <c r="C1076" s="1">
        <v>43282</v>
      </c>
      <c r="D1076" t="s">
        <v>13</v>
      </c>
      <c r="E1076">
        <v>2018</v>
      </c>
      <c r="F1076">
        <v>32625</v>
      </c>
    </row>
    <row r="1077" spans="1:6" x14ac:dyDescent="0.3">
      <c r="A1077">
        <v>331</v>
      </c>
      <c r="B1077" t="s">
        <v>45</v>
      </c>
      <c r="C1077" s="1">
        <v>43313</v>
      </c>
      <c r="D1077" t="s">
        <v>14</v>
      </c>
      <c r="E1077">
        <v>2018</v>
      </c>
      <c r="F1077">
        <v>35860</v>
      </c>
    </row>
    <row r="1078" spans="1:6" x14ac:dyDescent="0.3">
      <c r="A1078">
        <v>332</v>
      </c>
      <c r="B1078" t="s">
        <v>45</v>
      </c>
      <c r="C1078" s="1">
        <v>43344</v>
      </c>
      <c r="D1078" t="s">
        <v>15</v>
      </c>
      <c r="E1078">
        <v>2018</v>
      </c>
      <c r="F1078">
        <v>32002</v>
      </c>
    </row>
    <row r="1079" spans="1:6" x14ac:dyDescent="0.3">
      <c r="A1079">
        <v>333</v>
      </c>
      <c r="B1079" t="s">
        <v>45</v>
      </c>
      <c r="C1079" s="1">
        <v>43374</v>
      </c>
      <c r="D1079" t="s">
        <v>16</v>
      </c>
      <c r="E1079">
        <v>2018</v>
      </c>
      <c r="F1079">
        <v>21234</v>
      </c>
    </row>
    <row r="1080" spans="1:6" x14ac:dyDescent="0.3">
      <c r="A1080">
        <v>334</v>
      </c>
      <c r="B1080" t="s">
        <v>45</v>
      </c>
      <c r="C1080" s="1">
        <v>43405</v>
      </c>
      <c r="D1080" t="s">
        <v>17</v>
      </c>
      <c r="E1080">
        <v>2018</v>
      </c>
      <c r="F1080">
        <v>32657</v>
      </c>
    </row>
    <row r="1081" spans="1:6" x14ac:dyDescent="0.3">
      <c r="A1081">
        <v>335</v>
      </c>
      <c r="B1081" t="s">
        <v>45</v>
      </c>
      <c r="C1081" s="1">
        <v>43435</v>
      </c>
      <c r="D1081" t="s">
        <v>18</v>
      </c>
      <c r="E1081">
        <v>2018</v>
      </c>
      <c r="F1081">
        <v>20556</v>
      </c>
    </row>
    <row r="1082" spans="1:6" x14ac:dyDescent="0.3">
      <c r="A1082">
        <v>336</v>
      </c>
      <c r="B1082" t="s">
        <v>46</v>
      </c>
      <c r="C1082" s="1">
        <v>43101</v>
      </c>
      <c r="D1082" t="s">
        <v>7</v>
      </c>
      <c r="E1082">
        <v>2018</v>
      </c>
      <c r="F1082">
        <v>25200</v>
      </c>
    </row>
    <row r="1083" spans="1:6" x14ac:dyDescent="0.3">
      <c r="A1083">
        <v>337</v>
      </c>
      <c r="B1083" t="s">
        <v>46</v>
      </c>
      <c r="C1083" s="1">
        <v>43132</v>
      </c>
      <c r="D1083" t="s">
        <v>8</v>
      </c>
      <c r="E1083">
        <v>2018</v>
      </c>
      <c r="F1083">
        <v>26300</v>
      </c>
    </row>
    <row r="1084" spans="1:6" x14ac:dyDescent="0.3">
      <c r="A1084">
        <v>338</v>
      </c>
      <c r="B1084" t="s">
        <v>46</v>
      </c>
      <c r="C1084" s="1">
        <v>43160</v>
      </c>
      <c r="D1084" t="s">
        <v>9</v>
      </c>
      <c r="E1084">
        <v>2018</v>
      </c>
      <c r="F1084">
        <v>26200</v>
      </c>
    </row>
    <row r="1085" spans="1:6" x14ac:dyDescent="0.3">
      <c r="A1085">
        <v>339</v>
      </c>
      <c r="B1085" t="s">
        <v>46</v>
      </c>
      <c r="C1085" s="1">
        <v>43191</v>
      </c>
      <c r="D1085" t="s">
        <v>10</v>
      </c>
      <c r="E1085">
        <v>2018</v>
      </c>
      <c r="F1085">
        <v>21600</v>
      </c>
    </row>
    <row r="1086" spans="1:6" x14ac:dyDescent="0.3">
      <c r="A1086">
        <v>340</v>
      </c>
      <c r="B1086" t="s">
        <v>46</v>
      </c>
      <c r="C1086" s="1">
        <v>43221</v>
      </c>
      <c r="D1086" t="s">
        <v>11</v>
      </c>
      <c r="E1086">
        <v>2018</v>
      </c>
      <c r="F1086">
        <v>22100</v>
      </c>
    </row>
    <row r="1087" spans="1:6" x14ac:dyDescent="0.3">
      <c r="A1087">
        <v>341</v>
      </c>
      <c r="B1087" t="s">
        <v>46</v>
      </c>
      <c r="C1087" s="1">
        <v>43252</v>
      </c>
      <c r="D1087" t="s">
        <v>12</v>
      </c>
      <c r="E1087">
        <v>2018</v>
      </c>
      <c r="F1087">
        <v>23100</v>
      </c>
    </row>
    <row r="1088" spans="1:6" x14ac:dyDescent="0.3">
      <c r="A1088">
        <v>342</v>
      </c>
      <c r="B1088" t="s">
        <v>46</v>
      </c>
      <c r="C1088" s="1">
        <v>43282</v>
      </c>
      <c r="D1088" t="s">
        <v>13</v>
      </c>
      <c r="E1088">
        <v>2018</v>
      </c>
      <c r="F1088">
        <v>25900</v>
      </c>
    </row>
    <row r="1089" spans="1:6" x14ac:dyDescent="0.3">
      <c r="A1089">
        <v>343</v>
      </c>
      <c r="B1089" t="s">
        <v>46</v>
      </c>
      <c r="C1089" s="1">
        <v>43313</v>
      </c>
      <c r="D1089" t="s">
        <v>14</v>
      </c>
      <c r="E1089">
        <v>2018</v>
      </c>
      <c r="F1089">
        <v>25700</v>
      </c>
    </row>
    <row r="1090" spans="1:6" x14ac:dyDescent="0.3">
      <c r="A1090">
        <v>344</v>
      </c>
      <c r="B1090" t="s">
        <v>46</v>
      </c>
      <c r="C1090" s="1">
        <v>43344</v>
      </c>
      <c r="D1090" t="s">
        <v>15</v>
      </c>
      <c r="E1090">
        <v>2018</v>
      </c>
      <c r="F1090">
        <v>25800</v>
      </c>
    </row>
    <row r="1091" spans="1:6" x14ac:dyDescent="0.3">
      <c r="A1091">
        <v>345</v>
      </c>
      <c r="B1091" t="s">
        <v>46</v>
      </c>
      <c r="C1091" s="1">
        <v>43374</v>
      </c>
      <c r="D1091" t="s">
        <v>16</v>
      </c>
      <c r="E1091">
        <v>2018</v>
      </c>
      <c r="F1091">
        <v>26000</v>
      </c>
    </row>
    <row r="1092" spans="1:6" x14ac:dyDescent="0.3">
      <c r="A1092">
        <v>346</v>
      </c>
      <c r="B1092" t="s">
        <v>46</v>
      </c>
      <c r="C1092" s="1">
        <v>43405</v>
      </c>
      <c r="D1092" t="s">
        <v>17</v>
      </c>
      <c r="E1092">
        <v>2018</v>
      </c>
      <c r="F1092">
        <v>24050</v>
      </c>
    </row>
    <row r="1093" spans="1:6" x14ac:dyDescent="0.3">
      <c r="A1093">
        <v>347</v>
      </c>
      <c r="B1093" t="s">
        <v>46</v>
      </c>
      <c r="C1093" s="1">
        <v>43435</v>
      </c>
      <c r="D1093" t="s">
        <v>18</v>
      </c>
      <c r="E1093">
        <v>2018</v>
      </c>
      <c r="F1093">
        <v>30062</v>
      </c>
    </row>
    <row r="1094" spans="1:6" x14ac:dyDescent="0.3">
      <c r="A1094">
        <v>348</v>
      </c>
      <c r="B1094" t="s">
        <v>47</v>
      </c>
      <c r="C1094" s="1">
        <v>43101</v>
      </c>
      <c r="D1094" t="s">
        <v>7</v>
      </c>
      <c r="E1094">
        <v>2018</v>
      </c>
      <c r="F1094">
        <v>137530</v>
      </c>
    </row>
    <row r="1095" spans="1:6" x14ac:dyDescent="0.3">
      <c r="A1095">
        <v>349</v>
      </c>
      <c r="B1095" t="s">
        <v>47</v>
      </c>
      <c r="C1095" s="1">
        <v>43132</v>
      </c>
      <c r="D1095" t="s">
        <v>8</v>
      </c>
      <c r="E1095">
        <v>2018</v>
      </c>
      <c r="F1095">
        <v>145750</v>
      </c>
    </row>
    <row r="1096" spans="1:6" x14ac:dyDescent="0.3">
      <c r="A1096">
        <v>350</v>
      </c>
      <c r="B1096" t="s">
        <v>47</v>
      </c>
      <c r="C1096" s="1">
        <v>43160</v>
      </c>
      <c r="D1096" t="s">
        <v>9</v>
      </c>
      <c r="E1096">
        <v>2018</v>
      </c>
      <c r="F1096">
        <v>140300</v>
      </c>
    </row>
    <row r="1097" spans="1:6" x14ac:dyDescent="0.3">
      <c r="A1097">
        <v>351</v>
      </c>
      <c r="B1097" t="s">
        <v>47</v>
      </c>
      <c r="C1097" s="1">
        <v>43191</v>
      </c>
      <c r="D1097" t="s">
        <v>10</v>
      </c>
      <c r="E1097">
        <v>2018</v>
      </c>
      <c r="F1097">
        <v>142510</v>
      </c>
    </row>
    <row r="1098" spans="1:6" x14ac:dyDescent="0.3">
      <c r="A1098">
        <v>352</v>
      </c>
      <c r="B1098" t="s">
        <v>47</v>
      </c>
      <c r="C1098" s="1">
        <v>43221</v>
      </c>
      <c r="D1098" t="s">
        <v>11</v>
      </c>
      <c r="E1098">
        <v>2018</v>
      </c>
      <c r="F1098">
        <v>143425</v>
      </c>
    </row>
    <row r="1099" spans="1:6" x14ac:dyDescent="0.3">
      <c r="A1099">
        <v>353</v>
      </c>
      <c r="B1099" t="s">
        <v>47</v>
      </c>
      <c r="C1099" s="1">
        <v>43252</v>
      </c>
      <c r="D1099" t="s">
        <v>12</v>
      </c>
      <c r="E1099">
        <v>2018</v>
      </c>
      <c r="F1099">
        <v>135615</v>
      </c>
    </row>
    <row r="1100" spans="1:6" x14ac:dyDescent="0.3">
      <c r="A1100">
        <v>354</v>
      </c>
      <c r="B1100" t="s">
        <v>47</v>
      </c>
      <c r="C1100" s="1">
        <v>43282</v>
      </c>
      <c r="D1100" t="s">
        <v>13</v>
      </c>
      <c r="E1100">
        <v>2018</v>
      </c>
      <c r="F1100">
        <v>136560</v>
      </c>
    </row>
    <row r="1101" spans="1:6" x14ac:dyDescent="0.3">
      <c r="A1101">
        <v>355</v>
      </c>
      <c r="B1101" t="s">
        <v>47</v>
      </c>
      <c r="C1101" s="1">
        <v>43313</v>
      </c>
      <c r="D1101" t="s">
        <v>14</v>
      </c>
      <c r="E1101">
        <v>2018</v>
      </c>
      <c r="F1101">
        <v>136760</v>
      </c>
    </row>
    <row r="1102" spans="1:6" x14ac:dyDescent="0.3">
      <c r="A1102">
        <v>356</v>
      </c>
      <c r="B1102" t="s">
        <v>47</v>
      </c>
      <c r="C1102" s="1">
        <v>43344</v>
      </c>
      <c r="D1102" t="s">
        <v>15</v>
      </c>
      <c r="E1102">
        <v>2018</v>
      </c>
      <c r="F1102">
        <v>138780</v>
      </c>
    </row>
    <row r="1103" spans="1:6" x14ac:dyDescent="0.3">
      <c r="A1103">
        <v>357</v>
      </c>
      <c r="B1103" t="s">
        <v>47</v>
      </c>
      <c r="C1103" s="1">
        <v>43374</v>
      </c>
      <c r="D1103" t="s">
        <v>16</v>
      </c>
      <c r="E1103">
        <v>2018</v>
      </c>
      <c r="F1103">
        <v>140948</v>
      </c>
    </row>
    <row r="1104" spans="1:6" x14ac:dyDescent="0.3">
      <c r="A1104">
        <v>358</v>
      </c>
      <c r="B1104" t="s">
        <v>47</v>
      </c>
      <c r="C1104" s="1">
        <v>43405</v>
      </c>
      <c r="D1104" t="s">
        <v>17</v>
      </c>
      <c r="E1104">
        <v>2018</v>
      </c>
      <c r="F1104">
        <v>144515</v>
      </c>
    </row>
    <row r="1105" spans="1:6" x14ac:dyDescent="0.3">
      <c r="A1105">
        <v>359</v>
      </c>
      <c r="B1105" t="s">
        <v>47</v>
      </c>
      <c r="C1105" s="1">
        <v>43435</v>
      </c>
      <c r="D1105" t="s">
        <v>18</v>
      </c>
      <c r="E1105">
        <v>2018</v>
      </c>
      <c r="F1105">
        <v>180643</v>
      </c>
    </row>
    <row r="1106" spans="1:6" x14ac:dyDescent="0.3">
      <c r="A1106">
        <v>360</v>
      </c>
      <c r="B1106" t="s">
        <v>48</v>
      </c>
      <c r="C1106" s="1">
        <v>43101</v>
      </c>
      <c r="D1106" t="s">
        <v>7</v>
      </c>
      <c r="E1106">
        <v>2018</v>
      </c>
      <c r="F1106">
        <v>2016000</v>
      </c>
    </row>
    <row r="1107" spans="1:6" x14ac:dyDescent="0.3">
      <c r="A1107">
        <v>361</v>
      </c>
      <c r="B1107" t="s">
        <v>48</v>
      </c>
      <c r="C1107" s="1">
        <v>43132</v>
      </c>
      <c r="D1107" t="s">
        <v>8</v>
      </c>
      <c r="E1107">
        <v>2018</v>
      </c>
      <c r="F1107">
        <v>3073872</v>
      </c>
    </row>
    <row r="1108" spans="1:6" x14ac:dyDescent="0.3">
      <c r="A1108">
        <v>362</v>
      </c>
      <c r="B1108" t="s">
        <v>48</v>
      </c>
      <c r="C1108" s="1">
        <v>43160</v>
      </c>
      <c r="D1108" t="s">
        <v>9</v>
      </c>
      <c r="E1108">
        <v>2018</v>
      </c>
      <c r="F1108">
        <v>2836580</v>
      </c>
    </row>
    <row r="1109" spans="1:6" x14ac:dyDescent="0.3">
      <c r="A1109">
        <v>363</v>
      </c>
      <c r="B1109" t="s">
        <v>48</v>
      </c>
      <c r="C1109" s="1">
        <v>43191</v>
      </c>
      <c r="D1109" t="s">
        <v>10</v>
      </c>
      <c r="E1109">
        <v>2018</v>
      </c>
      <c r="F1109">
        <v>692370</v>
      </c>
    </row>
    <row r="1110" spans="1:6" x14ac:dyDescent="0.3">
      <c r="A1110">
        <v>364</v>
      </c>
      <c r="B1110" t="s">
        <v>48</v>
      </c>
      <c r="C1110" s="1">
        <v>43221</v>
      </c>
      <c r="D1110" t="s">
        <v>11</v>
      </c>
      <c r="E1110">
        <v>2018</v>
      </c>
      <c r="F1110">
        <v>781842</v>
      </c>
    </row>
    <row r="1111" spans="1:6" x14ac:dyDescent="0.3">
      <c r="A1111">
        <v>365</v>
      </c>
      <c r="B1111" t="s">
        <v>48</v>
      </c>
      <c r="C1111" s="1">
        <v>43252</v>
      </c>
      <c r="D1111" t="s">
        <v>12</v>
      </c>
      <c r="E1111">
        <v>2018</v>
      </c>
      <c r="F1111">
        <v>577570</v>
      </c>
    </row>
    <row r="1112" spans="1:6" x14ac:dyDescent="0.3">
      <c r="A1112">
        <v>366</v>
      </c>
      <c r="B1112" t="s">
        <v>48</v>
      </c>
      <c r="C1112" s="1">
        <v>43282</v>
      </c>
      <c r="D1112" t="s">
        <v>13</v>
      </c>
      <c r="E1112">
        <v>2018</v>
      </c>
      <c r="F1112">
        <v>671156</v>
      </c>
    </row>
    <row r="1113" spans="1:6" x14ac:dyDescent="0.3">
      <c r="A1113">
        <v>367</v>
      </c>
      <c r="B1113" t="s">
        <v>48</v>
      </c>
      <c r="C1113" s="1">
        <v>43313</v>
      </c>
      <c r="D1113" t="s">
        <v>14</v>
      </c>
      <c r="E1113">
        <v>2018</v>
      </c>
      <c r="F1113">
        <v>526445</v>
      </c>
    </row>
    <row r="1114" spans="1:6" x14ac:dyDescent="0.3">
      <c r="A1114">
        <v>368</v>
      </c>
      <c r="B1114" t="s">
        <v>48</v>
      </c>
      <c r="C1114" s="1">
        <v>43344</v>
      </c>
      <c r="D1114" t="s">
        <v>15</v>
      </c>
      <c r="E1114">
        <v>2018</v>
      </c>
      <c r="F1114">
        <v>819350</v>
      </c>
    </row>
    <row r="1115" spans="1:6" x14ac:dyDescent="0.3">
      <c r="A1115">
        <v>369</v>
      </c>
      <c r="B1115" t="s">
        <v>48</v>
      </c>
      <c r="C1115" s="1">
        <v>43374</v>
      </c>
      <c r="D1115" t="s">
        <v>16</v>
      </c>
      <c r="E1115">
        <v>2018</v>
      </c>
      <c r="F1115">
        <v>586475</v>
      </c>
    </row>
    <row r="1116" spans="1:6" x14ac:dyDescent="0.3">
      <c r="A1116">
        <v>370</v>
      </c>
      <c r="B1116" t="s">
        <v>48</v>
      </c>
      <c r="C1116" s="1">
        <v>43405</v>
      </c>
      <c r="D1116" t="s">
        <v>17</v>
      </c>
      <c r="E1116">
        <v>2018</v>
      </c>
      <c r="F1116">
        <v>485208</v>
      </c>
    </row>
    <row r="1117" spans="1:6" x14ac:dyDescent="0.3">
      <c r="A1117">
        <v>371</v>
      </c>
      <c r="B1117" t="s">
        <v>48</v>
      </c>
      <c r="C1117" s="1">
        <v>43435</v>
      </c>
      <c r="D1117" t="s">
        <v>18</v>
      </c>
      <c r="E1117">
        <v>2018</v>
      </c>
      <c r="F1117">
        <v>606510</v>
      </c>
    </row>
    <row r="1118" spans="1:6" x14ac:dyDescent="0.3">
      <c r="A1118">
        <v>0</v>
      </c>
      <c r="B1118" t="s">
        <v>6</v>
      </c>
      <c r="C1118" s="1">
        <v>43466</v>
      </c>
      <c r="D1118" t="s">
        <v>7</v>
      </c>
      <c r="E1118">
        <v>2019</v>
      </c>
      <c r="F1118">
        <v>25071</v>
      </c>
    </row>
    <row r="1119" spans="1:6" x14ac:dyDescent="0.3">
      <c r="A1119">
        <v>1</v>
      </c>
      <c r="B1119" t="s">
        <v>6</v>
      </c>
      <c r="C1119" s="1">
        <v>43497</v>
      </c>
      <c r="D1119" t="s">
        <v>8</v>
      </c>
      <c r="E1119">
        <v>2019</v>
      </c>
      <c r="F1119">
        <v>406177</v>
      </c>
    </row>
    <row r="1120" spans="1:6" x14ac:dyDescent="0.3">
      <c r="A1120">
        <v>2</v>
      </c>
      <c r="B1120" t="s">
        <v>6</v>
      </c>
      <c r="C1120" s="1">
        <v>43525</v>
      </c>
      <c r="D1120" t="s">
        <v>9</v>
      </c>
      <c r="E1120">
        <v>2019</v>
      </c>
      <c r="F1120">
        <v>14347</v>
      </c>
    </row>
    <row r="1121" spans="1:6" x14ac:dyDescent="0.3">
      <c r="A1121">
        <v>3</v>
      </c>
      <c r="B1121" t="s">
        <v>6</v>
      </c>
      <c r="C1121" s="1">
        <v>43556</v>
      </c>
      <c r="D1121" t="s">
        <v>10</v>
      </c>
      <c r="E1121">
        <v>2019</v>
      </c>
      <c r="F1121">
        <v>9972</v>
      </c>
    </row>
    <row r="1122" spans="1:6" x14ac:dyDescent="0.3">
      <c r="A1122">
        <v>4</v>
      </c>
      <c r="B1122" t="s">
        <v>6</v>
      </c>
      <c r="C1122" s="1">
        <v>43586</v>
      </c>
      <c r="D1122" t="s">
        <v>11</v>
      </c>
      <c r="E1122">
        <v>2019</v>
      </c>
      <c r="F1122">
        <v>6997</v>
      </c>
    </row>
    <row r="1123" spans="1:6" x14ac:dyDescent="0.3">
      <c r="A1123">
        <v>5</v>
      </c>
      <c r="B1123" t="s">
        <v>6</v>
      </c>
      <c r="C1123" s="1">
        <v>43617</v>
      </c>
      <c r="D1123" t="s">
        <v>12</v>
      </c>
      <c r="E1123">
        <v>2019</v>
      </c>
      <c r="F1123">
        <v>9161</v>
      </c>
    </row>
    <row r="1124" spans="1:6" x14ac:dyDescent="0.3">
      <c r="A1124">
        <v>6</v>
      </c>
      <c r="B1124" t="s">
        <v>6</v>
      </c>
      <c r="C1124" s="1">
        <v>43647</v>
      </c>
      <c r="D1124" t="s">
        <v>13</v>
      </c>
      <c r="E1124">
        <v>2019</v>
      </c>
      <c r="F1124">
        <v>11791</v>
      </c>
    </row>
    <row r="1125" spans="1:6" x14ac:dyDescent="0.3">
      <c r="A1125">
        <v>7</v>
      </c>
      <c r="B1125" t="s">
        <v>6</v>
      </c>
      <c r="C1125" s="1">
        <v>43678</v>
      </c>
      <c r="D1125" t="s">
        <v>14</v>
      </c>
      <c r="E1125">
        <v>2019</v>
      </c>
      <c r="F1125">
        <v>108173</v>
      </c>
    </row>
    <row r="1126" spans="1:6" x14ac:dyDescent="0.3">
      <c r="A1126">
        <v>8</v>
      </c>
      <c r="B1126" t="s">
        <v>6</v>
      </c>
      <c r="C1126" s="1">
        <v>43709</v>
      </c>
      <c r="D1126" t="s">
        <v>15</v>
      </c>
      <c r="E1126">
        <v>2019</v>
      </c>
      <c r="F1126">
        <v>37589</v>
      </c>
    </row>
    <row r="1127" spans="1:6" x14ac:dyDescent="0.3">
      <c r="A1127">
        <v>9</v>
      </c>
      <c r="B1127" t="s">
        <v>6</v>
      </c>
      <c r="C1127" s="1">
        <v>43739</v>
      </c>
      <c r="D1127" t="s">
        <v>16</v>
      </c>
      <c r="E1127">
        <v>2019</v>
      </c>
      <c r="F1127">
        <v>38184</v>
      </c>
    </row>
    <row r="1128" spans="1:6" x14ac:dyDescent="0.3">
      <c r="A1128">
        <v>10</v>
      </c>
      <c r="B1128" t="s">
        <v>6</v>
      </c>
      <c r="C1128" s="1">
        <v>43770</v>
      </c>
      <c r="D1128" t="s">
        <v>17</v>
      </c>
      <c r="E1128">
        <v>2019</v>
      </c>
      <c r="F1128">
        <v>70344</v>
      </c>
    </row>
    <row r="1129" spans="1:6" x14ac:dyDescent="0.3">
      <c r="A1129">
        <v>11</v>
      </c>
      <c r="B1129" t="s">
        <v>6</v>
      </c>
      <c r="C1129" s="1">
        <v>43800</v>
      </c>
      <c r="D1129" t="s">
        <v>18</v>
      </c>
      <c r="E1129">
        <v>2019</v>
      </c>
      <c r="F1129">
        <v>38089</v>
      </c>
    </row>
    <row r="1130" spans="1:6" x14ac:dyDescent="0.3">
      <c r="A1130">
        <v>12</v>
      </c>
      <c r="B1130" t="s">
        <v>19</v>
      </c>
      <c r="C1130" s="1">
        <v>43466</v>
      </c>
      <c r="D1130" t="s">
        <v>7</v>
      </c>
      <c r="E1130">
        <v>2019</v>
      </c>
      <c r="F1130">
        <v>283365</v>
      </c>
    </row>
    <row r="1131" spans="1:6" x14ac:dyDescent="0.3">
      <c r="A1131">
        <v>13</v>
      </c>
      <c r="B1131" t="s">
        <v>19</v>
      </c>
      <c r="C1131" s="1">
        <v>43497</v>
      </c>
      <c r="D1131" t="s">
        <v>8</v>
      </c>
      <c r="E1131">
        <v>2019</v>
      </c>
      <c r="F1131">
        <v>229159</v>
      </c>
    </row>
    <row r="1132" spans="1:6" x14ac:dyDescent="0.3">
      <c r="A1132">
        <v>14</v>
      </c>
      <c r="B1132" t="s">
        <v>19</v>
      </c>
      <c r="C1132" s="1">
        <v>43525</v>
      </c>
      <c r="D1132" t="s">
        <v>9</v>
      </c>
      <c r="E1132">
        <v>2019</v>
      </c>
      <c r="F1132">
        <v>225448</v>
      </c>
    </row>
    <row r="1133" spans="1:6" x14ac:dyDescent="0.3">
      <c r="A1133">
        <v>15</v>
      </c>
      <c r="B1133" t="s">
        <v>19</v>
      </c>
      <c r="C1133" s="1">
        <v>43556</v>
      </c>
      <c r="D1133" t="s">
        <v>10</v>
      </c>
      <c r="E1133">
        <v>2019</v>
      </c>
      <c r="F1133">
        <v>349585</v>
      </c>
    </row>
    <row r="1134" spans="1:6" x14ac:dyDescent="0.3">
      <c r="A1134">
        <v>16</v>
      </c>
      <c r="B1134" t="s">
        <v>19</v>
      </c>
      <c r="C1134" s="1">
        <v>43586</v>
      </c>
      <c r="D1134" t="s">
        <v>11</v>
      </c>
      <c r="E1134">
        <v>2019</v>
      </c>
      <c r="F1134">
        <v>275800</v>
      </c>
    </row>
    <row r="1135" spans="1:6" x14ac:dyDescent="0.3">
      <c r="A1135">
        <v>17</v>
      </c>
      <c r="B1135" t="s">
        <v>19</v>
      </c>
      <c r="C1135" s="1">
        <v>43617</v>
      </c>
      <c r="D1135" t="s">
        <v>12</v>
      </c>
      <c r="E1135">
        <v>2019</v>
      </c>
      <c r="F1135">
        <v>9761776</v>
      </c>
    </row>
    <row r="1136" spans="1:6" x14ac:dyDescent="0.3">
      <c r="A1136">
        <v>18</v>
      </c>
      <c r="B1136" t="s">
        <v>19</v>
      </c>
      <c r="C1136" s="1">
        <v>43647</v>
      </c>
      <c r="D1136" t="s">
        <v>13</v>
      </c>
      <c r="E1136">
        <v>2019</v>
      </c>
      <c r="F1136">
        <v>233338</v>
      </c>
    </row>
    <row r="1137" spans="1:12" x14ac:dyDescent="0.3">
      <c r="A1137">
        <v>19</v>
      </c>
      <c r="B1137" t="s">
        <v>19</v>
      </c>
      <c r="C1137" s="1">
        <v>43678</v>
      </c>
      <c r="D1137" t="s">
        <v>14</v>
      </c>
      <c r="E1137">
        <v>2019</v>
      </c>
      <c r="F1137">
        <v>271941</v>
      </c>
    </row>
    <row r="1138" spans="1:12" x14ac:dyDescent="0.3">
      <c r="A1138">
        <v>20</v>
      </c>
      <c r="B1138" t="s">
        <v>19</v>
      </c>
      <c r="C1138" s="1">
        <v>43709</v>
      </c>
      <c r="D1138" t="s">
        <v>15</v>
      </c>
      <c r="E1138">
        <v>2019</v>
      </c>
      <c r="F1138">
        <v>314199</v>
      </c>
    </row>
    <row r="1139" spans="1:12" x14ac:dyDescent="0.3">
      <c r="A1139">
        <v>21</v>
      </c>
      <c r="B1139" t="s">
        <v>19</v>
      </c>
      <c r="C1139" s="1">
        <v>43739</v>
      </c>
      <c r="D1139" t="s">
        <v>16</v>
      </c>
      <c r="E1139">
        <v>2019</v>
      </c>
      <c r="F1139">
        <v>287432</v>
      </c>
    </row>
    <row r="1140" spans="1:12" x14ac:dyDescent="0.3">
      <c r="A1140">
        <v>22</v>
      </c>
      <c r="B1140" t="s">
        <v>19</v>
      </c>
      <c r="C1140" s="1">
        <v>43770</v>
      </c>
      <c r="D1140" t="s">
        <v>17</v>
      </c>
      <c r="E1140">
        <v>2019</v>
      </c>
      <c r="F1140">
        <v>298366</v>
      </c>
    </row>
    <row r="1141" spans="1:12" x14ac:dyDescent="0.3">
      <c r="A1141">
        <v>23</v>
      </c>
      <c r="B1141" t="s">
        <v>19</v>
      </c>
      <c r="C1141" s="1">
        <v>43800</v>
      </c>
      <c r="D1141" t="s">
        <v>18</v>
      </c>
      <c r="E1141">
        <v>2019</v>
      </c>
      <c r="F1141">
        <v>287328</v>
      </c>
    </row>
    <row r="1142" spans="1:12" x14ac:dyDescent="0.3">
      <c r="A1142">
        <v>24</v>
      </c>
      <c r="B1142" t="s">
        <v>20</v>
      </c>
      <c r="C1142" s="1">
        <v>43466</v>
      </c>
      <c r="D1142" t="s">
        <v>7</v>
      </c>
      <c r="E1142">
        <v>2019</v>
      </c>
      <c r="F1142">
        <v>1426500</v>
      </c>
      <c r="K1142" s="15">
        <v>1426500</v>
      </c>
    </row>
    <row r="1143" spans="1:12" x14ac:dyDescent="0.3">
      <c r="A1143">
        <v>25</v>
      </c>
      <c r="B1143" t="s">
        <v>20</v>
      </c>
      <c r="C1143" s="1">
        <v>43497</v>
      </c>
      <c r="D1143" t="s">
        <v>8</v>
      </c>
      <c r="E1143">
        <v>2019</v>
      </c>
      <c r="F1143">
        <v>983147</v>
      </c>
      <c r="K1143" s="14">
        <v>983147</v>
      </c>
    </row>
    <row r="1144" spans="1:12" x14ac:dyDescent="0.3">
      <c r="A1144">
        <v>26</v>
      </c>
      <c r="B1144" t="s">
        <v>20</v>
      </c>
      <c r="C1144" s="1">
        <v>43525</v>
      </c>
      <c r="D1144" t="s">
        <v>9</v>
      </c>
      <c r="E1144">
        <v>2019</v>
      </c>
      <c r="F1144">
        <v>1009991</v>
      </c>
      <c r="K1144" s="15">
        <v>1009991</v>
      </c>
    </row>
    <row r="1145" spans="1:12" x14ac:dyDescent="0.3">
      <c r="A1145">
        <v>27</v>
      </c>
      <c r="B1145" t="s">
        <v>20</v>
      </c>
      <c r="C1145" s="1">
        <v>43556</v>
      </c>
      <c r="D1145" t="s">
        <v>10</v>
      </c>
      <c r="E1145">
        <v>2019</v>
      </c>
      <c r="F1145">
        <v>1045933</v>
      </c>
      <c r="K1145" s="14">
        <v>1045933</v>
      </c>
    </row>
    <row r="1146" spans="1:12" x14ac:dyDescent="0.3">
      <c r="A1146">
        <v>28</v>
      </c>
      <c r="B1146" t="s">
        <v>20</v>
      </c>
      <c r="C1146" s="1">
        <v>43586</v>
      </c>
      <c r="D1146" t="s">
        <v>11</v>
      </c>
      <c r="E1146">
        <v>2019</v>
      </c>
      <c r="F1146">
        <v>1305748</v>
      </c>
      <c r="K1146" s="15">
        <v>1305748</v>
      </c>
      <c r="L1146">
        <f>SUM(K1142:K1153)</f>
        <v>13802362</v>
      </c>
    </row>
    <row r="1147" spans="1:12" x14ac:dyDescent="0.3">
      <c r="A1147">
        <v>29</v>
      </c>
      <c r="B1147" t="s">
        <v>20</v>
      </c>
      <c r="C1147" s="1">
        <v>43617</v>
      </c>
      <c r="D1147" t="s">
        <v>12</v>
      </c>
      <c r="E1147">
        <v>2019</v>
      </c>
      <c r="F1147">
        <v>1262995</v>
      </c>
      <c r="K1147" s="14">
        <v>1262995</v>
      </c>
    </row>
    <row r="1148" spans="1:12" x14ac:dyDescent="0.3">
      <c r="A1148">
        <v>30</v>
      </c>
      <c r="B1148" t="s">
        <v>20</v>
      </c>
      <c r="C1148" s="1">
        <v>43647</v>
      </c>
      <c r="D1148" t="s">
        <v>13</v>
      </c>
      <c r="E1148">
        <v>2019</v>
      </c>
      <c r="F1148">
        <v>1094861</v>
      </c>
      <c r="K1148" s="15">
        <v>1094861</v>
      </c>
    </row>
    <row r="1149" spans="1:12" x14ac:dyDescent="0.3">
      <c r="A1149">
        <v>31</v>
      </c>
      <c r="B1149" t="s">
        <v>20</v>
      </c>
      <c r="C1149" s="1">
        <v>43678</v>
      </c>
      <c r="D1149" t="s">
        <v>14</v>
      </c>
      <c r="E1149">
        <v>2019</v>
      </c>
      <c r="F1149">
        <v>1121380</v>
      </c>
      <c r="K1149" s="14">
        <v>1121380</v>
      </c>
    </row>
    <row r="1150" spans="1:12" x14ac:dyDescent="0.3">
      <c r="A1150">
        <v>32</v>
      </c>
      <c r="B1150" t="s">
        <v>20</v>
      </c>
      <c r="C1150" s="1">
        <v>43709</v>
      </c>
      <c r="D1150" t="s">
        <v>15</v>
      </c>
      <c r="E1150">
        <v>2019</v>
      </c>
      <c r="F1150">
        <v>959930</v>
      </c>
      <c r="K1150" s="15">
        <v>959930</v>
      </c>
    </row>
    <row r="1151" spans="1:12" x14ac:dyDescent="0.3">
      <c r="A1151">
        <v>33</v>
      </c>
      <c r="B1151" t="s">
        <v>20</v>
      </c>
      <c r="C1151" s="1">
        <v>43739</v>
      </c>
      <c r="D1151" t="s">
        <v>16</v>
      </c>
      <c r="E1151">
        <v>2019</v>
      </c>
      <c r="F1151">
        <v>1240643</v>
      </c>
      <c r="K1151" s="14">
        <v>1240643</v>
      </c>
    </row>
    <row r="1152" spans="1:12" x14ac:dyDescent="0.3">
      <c r="A1152">
        <v>34</v>
      </c>
      <c r="B1152" t="s">
        <v>20</v>
      </c>
      <c r="C1152" s="1">
        <v>43770</v>
      </c>
      <c r="D1152" t="s">
        <v>17</v>
      </c>
      <c r="E1152">
        <v>2019</v>
      </c>
      <c r="F1152">
        <v>1073665</v>
      </c>
      <c r="K1152" s="15">
        <v>1073665</v>
      </c>
    </row>
    <row r="1153" spans="1:11" x14ac:dyDescent="0.3">
      <c r="A1153">
        <v>35</v>
      </c>
      <c r="B1153" t="s">
        <v>20</v>
      </c>
      <c r="C1153" s="1">
        <v>43800</v>
      </c>
      <c r="D1153" t="s">
        <v>18</v>
      </c>
      <c r="E1153">
        <v>2019</v>
      </c>
      <c r="F1153">
        <v>1277569</v>
      </c>
      <c r="K1153" s="14">
        <v>1277569</v>
      </c>
    </row>
    <row r="1154" spans="1:11" x14ac:dyDescent="0.3">
      <c r="A1154">
        <v>36</v>
      </c>
      <c r="B1154" t="s">
        <v>21</v>
      </c>
      <c r="C1154" s="1">
        <v>43466</v>
      </c>
      <c r="D1154" t="s">
        <v>7</v>
      </c>
      <c r="E1154">
        <v>2019</v>
      </c>
      <c r="F1154">
        <v>211913</v>
      </c>
      <c r="K1154" s="15"/>
    </row>
    <row r="1155" spans="1:11" x14ac:dyDescent="0.3">
      <c r="A1155">
        <v>37</v>
      </c>
      <c r="B1155" t="s">
        <v>21</v>
      </c>
      <c r="C1155" s="1">
        <v>43497</v>
      </c>
      <c r="D1155" t="s">
        <v>8</v>
      </c>
      <c r="E1155">
        <v>2019</v>
      </c>
      <c r="F1155">
        <v>215105</v>
      </c>
      <c r="K1155" s="14"/>
    </row>
    <row r="1156" spans="1:11" x14ac:dyDescent="0.3">
      <c r="A1156">
        <v>38</v>
      </c>
      <c r="B1156" t="s">
        <v>21</v>
      </c>
      <c r="C1156" s="1">
        <v>43525</v>
      </c>
      <c r="D1156" t="s">
        <v>9</v>
      </c>
      <c r="E1156">
        <v>2019</v>
      </c>
      <c r="F1156">
        <v>194090</v>
      </c>
      <c r="K1156" s="15"/>
    </row>
    <row r="1157" spans="1:11" x14ac:dyDescent="0.3">
      <c r="A1157">
        <v>39</v>
      </c>
      <c r="B1157" t="s">
        <v>21</v>
      </c>
      <c r="C1157" s="1">
        <v>43556</v>
      </c>
      <c r="D1157" t="s">
        <v>10</v>
      </c>
      <c r="E1157">
        <v>2019</v>
      </c>
      <c r="F1157">
        <v>447226</v>
      </c>
      <c r="K1157" s="14"/>
    </row>
    <row r="1158" spans="1:11" x14ac:dyDescent="0.3">
      <c r="A1158">
        <v>40</v>
      </c>
      <c r="B1158" t="s">
        <v>21</v>
      </c>
      <c r="C1158" s="1">
        <v>43586</v>
      </c>
      <c r="D1158" t="s">
        <v>11</v>
      </c>
      <c r="E1158">
        <v>2019</v>
      </c>
      <c r="F1158">
        <v>500206</v>
      </c>
      <c r="K1158" s="15"/>
    </row>
    <row r="1159" spans="1:11" x14ac:dyDescent="0.3">
      <c r="A1159">
        <v>41</v>
      </c>
      <c r="B1159" t="s">
        <v>21</v>
      </c>
      <c r="C1159" s="1">
        <v>43617</v>
      </c>
      <c r="D1159" t="s">
        <v>12</v>
      </c>
      <c r="E1159">
        <v>2019</v>
      </c>
      <c r="F1159">
        <v>235363</v>
      </c>
      <c r="K1159" s="14"/>
    </row>
    <row r="1160" spans="1:11" x14ac:dyDescent="0.3">
      <c r="A1160">
        <v>42</v>
      </c>
      <c r="B1160" t="s">
        <v>21</v>
      </c>
      <c r="C1160" s="1">
        <v>43647</v>
      </c>
      <c r="D1160" t="s">
        <v>13</v>
      </c>
      <c r="E1160">
        <v>2019</v>
      </c>
      <c r="F1160">
        <v>157419</v>
      </c>
      <c r="K1160" s="15"/>
    </row>
    <row r="1161" spans="1:11" x14ac:dyDescent="0.3">
      <c r="A1161">
        <v>43</v>
      </c>
      <c r="B1161" t="s">
        <v>21</v>
      </c>
      <c r="C1161" s="1">
        <v>43678</v>
      </c>
      <c r="D1161" t="s">
        <v>14</v>
      </c>
      <c r="E1161">
        <v>2019</v>
      </c>
      <c r="F1161">
        <v>151570</v>
      </c>
      <c r="K1161" s="14"/>
    </row>
    <row r="1162" spans="1:11" x14ac:dyDescent="0.3">
      <c r="A1162">
        <v>44</v>
      </c>
      <c r="B1162" t="s">
        <v>21</v>
      </c>
      <c r="C1162" s="1">
        <v>43709</v>
      </c>
      <c r="D1162" t="s">
        <v>15</v>
      </c>
      <c r="E1162">
        <v>2019</v>
      </c>
      <c r="F1162">
        <v>157564</v>
      </c>
      <c r="K1162" s="15"/>
    </row>
    <row r="1163" spans="1:11" x14ac:dyDescent="0.3">
      <c r="A1163">
        <v>45</v>
      </c>
      <c r="B1163" t="s">
        <v>21</v>
      </c>
      <c r="C1163" s="1">
        <v>43739</v>
      </c>
      <c r="D1163" t="s">
        <v>16</v>
      </c>
      <c r="E1163">
        <v>2019</v>
      </c>
      <c r="F1163">
        <v>165070</v>
      </c>
      <c r="K1163" s="14"/>
    </row>
    <row r="1164" spans="1:11" x14ac:dyDescent="0.3">
      <c r="A1164">
        <v>46</v>
      </c>
      <c r="B1164" t="s">
        <v>21</v>
      </c>
      <c r="C1164" s="1">
        <v>43770</v>
      </c>
      <c r="D1164" t="s">
        <v>17</v>
      </c>
      <c r="E1164">
        <v>2019</v>
      </c>
      <c r="F1164">
        <v>277630</v>
      </c>
      <c r="K1164" s="15"/>
    </row>
    <row r="1165" spans="1:11" x14ac:dyDescent="0.3">
      <c r="A1165">
        <v>47</v>
      </c>
      <c r="B1165" t="s">
        <v>21</v>
      </c>
      <c r="C1165" s="1">
        <v>43800</v>
      </c>
      <c r="D1165" t="s">
        <v>18</v>
      </c>
      <c r="E1165">
        <v>2019</v>
      </c>
      <c r="F1165">
        <v>372959</v>
      </c>
      <c r="K1165" s="14"/>
    </row>
    <row r="1166" spans="1:11" x14ac:dyDescent="0.3">
      <c r="A1166">
        <v>48</v>
      </c>
      <c r="B1166" t="s">
        <v>22</v>
      </c>
      <c r="C1166" s="1">
        <v>43466</v>
      </c>
      <c r="D1166" t="s">
        <v>7</v>
      </c>
      <c r="E1166">
        <v>2019</v>
      </c>
      <c r="F1166">
        <v>28750</v>
      </c>
      <c r="K1166" s="15"/>
    </row>
    <row r="1167" spans="1:11" x14ac:dyDescent="0.3">
      <c r="A1167">
        <v>49</v>
      </c>
      <c r="B1167" t="s">
        <v>22</v>
      </c>
      <c r="C1167" s="1">
        <v>43497</v>
      </c>
      <c r="D1167" t="s">
        <v>8</v>
      </c>
      <c r="E1167">
        <v>2019</v>
      </c>
      <c r="F1167">
        <v>28810</v>
      </c>
      <c r="K1167" s="14"/>
    </row>
    <row r="1168" spans="1:11" x14ac:dyDescent="0.3">
      <c r="A1168">
        <v>50</v>
      </c>
      <c r="B1168" t="s">
        <v>22</v>
      </c>
      <c r="C1168" s="1">
        <v>43525</v>
      </c>
      <c r="D1168" t="s">
        <v>9</v>
      </c>
      <c r="E1168">
        <v>2019</v>
      </c>
      <c r="F1168">
        <v>27300</v>
      </c>
      <c r="K1168" s="15"/>
    </row>
    <row r="1169" spans="1:11" x14ac:dyDescent="0.3">
      <c r="A1169">
        <v>51</v>
      </c>
      <c r="B1169" t="s">
        <v>22</v>
      </c>
      <c r="C1169" s="1">
        <v>43556</v>
      </c>
      <c r="D1169" t="s">
        <v>10</v>
      </c>
      <c r="E1169">
        <v>2019</v>
      </c>
      <c r="F1169">
        <v>26160</v>
      </c>
      <c r="K1169" s="14"/>
    </row>
    <row r="1170" spans="1:11" x14ac:dyDescent="0.3">
      <c r="A1170">
        <v>52</v>
      </c>
      <c r="B1170" t="s">
        <v>22</v>
      </c>
      <c r="C1170" s="1">
        <v>43586</v>
      </c>
      <c r="D1170" t="s">
        <v>11</v>
      </c>
      <c r="E1170">
        <v>2019</v>
      </c>
      <c r="F1170">
        <v>26740</v>
      </c>
      <c r="K1170" s="15"/>
    </row>
    <row r="1171" spans="1:11" x14ac:dyDescent="0.3">
      <c r="A1171">
        <v>53</v>
      </c>
      <c r="B1171" t="s">
        <v>22</v>
      </c>
      <c r="C1171" s="1">
        <v>43617</v>
      </c>
      <c r="D1171" t="s">
        <v>12</v>
      </c>
      <c r="E1171">
        <v>2019</v>
      </c>
      <c r="F1171">
        <v>25820</v>
      </c>
      <c r="K1171" s="14"/>
    </row>
    <row r="1172" spans="1:11" x14ac:dyDescent="0.3">
      <c r="A1172">
        <v>54</v>
      </c>
      <c r="B1172" t="s">
        <v>22</v>
      </c>
      <c r="C1172" s="1">
        <v>43647</v>
      </c>
      <c r="D1172" t="s">
        <v>13</v>
      </c>
      <c r="E1172">
        <v>2019</v>
      </c>
      <c r="F1172">
        <v>24160</v>
      </c>
      <c r="K1172" s="15"/>
    </row>
    <row r="1173" spans="1:11" x14ac:dyDescent="0.3">
      <c r="A1173">
        <v>55</v>
      </c>
      <c r="B1173" t="s">
        <v>22</v>
      </c>
      <c r="C1173" s="1">
        <v>43678</v>
      </c>
      <c r="D1173" t="s">
        <v>14</v>
      </c>
      <c r="E1173">
        <v>2019</v>
      </c>
      <c r="F1173">
        <v>27800</v>
      </c>
      <c r="K1173" s="14"/>
    </row>
    <row r="1174" spans="1:11" x14ac:dyDescent="0.3">
      <c r="A1174">
        <v>56</v>
      </c>
      <c r="B1174" t="s">
        <v>22</v>
      </c>
      <c r="C1174" s="1">
        <v>43709</v>
      </c>
      <c r="D1174" t="s">
        <v>15</v>
      </c>
      <c r="E1174">
        <v>2019</v>
      </c>
      <c r="F1174">
        <v>28640</v>
      </c>
      <c r="K1174" s="15"/>
    </row>
    <row r="1175" spans="1:11" x14ac:dyDescent="0.3">
      <c r="A1175">
        <v>57</v>
      </c>
      <c r="B1175" t="s">
        <v>22</v>
      </c>
      <c r="C1175" s="1">
        <v>43739</v>
      </c>
      <c r="D1175" t="s">
        <v>16</v>
      </c>
      <c r="E1175">
        <v>2019</v>
      </c>
      <c r="F1175">
        <v>27840</v>
      </c>
      <c r="K1175" s="14"/>
    </row>
    <row r="1176" spans="1:11" x14ac:dyDescent="0.3">
      <c r="A1176">
        <v>58</v>
      </c>
      <c r="B1176" t="s">
        <v>22</v>
      </c>
      <c r="C1176" s="1">
        <v>43770</v>
      </c>
      <c r="D1176" t="s">
        <v>17</v>
      </c>
      <c r="E1176">
        <v>2019</v>
      </c>
      <c r="F1176">
        <v>28410</v>
      </c>
      <c r="K1176" s="15"/>
    </row>
    <row r="1177" spans="1:11" x14ac:dyDescent="0.3">
      <c r="A1177">
        <v>59</v>
      </c>
      <c r="B1177" t="s">
        <v>22</v>
      </c>
      <c r="C1177" s="1">
        <v>43800</v>
      </c>
      <c r="D1177" t="s">
        <v>18</v>
      </c>
      <c r="E1177">
        <v>2019</v>
      </c>
      <c r="F1177">
        <v>28460</v>
      </c>
      <c r="K1177" s="14"/>
    </row>
    <row r="1178" spans="1:11" x14ac:dyDescent="0.3">
      <c r="A1178">
        <v>60</v>
      </c>
      <c r="B1178" t="s">
        <v>23</v>
      </c>
      <c r="C1178" s="1">
        <v>43466</v>
      </c>
      <c r="D1178" t="s">
        <v>7</v>
      </c>
      <c r="E1178">
        <v>2019</v>
      </c>
      <c r="F1178">
        <v>197430</v>
      </c>
      <c r="K1178" s="15"/>
    </row>
    <row r="1179" spans="1:11" x14ac:dyDescent="0.3">
      <c r="A1179">
        <v>61</v>
      </c>
      <c r="B1179" t="s">
        <v>23</v>
      </c>
      <c r="C1179" s="1">
        <v>43497</v>
      </c>
      <c r="D1179" t="s">
        <v>8</v>
      </c>
      <c r="E1179">
        <v>2019</v>
      </c>
      <c r="F1179">
        <v>33500</v>
      </c>
      <c r="K1179" s="14"/>
    </row>
    <row r="1180" spans="1:11" x14ac:dyDescent="0.3">
      <c r="A1180">
        <v>62</v>
      </c>
      <c r="B1180" t="s">
        <v>23</v>
      </c>
      <c r="C1180" s="1">
        <v>43525</v>
      </c>
      <c r="D1180" t="s">
        <v>9</v>
      </c>
      <c r="E1180">
        <v>2019</v>
      </c>
      <c r="F1180">
        <v>37500</v>
      </c>
      <c r="K1180" s="15"/>
    </row>
    <row r="1181" spans="1:11" x14ac:dyDescent="0.3">
      <c r="A1181">
        <v>63</v>
      </c>
      <c r="B1181" t="s">
        <v>23</v>
      </c>
      <c r="C1181" s="1">
        <v>43556</v>
      </c>
      <c r="D1181" t="s">
        <v>10</v>
      </c>
      <c r="E1181">
        <v>2019</v>
      </c>
      <c r="F1181">
        <v>38500</v>
      </c>
      <c r="K1181" s="14"/>
    </row>
    <row r="1182" spans="1:11" x14ac:dyDescent="0.3">
      <c r="A1182">
        <v>64</v>
      </c>
      <c r="B1182" t="s">
        <v>23</v>
      </c>
      <c r="C1182" s="1">
        <v>43586</v>
      </c>
      <c r="D1182" t="s">
        <v>11</v>
      </c>
      <c r="E1182">
        <v>2019</v>
      </c>
      <c r="F1182">
        <v>30800</v>
      </c>
      <c r="K1182" s="15"/>
    </row>
    <row r="1183" spans="1:11" x14ac:dyDescent="0.3">
      <c r="A1183">
        <v>65</v>
      </c>
      <c r="B1183" t="s">
        <v>23</v>
      </c>
      <c r="C1183" s="1">
        <v>43617</v>
      </c>
      <c r="D1183" t="s">
        <v>12</v>
      </c>
      <c r="E1183">
        <v>2019</v>
      </c>
      <c r="F1183">
        <v>40500</v>
      </c>
      <c r="K1183" s="14"/>
    </row>
    <row r="1184" spans="1:11" x14ac:dyDescent="0.3">
      <c r="A1184">
        <v>66</v>
      </c>
      <c r="B1184" t="s">
        <v>23</v>
      </c>
      <c r="C1184" s="1">
        <v>43647</v>
      </c>
      <c r="D1184" t="s">
        <v>13</v>
      </c>
      <c r="E1184">
        <v>2019</v>
      </c>
      <c r="F1184">
        <v>45500</v>
      </c>
      <c r="K1184" s="15"/>
    </row>
    <row r="1185" spans="1:11" x14ac:dyDescent="0.3">
      <c r="A1185">
        <v>67</v>
      </c>
      <c r="B1185" t="s">
        <v>23</v>
      </c>
      <c r="C1185" s="1">
        <v>43678</v>
      </c>
      <c r="D1185" t="s">
        <v>14</v>
      </c>
      <c r="E1185">
        <v>2019</v>
      </c>
      <c r="F1185">
        <v>45000</v>
      </c>
      <c r="K1185" s="14"/>
    </row>
    <row r="1186" spans="1:11" x14ac:dyDescent="0.3">
      <c r="A1186">
        <v>68</v>
      </c>
      <c r="B1186" t="s">
        <v>23</v>
      </c>
      <c r="C1186" s="1">
        <v>43709</v>
      </c>
      <c r="D1186" t="s">
        <v>15</v>
      </c>
      <c r="E1186">
        <v>2019</v>
      </c>
      <c r="F1186">
        <v>50500</v>
      </c>
      <c r="K1186" s="15"/>
    </row>
    <row r="1187" spans="1:11" x14ac:dyDescent="0.3">
      <c r="A1187">
        <v>69</v>
      </c>
      <c r="B1187" t="s">
        <v>23</v>
      </c>
      <c r="C1187" s="1">
        <v>43739</v>
      </c>
      <c r="D1187" t="s">
        <v>16</v>
      </c>
      <c r="E1187">
        <v>2019</v>
      </c>
      <c r="F1187">
        <v>46000</v>
      </c>
      <c r="K1187" s="14"/>
    </row>
    <row r="1188" spans="1:11" x14ac:dyDescent="0.3">
      <c r="A1188">
        <v>70</v>
      </c>
      <c r="B1188" t="s">
        <v>23</v>
      </c>
      <c r="C1188" s="1">
        <v>43770</v>
      </c>
      <c r="D1188" t="s">
        <v>17</v>
      </c>
      <c r="E1188">
        <v>2019</v>
      </c>
      <c r="F1188">
        <v>51500</v>
      </c>
      <c r="K1188" s="15"/>
    </row>
    <row r="1189" spans="1:11" x14ac:dyDescent="0.3">
      <c r="A1189">
        <v>71</v>
      </c>
      <c r="B1189" t="s">
        <v>23</v>
      </c>
      <c r="C1189" s="1">
        <v>43800</v>
      </c>
      <c r="D1189" t="s">
        <v>18</v>
      </c>
      <c r="E1189">
        <v>2019</v>
      </c>
      <c r="F1189">
        <v>45800</v>
      </c>
      <c r="K1189" s="14"/>
    </row>
    <row r="1190" spans="1:11" x14ac:dyDescent="0.3">
      <c r="A1190">
        <v>72</v>
      </c>
      <c r="B1190" t="s">
        <v>24</v>
      </c>
      <c r="C1190" s="1">
        <v>43466</v>
      </c>
      <c r="D1190" t="s">
        <v>7</v>
      </c>
      <c r="E1190">
        <v>2019</v>
      </c>
      <c r="F1190">
        <v>146441</v>
      </c>
    </row>
    <row r="1191" spans="1:11" x14ac:dyDescent="0.3">
      <c r="A1191">
        <v>73</v>
      </c>
      <c r="B1191" t="s">
        <v>24</v>
      </c>
      <c r="C1191" s="1">
        <v>43497</v>
      </c>
      <c r="D1191" t="s">
        <v>8</v>
      </c>
      <c r="E1191">
        <v>2019</v>
      </c>
      <c r="F1191">
        <v>481110</v>
      </c>
    </row>
    <row r="1192" spans="1:11" x14ac:dyDescent="0.3">
      <c r="A1192">
        <v>74</v>
      </c>
      <c r="B1192" t="s">
        <v>24</v>
      </c>
      <c r="C1192" s="1">
        <v>43525</v>
      </c>
      <c r="D1192" t="s">
        <v>9</v>
      </c>
      <c r="E1192">
        <v>2019</v>
      </c>
      <c r="F1192">
        <v>155013</v>
      </c>
    </row>
    <row r="1193" spans="1:11" x14ac:dyDescent="0.3">
      <c r="A1193">
        <v>75</v>
      </c>
      <c r="B1193" t="s">
        <v>24</v>
      </c>
      <c r="C1193" s="1">
        <v>43556</v>
      </c>
      <c r="D1193" t="s">
        <v>10</v>
      </c>
      <c r="E1193">
        <v>2019</v>
      </c>
      <c r="F1193">
        <v>82334</v>
      </c>
    </row>
    <row r="1194" spans="1:11" x14ac:dyDescent="0.3">
      <c r="A1194">
        <v>76</v>
      </c>
      <c r="B1194" t="s">
        <v>24</v>
      </c>
      <c r="C1194" s="1">
        <v>43586</v>
      </c>
      <c r="D1194" t="s">
        <v>11</v>
      </c>
      <c r="E1194">
        <v>2019</v>
      </c>
      <c r="F1194">
        <v>154609</v>
      </c>
    </row>
    <row r="1195" spans="1:11" x14ac:dyDescent="0.3">
      <c r="A1195">
        <v>77</v>
      </c>
      <c r="B1195" t="s">
        <v>24</v>
      </c>
      <c r="C1195" s="1">
        <v>43617</v>
      </c>
      <c r="D1195" t="s">
        <v>12</v>
      </c>
      <c r="E1195">
        <v>2019</v>
      </c>
      <c r="F1195">
        <v>155013</v>
      </c>
    </row>
    <row r="1196" spans="1:11" x14ac:dyDescent="0.3">
      <c r="A1196">
        <v>78</v>
      </c>
      <c r="B1196" t="s">
        <v>24</v>
      </c>
      <c r="C1196" s="1">
        <v>43647</v>
      </c>
      <c r="D1196" t="s">
        <v>13</v>
      </c>
      <c r="E1196">
        <v>2019</v>
      </c>
      <c r="F1196">
        <v>114951</v>
      </c>
    </row>
    <row r="1197" spans="1:11" x14ac:dyDescent="0.3">
      <c r="A1197">
        <v>79</v>
      </c>
      <c r="B1197" t="s">
        <v>24</v>
      </c>
      <c r="C1197" s="1">
        <v>43678</v>
      </c>
      <c r="D1197" t="s">
        <v>14</v>
      </c>
      <c r="E1197">
        <v>2019</v>
      </c>
      <c r="F1197">
        <v>123733</v>
      </c>
    </row>
    <row r="1198" spans="1:11" x14ac:dyDescent="0.3">
      <c r="A1198">
        <v>80</v>
      </c>
      <c r="B1198" t="s">
        <v>24</v>
      </c>
      <c r="C1198" s="1">
        <v>43709</v>
      </c>
      <c r="D1198" t="s">
        <v>15</v>
      </c>
      <c r="E1198">
        <v>2019</v>
      </c>
      <c r="F1198">
        <v>131485</v>
      </c>
    </row>
    <row r="1199" spans="1:11" x14ac:dyDescent="0.3">
      <c r="A1199">
        <v>81</v>
      </c>
      <c r="B1199" t="s">
        <v>24</v>
      </c>
      <c r="C1199" s="1">
        <v>43739</v>
      </c>
      <c r="D1199" t="s">
        <v>16</v>
      </c>
      <c r="E1199">
        <v>2019</v>
      </c>
      <c r="F1199">
        <v>152898</v>
      </c>
    </row>
    <row r="1200" spans="1:11" x14ac:dyDescent="0.3">
      <c r="A1200">
        <v>82</v>
      </c>
      <c r="B1200" t="s">
        <v>24</v>
      </c>
      <c r="C1200" s="1">
        <v>43770</v>
      </c>
      <c r="D1200" t="s">
        <v>17</v>
      </c>
      <c r="E1200">
        <v>2019</v>
      </c>
      <c r="F1200">
        <v>128075</v>
      </c>
    </row>
    <row r="1201" spans="1:6" x14ac:dyDescent="0.3">
      <c r="A1201">
        <v>83</v>
      </c>
      <c r="B1201" t="s">
        <v>24</v>
      </c>
      <c r="C1201" s="1">
        <v>43800</v>
      </c>
      <c r="D1201" t="s">
        <v>18</v>
      </c>
      <c r="E1201">
        <v>2019</v>
      </c>
      <c r="F1201">
        <v>182333</v>
      </c>
    </row>
    <row r="1202" spans="1:6" x14ac:dyDescent="0.3">
      <c r="A1202">
        <v>84</v>
      </c>
      <c r="B1202" t="s">
        <v>25</v>
      </c>
      <c r="C1202" s="1">
        <v>43466</v>
      </c>
      <c r="D1202" t="s">
        <v>7</v>
      </c>
      <c r="E1202">
        <v>2019</v>
      </c>
      <c r="F1202">
        <v>42</v>
      </c>
    </row>
    <row r="1203" spans="1:6" x14ac:dyDescent="0.3">
      <c r="A1203">
        <v>85</v>
      </c>
      <c r="B1203" t="s">
        <v>25</v>
      </c>
      <c r="C1203" s="1">
        <v>43497</v>
      </c>
      <c r="D1203" t="s">
        <v>8</v>
      </c>
      <c r="E1203">
        <v>2019</v>
      </c>
      <c r="F1203">
        <v>41</v>
      </c>
    </row>
    <row r="1204" spans="1:6" x14ac:dyDescent="0.3">
      <c r="A1204">
        <v>86</v>
      </c>
      <c r="B1204" t="s">
        <v>25</v>
      </c>
      <c r="C1204" s="1">
        <v>43525</v>
      </c>
      <c r="D1204" t="s">
        <v>9</v>
      </c>
      <c r="E1204">
        <v>2019</v>
      </c>
      <c r="F1204">
        <v>45</v>
      </c>
    </row>
    <row r="1205" spans="1:6" x14ac:dyDescent="0.3">
      <c r="A1205">
        <v>87</v>
      </c>
      <c r="B1205" t="s">
        <v>25</v>
      </c>
      <c r="C1205" s="1">
        <v>43556</v>
      </c>
      <c r="D1205" t="s">
        <v>10</v>
      </c>
      <c r="E1205">
        <v>2019</v>
      </c>
      <c r="F1205">
        <v>41</v>
      </c>
    </row>
    <row r="1206" spans="1:6" x14ac:dyDescent="0.3">
      <c r="A1206">
        <v>88</v>
      </c>
      <c r="B1206" t="s">
        <v>25</v>
      </c>
      <c r="C1206" s="1">
        <v>43586</v>
      </c>
      <c r="D1206" t="s">
        <v>11</v>
      </c>
      <c r="E1206">
        <v>2019</v>
      </c>
      <c r="F1206">
        <v>46</v>
      </c>
    </row>
    <row r="1207" spans="1:6" x14ac:dyDescent="0.3">
      <c r="A1207">
        <v>89</v>
      </c>
      <c r="B1207" t="s">
        <v>25</v>
      </c>
      <c r="C1207" s="1">
        <v>43617</v>
      </c>
      <c r="D1207" t="s">
        <v>12</v>
      </c>
      <c r="E1207">
        <v>2019</v>
      </c>
      <c r="F1207">
        <v>41</v>
      </c>
    </row>
    <row r="1208" spans="1:6" x14ac:dyDescent="0.3">
      <c r="A1208">
        <v>90</v>
      </c>
      <c r="B1208" t="s">
        <v>25</v>
      </c>
      <c r="C1208" s="1">
        <v>43647</v>
      </c>
      <c r="D1208" t="s">
        <v>13</v>
      </c>
      <c r="E1208">
        <v>2019</v>
      </c>
      <c r="F1208">
        <v>50</v>
      </c>
    </row>
    <row r="1209" spans="1:6" x14ac:dyDescent="0.3">
      <c r="A1209">
        <v>91</v>
      </c>
      <c r="B1209" t="s">
        <v>25</v>
      </c>
      <c r="C1209" s="1">
        <v>43678</v>
      </c>
      <c r="D1209" t="s">
        <v>14</v>
      </c>
      <c r="E1209">
        <v>2019</v>
      </c>
      <c r="F1209">
        <v>50</v>
      </c>
    </row>
    <row r="1210" spans="1:6" x14ac:dyDescent="0.3">
      <c r="A1210">
        <v>92</v>
      </c>
      <c r="B1210" t="s">
        <v>25</v>
      </c>
      <c r="C1210" s="1">
        <v>43709</v>
      </c>
      <c r="D1210" t="s">
        <v>15</v>
      </c>
      <c r="E1210">
        <v>2019</v>
      </c>
      <c r="F1210">
        <v>41</v>
      </c>
    </row>
    <row r="1211" spans="1:6" x14ac:dyDescent="0.3">
      <c r="A1211">
        <v>93</v>
      </c>
      <c r="B1211" t="s">
        <v>25</v>
      </c>
      <c r="C1211" s="1">
        <v>43739</v>
      </c>
      <c r="D1211" t="s">
        <v>16</v>
      </c>
      <c r="E1211">
        <v>2019</v>
      </c>
      <c r="F1211">
        <v>46</v>
      </c>
    </row>
    <row r="1212" spans="1:6" x14ac:dyDescent="0.3">
      <c r="A1212">
        <v>94</v>
      </c>
      <c r="B1212" t="s">
        <v>25</v>
      </c>
      <c r="C1212" s="1">
        <v>43770</v>
      </c>
      <c r="D1212" t="s">
        <v>17</v>
      </c>
      <c r="E1212">
        <v>2019</v>
      </c>
      <c r="F1212">
        <v>46</v>
      </c>
    </row>
    <row r="1213" spans="1:6" x14ac:dyDescent="0.3">
      <c r="A1213">
        <v>95</v>
      </c>
      <c r="B1213" t="s">
        <v>25</v>
      </c>
      <c r="C1213" s="1">
        <v>43800</v>
      </c>
      <c r="D1213" t="s">
        <v>18</v>
      </c>
      <c r="E1213">
        <v>2019</v>
      </c>
      <c r="F1213">
        <v>45</v>
      </c>
    </row>
    <row r="1214" spans="1:6" x14ac:dyDescent="0.3">
      <c r="A1214">
        <v>96</v>
      </c>
      <c r="B1214" t="s">
        <v>26</v>
      </c>
      <c r="C1214" s="1">
        <v>43466</v>
      </c>
      <c r="D1214" t="s">
        <v>7</v>
      </c>
      <c r="E1214">
        <v>2019</v>
      </c>
      <c r="F1214">
        <v>10285</v>
      </c>
    </row>
    <row r="1215" spans="1:6" x14ac:dyDescent="0.3">
      <c r="A1215">
        <v>97</v>
      </c>
      <c r="B1215" t="s">
        <v>26</v>
      </c>
      <c r="C1215" s="1">
        <v>43497</v>
      </c>
      <c r="D1215" t="s">
        <v>8</v>
      </c>
      <c r="E1215">
        <v>2019</v>
      </c>
      <c r="F1215">
        <v>6480</v>
      </c>
    </row>
    <row r="1216" spans="1:6" x14ac:dyDescent="0.3">
      <c r="A1216">
        <v>98</v>
      </c>
      <c r="B1216" t="s">
        <v>26</v>
      </c>
      <c r="C1216" s="1">
        <v>43525</v>
      </c>
      <c r="D1216" t="s">
        <v>9</v>
      </c>
      <c r="E1216">
        <v>2019</v>
      </c>
      <c r="F1216">
        <v>6634</v>
      </c>
    </row>
    <row r="1217" spans="1:6" x14ac:dyDescent="0.3">
      <c r="A1217">
        <v>99</v>
      </c>
      <c r="B1217" t="s">
        <v>26</v>
      </c>
      <c r="C1217" s="1">
        <v>43556</v>
      </c>
      <c r="D1217" t="s">
        <v>10</v>
      </c>
      <c r="E1217">
        <v>2019</v>
      </c>
      <c r="F1217">
        <v>5623</v>
      </c>
    </row>
    <row r="1218" spans="1:6" x14ac:dyDescent="0.3">
      <c r="A1218">
        <v>100</v>
      </c>
      <c r="B1218" t="s">
        <v>26</v>
      </c>
      <c r="C1218" s="1">
        <v>43586</v>
      </c>
      <c r="D1218" t="s">
        <v>11</v>
      </c>
      <c r="E1218">
        <v>2019</v>
      </c>
      <c r="F1218">
        <v>3393</v>
      </c>
    </row>
    <row r="1219" spans="1:6" x14ac:dyDescent="0.3">
      <c r="A1219">
        <v>101</v>
      </c>
      <c r="B1219" t="s">
        <v>26</v>
      </c>
      <c r="C1219" s="1">
        <v>43617</v>
      </c>
      <c r="D1219" t="s">
        <v>12</v>
      </c>
      <c r="E1219">
        <v>2019</v>
      </c>
      <c r="F1219">
        <v>3871</v>
      </c>
    </row>
    <row r="1220" spans="1:6" x14ac:dyDescent="0.3">
      <c r="A1220">
        <v>102</v>
      </c>
      <c r="B1220" t="s">
        <v>26</v>
      </c>
      <c r="C1220" s="1">
        <v>43647</v>
      </c>
      <c r="D1220" t="s">
        <v>13</v>
      </c>
      <c r="E1220">
        <v>2019</v>
      </c>
      <c r="F1220">
        <v>5192</v>
      </c>
    </row>
    <row r="1221" spans="1:6" x14ac:dyDescent="0.3">
      <c r="A1221">
        <v>103</v>
      </c>
      <c r="B1221" t="s">
        <v>26</v>
      </c>
      <c r="C1221" s="1">
        <v>43678</v>
      </c>
      <c r="D1221" t="s">
        <v>14</v>
      </c>
      <c r="E1221">
        <v>2019</v>
      </c>
      <c r="F1221">
        <v>5480</v>
      </c>
    </row>
    <row r="1222" spans="1:6" x14ac:dyDescent="0.3">
      <c r="A1222">
        <v>104</v>
      </c>
      <c r="B1222" t="s">
        <v>26</v>
      </c>
      <c r="C1222" s="1">
        <v>43709</v>
      </c>
      <c r="D1222" t="s">
        <v>15</v>
      </c>
      <c r="E1222">
        <v>2019</v>
      </c>
      <c r="F1222">
        <v>8735</v>
      </c>
    </row>
    <row r="1223" spans="1:6" x14ac:dyDescent="0.3">
      <c r="A1223">
        <v>105</v>
      </c>
      <c r="B1223" t="s">
        <v>26</v>
      </c>
      <c r="C1223" s="1">
        <v>43739</v>
      </c>
      <c r="D1223" t="s">
        <v>16</v>
      </c>
      <c r="E1223">
        <v>2019</v>
      </c>
      <c r="F1223">
        <v>6799</v>
      </c>
    </row>
    <row r="1224" spans="1:6" x14ac:dyDescent="0.3">
      <c r="A1224">
        <v>106</v>
      </c>
      <c r="B1224" t="s">
        <v>26</v>
      </c>
      <c r="C1224" s="1">
        <v>43770</v>
      </c>
      <c r="D1224" t="s">
        <v>17</v>
      </c>
      <c r="E1224">
        <v>2019</v>
      </c>
      <c r="F1224">
        <v>7101</v>
      </c>
    </row>
    <row r="1225" spans="1:6" x14ac:dyDescent="0.3">
      <c r="A1225">
        <v>107</v>
      </c>
      <c r="B1225" t="s">
        <v>26</v>
      </c>
      <c r="C1225" s="1">
        <v>43800</v>
      </c>
      <c r="D1225" t="s">
        <v>18</v>
      </c>
      <c r="E1225">
        <v>2019</v>
      </c>
      <c r="F1225">
        <v>7898</v>
      </c>
    </row>
    <row r="1226" spans="1:6" x14ac:dyDescent="0.3">
      <c r="A1226">
        <v>108</v>
      </c>
      <c r="B1226" t="s">
        <v>27</v>
      </c>
      <c r="C1226" s="1">
        <v>43466</v>
      </c>
      <c r="D1226" t="s">
        <v>7</v>
      </c>
      <c r="E1226">
        <v>2019</v>
      </c>
      <c r="F1226">
        <v>123550</v>
      </c>
    </row>
    <row r="1227" spans="1:6" x14ac:dyDescent="0.3">
      <c r="A1227">
        <v>109</v>
      </c>
      <c r="B1227" t="s">
        <v>27</v>
      </c>
      <c r="C1227" s="1">
        <v>43497</v>
      </c>
      <c r="D1227" t="s">
        <v>8</v>
      </c>
      <c r="E1227">
        <v>2019</v>
      </c>
      <c r="F1227">
        <v>98471</v>
      </c>
    </row>
    <row r="1228" spans="1:6" x14ac:dyDescent="0.3">
      <c r="A1228">
        <v>110</v>
      </c>
      <c r="B1228" t="s">
        <v>27</v>
      </c>
      <c r="C1228" s="1">
        <v>43525</v>
      </c>
      <c r="D1228" t="s">
        <v>9</v>
      </c>
      <c r="E1228">
        <v>2019</v>
      </c>
      <c r="F1228">
        <v>91340</v>
      </c>
    </row>
    <row r="1229" spans="1:6" x14ac:dyDescent="0.3">
      <c r="A1229">
        <v>111</v>
      </c>
      <c r="B1229" t="s">
        <v>27</v>
      </c>
      <c r="C1229" s="1">
        <v>43556</v>
      </c>
      <c r="D1229" t="s">
        <v>10</v>
      </c>
      <c r="E1229">
        <v>2019</v>
      </c>
      <c r="F1229">
        <v>135920</v>
      </c>
    </row>
    <row r="1230" spans="1:6" x14ac:dyDescent="0.3">
      <c r="A1230">
        <v>112</v>
      </c>
      <c r="B1230" t="s">
        <v>27</v>
      </c>
      <c r="C1230" s="1">
        <v>43586</v>
      </c>
      <c r="D1230" t="s">
        <v>11</v>
      </c>
      <c r="E1230">
        <v>2019</v>
      </c>
      <c r="F1230">
        <v>130971</v>
      </c>
    </row>
    <row r="1231" spans="1:6" x14ac:dyDescent="0.3">
      <c r="A1231">
        <v>113</v>
      </c>
      <c r="B1231" t="s">
        <v>27</v>
      </c>
      <c r="C1231" s="1">
        <v>43617</v>
      </c>
      <c r="D1231" t="s">
        <v>12</v>
      </c>
      <c r="E1231">
        <v>2019</v>
      </c>
      <c r="F1231">
        <v>127270</v>
      </c>
    </row>
    <row r="1232" spans="1:6" x14ac:dyDescent="0.3">
      <c r="A1232">
        <v>114</v>
      </c>
      <c r="B1232" t="s">
        <v>27</v>
      </c>
      <c r="C1232" s="1">
        <v>43647</v>
      </c>
      <c r="D1232" t="s">
        <v>13</v>
      </c>
      <c r="E1232">
        <v>2019</v>
      </c>
      <c r="F1232">
        <v>103260</v>
      </c>
    </row>
    <row r="1233" spans="1:6" x14ac:dyDescent="0.3">
      <c r="A1233">
        <v>115</v>
      </c>
      <c r="B1233" t="s">
        <v>27</v>
      </c>
      <c r="C1233" s="1">
        <v>43678</v>
      </c>
      <c r="D1233" t="s">
        <v>14</v>
      </c>
      <c r="E1233">
        <v>2019</v>
      </c>
      <c r="F1233">
        <v>111374</v>
      </c>
    </row>
    <row r="1234" spans="1:6" x14ac:dyDescent="0.3">
      <c r="A1234">
        <v>116</v>
      </c>
      <c r="B1234" t="s">
        <v>27</v>
      </c>
      <c r="C1234" s="1">
        <v>43709</v>
      </c>
      <c r="D1234" t="s">
        <v>15</v>
      </c>
      <c r="E1234">
        <v>2019</v>
      </c>
      <c r="F1234">
        <v>133754</v>
      </c>
    </row>
    <row r="1235" spans="1:6" x14ac:dyDescent="0.3">
      <c r="A1235">
        <v>117</v>
      </c>
      <c r="B1235" t="s">
        <v>27</v>
      </c>
      <c r="C1235" s="1">
        <v>43739</v>
      </c>
      <c r="D1235" t="s">
        <v>16</v>
      </c>
      <c r="E1235">
        <v>2019</v>
      </c>
      <c r="F1235">
        <v>128625</v>
      </c>
    </row>
    <row r="1236" spans="1:6" x14ac:dyDescent="0.3">
      <c r="A1236">
        <v>118</v>
      </c>
      <c r="B1236" t="s">
        <v>27</v>
      </c>
      <c r="C1236" s="1">
        <v>43770</v>
      </c>
      <c r="D1236" t="s">
        <v>17</v>
      </c>
      <c r="E1236">
        <v>2019</v>
      </c>
      <c r="F1236">
        <v>104380</v>
      </c>
    </row>
    <row r="1237" spans="1:6" x14ac:dyDescent="0.3">
      <c r="A1237">
        <v>119</v>
      </c>
      <c r="B1237" t="s">
        <v>27</v>
      </c>
      <c r="C1237" s="1">
        <v>43800</v>
      </c>
      <c r="D1237" t="s">
        <v>18</v>
      </c>
      <c r="E1237">
        <v>2019</v>
      </c>
      <c r="F1237">
        <v>124525</v>
      </c>
    </row>
    <row r="1238" spans="1:6" x14ac:dyDescent="0.3">
      <c r="A1238">
        <v>120</v>
      </c>
      <c r="B1238" t="s">
        <v>28</v>
      </c>
      <c r="C1238" s="1">
        <v>43466</v>
      </c>
      <c r="D1238" t="s">
        <v>7</v>
      </c>
      <c r="E1238">
        <v>2019</v>
      </c>
      <c r="F1238">
        <v>2476</v>
      </c>
    </row>
    <row r="1239" spans="1:6" x14ac:dyDescent="0.3">
      <c r="A1239">
        <v>121</v>
      </c>
      <c r="B1239" t="s">
        <v>28</v>
      </c>
      <c r="C1239" s="1">
        <v>43497</v>
      </c>
      <c r="D1239" t="s">
        <v>8</v>
      </c>
      <c r="E1239">
        <v>2019</v>
      </c>
      <c r="F1239">
        <v>1449</v>
      </c>
    </row>
    <row r="1240" spans="1:6" x14ac:dyDescent="0.3">
      <c r="A1240">
        <v>122</v>
      </c>
      <c r="B1240" t="s">
        <v>28</v>
      </c>
      <c r="C1240" s="1">
        <v>43525</v>
      </c>
      <c r="D1240" t="s">
        <v>9</v>
      </c>
      <c r="E1240">
        <v>2019</v>
      </c>
      <c r="F1240">
        <v>1212</v>
      </c>
    </row>
    <row r="1241" spans="1:6" x14ac:dyDescent="0.3">
      <c r="A1241">
        <v>123</v>
      </c>
      <c r="B1241" t="s">
        <v>28</v>
      </c>
      <c r="C1241" s="1">
        <v>43556</v>
      </c>
      <c r="D1241" t="s">
        <v>10</v>
      </c>
      <c r="E1241">
        <v>2019</v>
      </c>
      <c r="F1241">
        <v>663</v>
      </c>
    </row>
    <row r="1242" spans="1:6" x14ac:dyDescent="0.3">
      <c r="A1242">
        <v>124</v>
      </c>
      <c r="B1242" t="s">
        <v>28</v>
      </c>
      <c r="C1242" s="1">
        <v>43586</v>
      </c>
      <c r="D1242" t="s">
        <v>11</v>
      </c>
      <c r="E1242">
        <v>2019</v>
      </c>
      <c r="F1242">
        <v>493</v>
      </c>
    </row>
    <row r="1243" spans="1:6" x14ac:dyDescent="0.3">
      <c r="A1243">
        <v>125</v>
      </c>
      <c r="B1243" t="s">
        <v>28</v>
      </c>
      <c r="C1243" s="1">
        <v>43617</v>
      </c>
      <c r="D1243" t="s">
        <v>12</v>
      </c>
      <c r="E1243">
        <v>2019</v>
      </c>
      <c r="F1243">
        <v>506</v>
      </c>
    </row>
    <row r="1244" spans="1:6" x14ac:dyDescent="0.3">
      <c r="A1244">
        <v>126</v>
      </c>
      <c r="B1244" t="s">
        <v>28</v>
      </c>
      <c r="C1244" s="1">
        <v>43647</v>
      </c>
      <c r="D1244" t="s">
        <v>13</v>
      </c>
      <c r="E1244">
        <v>2019</v>
      </c>
      <c r="F1244">
        <v>1287</v>
      </c>
    </row>
    <row r="1245" spans="1:6" x14ac:dyDescent="0.3">
      <c r="A1245">
        <v>127</v>
      </c>
      <c r="B1245" t="s">
        <v>28</v>
      </c>
      <c r="C1245" s="1">
        <v>43678</v>
      </c>
      <c r="D1245" t="s">
        <v>14</v>
      </c>
      <c r="E1245">
        <v>2019</v>
      </c>
      <c r="F1245">
        <v>2572</v>
      </c>
    </row>
    <row r="1246" spans="1:6" x14ac:dyDescent="0.3">
      <c r="A1246">
        <v>128</v>
      </c>
      <c r="B1246" t="s">
        <v>28</v>
      </c>
      <c r="C1246" s="1">
        <v>43709</v>
      </c>
      <c r="D1246" t="s">
        <v>15</v>
      </c>
      <c r="E1246">
        <v>2019</v>
      </c>
      <c r="F1246">
        <v>1629</v>
      </c>
    </row>
    <row r="1247" spans="1:6" x14ac:dyDescent="0.3">
      <c r="A1247">
        <v>129</v>
      </c>
      <c r="B1247" t="s">
        <v>28</v>
      </c>
      <c r="C1247" s="1">
        <v>43739</v>
      </c>
      <c r="D1247" t="s">
        <v>16</v>
      </c>
      <c r="E1247">
        <v>2019</v>
      </c>
      <c r="F1247">
        <v>1943</v>
      </c>
    </row>
    <row r="1248" spans="1:6" x14ac:dyDescent="0.3">
      <c r="A1248">
        <v>130</v>
      </c>
      <c r="B1248" t="s">
        <v>28</v>
      </c>
      <c r="C1248" s="1">
        <v>43770</v>
      </c>
      <c r="D1248" t="s">
        <v>17</v>
      </c>
      <c r="E1248">
        <v>2019</v>
      </c>
      <c r="F1248">
        <v>2176</v>
      </c>
    </row>
    <row r="1249" spans="1:6" x14ac:dyDescent="0.3">
      <c r="A1249">
        <v>131</v>
      </c>
      <c r="B1249" t="s">
        <v>28</v>
      </c>
      <c r="C1249" s="1">
        <v>43800</v>
      </c>
      <c r="D1249" t="s">
        <v>18</v>
      </c>
      <c r="E1249">
        <v>2019</v>
      </c>
      <c r="F1249">
        <v>2783</v>
      </c>
    </row>
    <row r="1250" spans="1:6" x14ac:dyDescent="0.3">
      <c r="A1250">
        <v>132</v>
      </c>
      <c r="B1250" t="s">
        <v>29</v>
      </c>
      <c r="C1250" s="1">
        <v>43466</v>
      </c>
      <c r="D1250" t="s">
        <v>7</v>
      </c>
      <c r="E1250">
        <v>2019</v>
      </c>
      <c r="F1250">
        <v>13480</v>
      </c>
    </row>
    <row r="1251" spans="1:6" x14ac:dyDescent="0.3">
      <c r="A1251">
        <v>133</v>
      </c>
      <c r="B1251" t="s">
        <v>29</v>
      </c>
      <c r="C1251" s="1">
        <v>43497</v>
      </c>
      <c r="D1251" t="s">
        <v>8</v>
      </c>
      <c r="E1251">
        <v>2019</v>
      </c>
      <c r="F1251">
        <v>13545</v>
      </c>
    </row>
    <row r="1252" spans="1:6" x14ac:dyDescent="0.3">
      <c r="A1252">
        <v>134</v>
      </c>
      <c r="B1252" t="s">
        <v>29</v>
      </c>
      <c r="C1252" s="1">
        <v>43525</v>
      </c>
      <c r="D1252" t="s">
        <v>9</v>
      </c>
      <c r="E1252">
        <v>2019</v>
      </c>
      <c r="F1252">
        <v>13490</v>
      </c>
    </row>
    <row r="1253" spans="1:6" x14ac:dyDescent="0.3">
      <c r="A1253">
        <v>135</v>
      </c>
      <c r="B1253" t="s">
        <v>29</v>
      </c>
      <c r="C1253" s="1">
        <v>43556</v>
      </c>
      <c r="D1253" t="s">
        <v>10</v>
      </c>
      <c r="E1253">
        <v>2019</v>
      </c>
      <c r="F1253">
        <v>12980</v>
      </c>
    </row>
    <row r="1254" spans="1:6" x14ac:dyDescent="0.3">
      <c r="A1254">
        <v>136</v>
      </c>
      <c r="B1254" t="s">
        <v>29</v>
      </c>
      <c r="C1254" s="1">
        <v>43586</v>
      </c>
      <c r="D1254" t="s">
        <v>11</v>
      </c>
      <c r="E1254">
        <v>2019</v>
      </c>
      <c r="F1254">
        <v>11970</v>
      </c>
    </row>
    <row r="1255" spans="1:6" x14ac:dyDescent="0.3">
      <c r="A1255">
        <v>137</v>
      </c>
      <c r="B1255" t="s">
        <v>29</v>
      </c>
      <c r="C1255" s="1">
        <v>43617</v>
      </c>
      <c r="D1255" t="s">
        <v>12</v>
      </c>
      <c r="E1255">
        <v>2019</v>
      </c>
      <c r="F1255">
        <v>11460</v>
      </c>
    </row>
    <row r="1256" spans="1:6" x14ac:dyDescent="0.3">
      <c r="A1256">
        <v>138</v>
      </c>
      <c r="B1256" t="s">
        <v>29</v>
      </c>
      <c r="C1256" s="1">
        <v>43647</v>
      </c>
      <c r="D1256" t="s">
        <v>13</v>
      </c>
      <c r="E1256">
        <v>2019</v>
      </c>
      <c r="F1256">
        <v>13470</v>
      </c>
    </row>
    <row r="1257" spans="1:6" x14ac:dyDescent="0.3">
      <c r="A1257">
        <v>139</v>
      </c>
      <c r="B1257" t="s">
        <v>29</v>
      </c>
      <c r="C1257" s="1">
        <v>43678</v>
      </c>
      <c r="D1257" t="s">
        <v>14</v>
      </c>
      <c r="E1257">
        <v>2019</v>
      </c>
      <c r="F1257">
        <v>12190</v>
      </c>
    </row>
    <row r="1258" spans="1:6" x14ac:dyDescent="0.3">
      <c r="A1258">
        <v>140</v>
      </c>
      <c r="B1258" t="s">
        <v>29</v>
      </c>
      <c r="C1258" s="1">
        <v>43709</v>
      </c>
      <c r="D1258" t="s">
        <v>15</v>
      </c>
      <c r="E1258">
        <v>2019</v>
      </c>
      <c r="F1258">
        <v>13210</v>
      </c>
    </row>
    <row r="1259" spans="1:6" x14ac:dyDescent="0.3">
      <c r="A1259">
        <v>141</v>
      </c>
      <c r="B1259" t="s">
        <v>29</v>
      </c>
      <c r="C1259" s="1">
        <v>43739</v>
      </c>
      <c r="D1259" t="s">
        <v>16</v>
      </c>
      <c r="E1259">
        <v>2019</v>
      </c>
      <c r="F1259">
        <v>12260</v>
      </c>
    </row>
    <row r="1260" spans="1:6" x14ac:dyDescent="0.3">
      <c r="A1260">
        <v>142</v>
      </c>
      <c r="B1260" t="s">
        <v>29</v>
      </c>
      <c r="C1260" s="1">
        <v>43770</v>
      </c>
      <c r="D1260" t="s">
        <v>17</v>
      </c>
      <c r="E1260">
        <v>2019</v>
      </c>
      <c r="F1260">
        <v>12470</v>
      </c>
    </row>
    <row r="1261" spans="1:6" x14ac:dyDescent="0.3">
      <c r="A1261">
        <v>143</v>
      </c>
      <c r="B1261" t="s">
        <v>29</v>
      </c>
      <c r="C1261" s="1">
        <v>43800</v>
      </c>
      <c r="D1261" t="s">
        <v>18</v>
      </c>
      <c r="E1261">
        <v>2019</v>
      </c>
      <c r="F1261">
        <v>12360</v>
      </c>
    </row>
    <row r="1262" spans="1:6" x14ac:dyDescent="0.3">
      <c r="A1262">
        <v>144</v>
      </c>
      <c r="B1262" t="s">
        <v>30</v>
      </c>
      <c r="C1262" s="1">
        <v>43466</v>
      </c>
      <c r="D1262" t="s">
        <v>7</v>
      </c>
      <c r="E1262">
        <v>2019</v>
      </c>
      <c r="F1262">
        <v>168082</v>
      </c>
    </row>
    <row r="1263" spans="1:6" x14ac:dyDescent="0.3">
      <c r="A1263">
        <v>145</v>
      </c>
      <c r="B1263" t="s">
        <v>30</v>
      </c>
      <c r="C1263" s="1">
        <v>43497</v>
      </c>
      <c r="D1263" t="s">
        <v>8</v>
      </c>
      <c r="E1263">
        <v>2019</v>
      </c>
      <c r="F1263">
        <v>798949</v>
      </c>
    </row>
    <row r="1264" spans="1:6" x14ac:dyDescent="0.3">
      <c r="A1264">
        <v>146</v>
      </c>
      <c r="B1264" t="s">
        <v>30</v>
      </c>
      <c r="C1264" s="1">
        <v>43525</v>
      </c>
      <c r="D1264" t="s">
        <v>9</v>
      </c>
      <c r="E1264">
        <v>2019</v>
      </c>
      <c r="F1264">
        <v>173658</v>
      </c>
    </row>
    <row r="1265" spans="1:6" x14ac:dyDescent="0.3">
      <c r="A1265">
        <v>147</v>
      </c>
      <c r="B1265" t="s">
        <v>30</v>
      </c>
      <c r="C1265" s="1">
        <v>43556</v>
      </c>
      <c r="D1265" t="s">
        <v>10</v>
      </c>
      <c r="E1265">
        <v>2019</v>
      </c>
      <c r="F1265">
        <v>183268</v>
      </c>
    </row>
    <row r="1266" spans="1:6" x14ac:dyDescent="0.3">
      <c r="A1266">
        <v>148</v>
      </c>
      <c r="B1266" t="s">
        <v>30</v>
      </c>
      <c r="C1266" s="1">
        <v>43586</v>
      </c>
      <c r="D1266" t="s">
        <v>11</v>
      </c>
      <c r="E1266">
        <v>2019</v>
      </c>
      <c r="F1266">
        <v>175202</v>
      </c>
    </row>
    <row r="1267" spans="1:6" x14ac:dyDescent="0.3">
      <c r="A1267">
        <v>149</v>
      </c>
      <c r="B1267" t="s">
        <v>30</v>
      </c>
      <c r="C1267" s="1">
        <v>43617</v>
      </c>
      <c r="D1267" t="s">
        <v>12</v>
      </c>
      <c r="E1267">
        <v>2019</v>
      </c>
      <c r="F1267">
        <v>175853</v>
      </c>
    </row>
    <row r="1268" spans="1:6" x14ac:dyDescent="0.3">
      <c r="A1268">
        <v>150</v>
      </c>
      <c r="B1268" t="s">
        <v>30</v>
      </c>
      <c r="C1268" s="1">
        <v>43647</v>
      </c>
      <c r="D1268" t="s">
        <v>13</v>
      </c>
      <c r="E1268">
        <v>2019</v>
      </c>
      <c r="F1268">
        <v>100398</v>
      </c>
    </row>
    <row r="1269" spans="1:6" x14ac:dyDescent="0.3">
      <c r="A1269">
        <v>151</v>
      </c>
      <c r="B1269" t="s">
        <v>30</v>
      </c>
      <c r="C1269" s="1">
        <v>43678</v>
      </c>
      <c r="D1269" t="s">
        <v>14</v>
      </c>
      <c r="E1269">
        <v>2019</v>
      </c>
      <c r="F1269">
        <v>104787</v>
      </c>
    </row>
    <row r="1270" spans="1:6" x14ac:dyDescent="0.3">
      <c r="A1270">
        <v>152</v>
      </c>
      <c r="B1270" t="s">
        <v>30</v>
      </c>
      <c r="C1270" s="1">
        <v>43709</v>
      </c>
      <c r="D1270" t="s">
        <v>15</v>
      </c>
      <c r="E1270">
        <v>2019</v>
      </c>
      <c r="F1270">
        <v>141387</v>
      </c>
    </row>
    <row r="1271" spans="1:6" x14ac:dyDescent="0.3">
      <c r="A1271">
        <v>153</v>
      </c>
      <c r="B1271" t="s">
        <v>30</v>
      </c>
      <c r="C1271" s="1">
        <v>43739</v>
      </c>
      <c r="D1271" t="s">
        <v>16</v>
      </c>
      <c r="E1271">
        <v>2019</v>
      </c>
      <c r="F1271">
        <v>130227</v>
      </c>
    </row>
    <row r="1272" spans="1:6" x14ac:dyDescent="0.3">
      <c r="A1272">
        <v>154</v>
      </c>
      <c r="B1272" t="s">
        <v>30</v>
      </c>
      <c r="C1272" s="1">
        <v>43770</v>
      </c>
      <c r="D1272" t="s">
        <v>17</v>
      </c>
      <c r="E1272">
        <v>2019</v>
      </c>
      <c r="F1272">
        <v>234066</v>
      </c>
    </row>
    <row r="1273" spans="1:6" x14ac:dyDescent="0.3">
      <c r="A1273">
        <v>155</v>
      </c>
      <c r="B1273" t="s">
        <v>30</v>
      </c>
      <c r="C1273" s="1">
        <v>43800</v>
      </c>
      <c r="D1273" t="s">
        <v>18</v>
      </c>
      <c r="E1273">
        <v>2019</v>
      </c>
      <c r="F1273">
        <v>148938</v>
      </c>
    </row>
    <row r="1274" spans="1:6" x14ac:dyDescent="0.3">
      <c r="A1274">
        <v>156</v>
      </c>
      <c r="B1274" t="s">
        <v>31</v>
      </c>
      <c r="C1274" s="1">
        <v>43466</v>
      </c>
      <c r="D1274" t="s">
        <v>7</v>
      </c>
      <c r="E1274">
        <v>2019</v>
      </c>
      <c r="F1274">
        <v>18420</v>
      </c>
    </row>
    <row r="1275" spans="1:6" x14ac:dyDescent="0.3">
      <c r="A1275">
        <v>157</v>
      </c>
      <c r="B1275" t="s">
        <v>31</v>
      </c>
      <c r="C1275" s="1">
        <v>43497</v>
      </c>
      <c r="D1275" t="s">
        <v>8</v>
      </c>
      <c r="E1275">
        <v>2019</v>
      </c>
      <c r="F1275">
        <v>26325</v>
      </c>
    </row>
    <row r="1276" spans="1:6" x14ac:dyDescent="0.3">
      <c r="A1276">
        <v>158</v>
      </c>
      <c r="B1276" t="s">
        <v>31</v>
      </c>
      <c r="C1276" s="1">
        <v>43525</v>
      </c>
      <c r="D1276" t="s">
        <v>9</v>
      </c>
      <c r="E1276">
        <v>2019</v>
      </c>
      <c r="F1276">
        <v>16253</v>
      </c>
    </row>
    <row r="1277" spans="1:6" x14ac:dyDescent="0.3">
      <c r="A1277">
        <v>159</v>
      </c>
      <c r="B1277" t="s">
        <v>31</v>
      </c>
      <c r="C1277" s="1">
        <v>43556</v>
      </c>
      <c r="D1277" t="s">
        <v>10</v>
      </c>
      <c r="E1277">
        <v>2019</v>
      </c>
      <c r="F1277">
        <v>23026</v>
      </c>
    </row>
    <row r="1278" spans="1:6" x14ac:dyDescent="0.3">
      <c r="A1278">
        <v>160</v>
      </c>
      <c r="B1278" t="s">
        <v>31</v>
      </c>
      <c r="C1278" s="1">
        <v>43586</v>
      </c>
      <c r="D1278" t="s">
        <v>11</v>
      </c>
      <c r="E1278">
        <v>2019</v>
      </c>
      <c r="F1278">
        <v>26616</v>
      </c>
    </row>
    <row r="1279" spans="1:6" x14ac:dyDescent="0.3">
      <c r="A1279">
        <v>161</v>
      </c>
      <c r="B1279" t="s">
        <v>31</v>
      </c>
      <c r="C1279" s="1">
        <v>43617</v>
      </c>
      <c r="D1279" t="s">
        <v>12</v>
      </c>
      <c r="E1279">
        <v>2019</v>
      </c>
      <c r="F1279">
        <v>24593</v>
      </c>
    </row>
    <row r="1280" spans="1:6" x14ac:dyDescent="0.3">
      <c r="A1280">
        <v>162</v>
      </c>
      <c r="B1280" t="s">
        <v>31</v>
      </c>
      <c r="C1280" s="1">
        <v>43647</v>
      </c>
      <c r="D1280" t="s">
        <v>13</v>
      </c>
      <c r="E1280">
        <v>2019</v>
      </c>
      <c r="F1280">
        <v>22303</v>
      </c>
    </row>
    <row r="1281" spans="1:6" x14ac:dyDescent="0.3">
      <c r="A1281">
        <v>163</v>
      </c>
      <c r="B1281" t="s">
        <v>31</v>
      </c>
      <c r="C1281" s="1">
        <v>43678</v>
      </c>
      <c r="D1281" t="s">
        <v>14</v>
      </c>
      <c r="E1281">
        <v>2019</v>
      </c>
      <c r="F1281">
        <v>21191</v>
      </c>
    </row>
    <row r="1282" spans="1:6" x14ac:dyDescent="0.3">
      <c r="A1282">
        <v>164</v>
      </c>
      <c r="B1282" t="s">
        <v>31</v>
      </c>
      <c r="C1282" s="1">
        <v>43709</v>
      </c>
      <c r="D1282" t="s">
        <v>15</v>
      </c>
      <c r="E1282">
        <v>2019</v>
      </c>
      <c r="F1282">
        <v>24079</v>
      </c>
    </row>
    <row r="1283" spans="1:6" x14ac:dyDescent="0.3">
      <c r="A1283">
        <v>165</v>
      </c>
      <c r="B1283" t="s">
        <v>31</v>
      </c>
      <c r="C1283" s="1">
        <v>43739</v>
      </c>
      <c r="D1283" t="s">
        <v>16</v>
      </c>
      <c r="E1283">
        <v>2019</v>
      </c>
      <c r="F1283">
        <v>20867</v>
      </c>
    </row>
    <row r="1284" spans="1:6" x14ac:dyDescent="0.3">
      <c r="A1284">
        <v>166</v>
      </c>
      <c r="B1284" t="s">
        <v>31</v>
      </c>
      <c r="C1284" s="1">
        <v>43770</v>
      </c>
      <c r="D1284" t="s">
        <v>17</v>
      </c>
      <c r="E1284">
        <v>2019</v>
      </c>
      <c r="F1284">
        <v>29302</v>
      </c>
    </row>
    <row r="1285" spans="1:6" x14ac:dyDescent="0.3">
      <c r="A1285">
        <v>167</v>
      </c>
      <c r="B1285" t="s">
        <v>31</v>
      </c>
      <c r="C1285" s="1">
        <v>43800</v>
      </c>
      <c r="D1285" t="s">
        <v>18</v>
      </c>
      <c r="E1285">
        <v>2019</v>
      </c>
      <c r="F1285">
        <v>16835</v>
      </c>
    </row>
    <row r="1286" spans="1:6" x14ac:dyDescent="0.3">
      <c r="A1286">
        <v>168</v>
      </c>
      <c r="B1286" t="s">
        <v>32</v>
      </c>
      <c r="C1286" s="1">
        <v>43466</v>
      </c>
      <c r="D1286" t="s">
        <v>7</v>
      </c>
      <c r="E1286">
        <v>2019</v>
      </c>
      <c r="F1286">
        <v>400000</v>
      </c>
    </row>
    <row r="1287" spans="1:6" x14ac:dyDescent="0.3">
      <c r="A1287">
        <v>169</v>
      </c>
      <c r="B1287" t="s">
        <v>32</v>
      </c>
      <c r="C1287" s="1">
        <v>43497</v>
      </c>
      <c r="D1287" t="s">
        <v>8</v>
      </c>
      <c r="E1287">
        <v>2019</v>
      </c>
      <c r="F1287">
        <v>600000</v>
      </c>
    </row>
    <row r="1288" spans="1:6" x14ac:dyDescent="0.3">
      <c r="A1288">
        <v>170</v>
      </c>
      <c r="B1288" t="s">
        <v>32</v>
      </c>
      <c r="C1288" s="1">
        <v>43525</v>
      </c>
      <c r="D1288" t="s">
        <v>9</v>
      </c>
      <c r="E1288">
        <v>2019</v>
      </c>
      <c r="F1288">
        <v>1000000</v>
      </c>
    </row>
    <row r="1289" spans="1:6" x14ac:dyDescent="0.3">
      <c r="A1289">
        <v>171</v>
      </c>
      <c r="B1289" t="s">
        <v>32</v>
      </c>
      <c r="C1289" s="1">
        <v>43556</v>
      </c>
      <c r="D1289" t="s">
        <v>10</v>
      </c>
      <c r="E1289">
        <v>2019</v>
      </c>
      <c r="F1289">
        <v>650000</v>
      </c>
    </row>
    <row r="1290" spans="1:6" x14ac:dyDescent="0.3">
      <c r="A1290">
        <v>172</v>
      </c>
      <c r="B1290" t="s">
        <v>32</v>
      </c>
      <c r="C1290" s="1">
        <v>43586</v>
      </c>
      <c r="D1290" t="s">
        <v>11</v>
      </c>
      <c r="E1290">
        <v>2019</v>
      </c>
      <c r="F1290">
        <v>400000</v>
      </c>
    </row>
    <row r="1291" spans="1:6" x14ac:dyDescent="0.3">
      <c r="A1291">
        <v>173</v>
      </c>
      <c r="B1291" t="s">
        <v>32</v>
      </c>
      <c r="C1291" s="1">
        <v>43617</v>
      </c>
      <c r="D1291" t="s">
        <v>12</v>
      </c>
      <c r="E1291">
        <v>2019</v>
      </c>
      <c r="F1291">
        <v>300000</v>
      </c>
    </row>
    <row r="1292" spans="1:6" x14ac:dyDescent="0.3">
      <c r="A1292">
        <v>174</v>
      </c>
      <c r="B1292" t="s">
        <v>32</v>
      </c>
      <c r="C1292" s="1">
        <v>43647</v>
      </c>
      <c r="D1292" t="s">
        <v>13</v>
      </c>
      <c r="E1292">
        <v>2019</v>
      </c>
      <c r="F1292">
        <v>350000</v>
      </c>
    </row>
    <row r="1293" spans="1:6" x14ac:dyDescent="0.3">
      <c r="A1293">
        <v>175</v>
      </c>
      <c r="B1293" t="s">
        <v>32</v>
      </c>
      <c r="C1293" s="1">
        <v>43678</v>
      </c>
      <c r="D1293" t="s">
        <v>14</v>
      </c>
      <c r="E1293">
        <v>2019</v>
      </c>
      <c r="F1293">
        <v>349900</v>
      </c>
    </row>
    <row r="1294" spans="1:6" x14ac:dyDescent="0.3">
      <c r="A1294">
        <v>176</v>
      </c>
      <c r="B1294" t="s">
        <v>32</v>
      </c>
      <c r="C1294" s="1">
        <v>43709</v>
      </c>
      <c r="D1294" t="s">
        <v>15</v>
      </c>
      <c r="E1294">
        <v>2019</v>
      </c>
      <c r="F1294">
        <v>350400</v>
      </c>
    </row>
    <row r="1295" spans="1:6" x14ac:dyDescent="0.3">
      <c r="A1295">
        <v>177</v>
      </c>
      <c r="B1295" t="s">
        <v>32</v>
      </c>
      <c r="C1295" s="1">
        <v>43739</v>
      </c>
      <c r="D1295" t="s">
        <v>16</v>
      </c>
      <c r="E1295">
        <v>2019</v>
      </c>
      <c r="F1295">
        <v>350000</v>
      </c>
    </row>
    <row r="1296" spans="1:6" x14ac:dyDescent="0.3">
      <c r="A1296">
        <v>178</v>
      </c>
      <c r="B1296" t="s">
        <v>32</v>
      </c>
      <c r="C1296" s="1">
        <v>43770</v>
      </c>
      <c r="D1296" t="s">
        <v>17</v>
      </c>
      <c r="E1296">
        <v>2019</v>
      </c>
      <c r="F1296">
        <v>351560</v>
      </c>
    </row>
    <row r="1297" spans="1:6" x14ac:dyDescent="0.3">
      <c r="A1297">
        <v>179</v>
      </c>
      <c r="B1297" t="s">
        <v>32</v>
      </c>
      <c r="C1297" s="1">
        <v>43800</v>
      </c>
      <c r="D1297" t="s">
        <v>18</v>
      </c>
      <c r="E1297">
        <v>2019</v>
      </c>
      <c r="F1297">
        <v>350710</v>
      </c>
    </row>
    <row r="1298" spans="1:6" x14ac:dyDescent="0.3">
      <c r="A1298">
        <v>180</v>
      </c>
      <c r="B1298" t="s">
        <v>33</v>
      </c>
      <c r="C1298" s="1">
        <v>43466</v>
      </c>
      <c r="D1298" t="s">
        <v>7</v>
      </c>
      <c r="E1298">
        <v>2019</v>
      </c>
      <c r="F1298">
        <v>0</v>
      </c>
    </row>
    <row r="1299" spans="1:6" x14ac:dyDescent="0.3">
      <c r="A1299">
        <v>181</v>
      </c>
      <c r="B1299" t="s">
        <v>33</v>
      </c>
      <c r="C1299" s="1">
        <v>43497</v>
      </c>
      <c r="D1299" t="s">
        <v>8</v>
      </c>
      <c r="E1299">
        <v>2019</v>
      </c>
      <c r="F1299">
        <v>0</v>
      </c>
    </row>
    <row r="1300" spans="1:6" x14ac:dyDescent="0.3">
      <c r="A1300">
        <v>182</v>
      </c>
      <c r="B1300" t="s">
        <v>33</v>
      </c>
      <c r="C1300" s="1">
        <v>43525</v>
      </c>
      <c r="D1300" t="s">
        <v>9</v>
      </c>
      <c r="E1300">
        <v>2019</v>
      </c>
      <c r="F1300">
        <v>0</v>
      </c>
    </row>
    <row r="1301" spans="1:6" x14ac:dyDescent="0.3">
      <c r="A1301">
        <v>183</v>
      </c>
      <c r="B1301" t="s">
        <v>33</v>
      </c>
      <c r="C1301" s="1">
        <v>43556</v>
      </c>
      <c r="D1301" t="s">
        <v>10</v>
      </c>
      <c r="E1301">
        <v>2019</v>
      </c>
      <c r="F1301">
        <v>0</v>
      </c>
    </row>
    <row r="1302" spans="1:6" x14ac:dyDescent="0.3">
      <c r="A1302">
        <v>184</v>
      </c>
      <c r="B1302" t="s">
        <v>33</v>
      </c>
      <c r="C1302" s="1">
        <v>43586</v>
      </c>
      <c r="D1302" t="s">
        <v>11</v>
      </c>
      <c r="E1302">
        <v>2019</v>
      </c>
      <c r="F1302">
        <v>0</v>
      </c>
    </row>
    <row r="1303" spans="1:6" x14ac:dyDescent="0.3">
      <c r="A1303">
        <v>185</v>
      </c>
      <c r="B1303" t="s">
        <v>33</v>
      </c>
      <c r="C1303" s="1">
        <v>43617</v>
      </c>
      <c r="D1303" t="s">
        <v>12</v>
      </c>
      <c r="E1303">
        <v>2019</v>
      </c>
      <c r="F1303">
        <v>0</v>
      </c>
    </row>
    <row r="1304" spans="1:6" x14ac:dyDescent="0.3">
      <c r="A1304">
        <v>186</v>
      </c>
      <c r="B1304" t="s">
        <v>33</v>
      </c>
      <c r="C1304" s="1">
        <v>43647</v>
      </c>
      <c r="D1304" t="s">
        <v>13</v>
      </c>
      <c r="E1304">
        <v>2019</v>
      </c>
      <c r="F1304">
        <v>0</v>
      </c>
    </row>
    <row r="1305" spans="1:6" x14ac:dyDescent="0.3">
      <c r="A1305">
        <v>187</v>
      </c>
      <c r="B1305" t="s">
        <v>33</v>
      </c>
      <c r="C1305" s="1">
        <v>43678</v>
      </c>
      <c r="D1305" t="s">
        <v>14</v>
      </c>
      <c r="E1305">
        <v>2019</v>
      </c>
      <c r="F1305">
        <v>0</v>
      </c>
    </row>
    <row r="1306" spans="1:6" x14ac:dyDescent="0.3">
      <c r="A1306">
        <v>188</v>
      </c>
      <c r="B1306" t="s">
        <v>33</v>
      </c>
      <c r="C1306" s="1">
        <v>43709</v>
      </c>
      <c r="D1306" t="s">
        <v>15</v>
      </c>
      <c r="E1306">
        <v>2019</v>
      </c>
      <c r="F1306">
        <v>0</v>
      </c>
    </row>
    <row r="1307" spans="1:6" x14ac:dyDescent="0.3">
      <c r="A1307">
        <v>189</v>
      </c>
      <c r="B1307" t="s">
        <v>33</v>
      </c>
      <c r="C1307" s="1">
        <v>43739</v>
      </c>
      <c r="D1307" t="s">
        <v>16</v>
      </c>
      <c r="E1307">
        <v>2019</v>
      </c>
      <c r="F1307">
        <v>0</v>
      </c>
    </row>
    <row r="1308" spans="1:6" x14ac:dyDescent="0.3">
      <c r="A1308">
        <v>190</v>
      </c>
      <c r="B1308" t="s">
        <v>33</v>
      </c>
      <c r="C1308" s="1">
        <v>43770</v>
      </c>
      <c r="D1308" t="s">
        <v>17</v>
      </c>
      <c r="E1308">
        <v>2019</v>
      </c>
      <c r="F1308">
        <v>0</v>
      </c>
    </row>
    <row r="1309" spans="1:6" x14ac:dyDescent="0.3">
      <c r="A1309">
        <v>191</v>
      </c>
      <c r="B1309" t="s">
        <v>33</v>
      </c>
      <c r="C1309" s="1">
        <v>43800</v>
      </c>
      <c r="D1309" t="s">
        <v>18</v>
      </c>
      <c r="E1309">
        <v>2019</v>
      </c>
      <c r="F1309">
        <v>0</v>
      </c>
    </row>
    <row r="1310" spans="1:6" x14ac:dyDescent="0.3">
      <c r="A1310">
        <v>192</v>
      </c>
      <c r="B1310" t="s">
        <v>49</v>
      </c>
      <c r="C1310" s="1">
        <v>43466</v>
      </c>
      <c r="D1310" t="s">
        <v>7</v>
      </c>
      <c r="E1310">
        <v>2019</v>
      </c>
      <c r="F1310">
        <v>0</v>
      </c>
    </row>
    <row r="1311" spans="1:6" x14ac:dyDescent="0.3">
      <c r="A1311">
        <v>193</v>
      </c>
      <c r="B1311" t="s">
        <v>49</v>
      </c>
      <c r="C1311" s="1">
        <v>43497</v>
      </c>
      <c r="D1311" t="s">
        <v>8</v>
      </c>
      <c r="E1311">
        <v>2019</v>
      </c>
      <c r="F1311">
        <v>159640</v>
      </c>
    </row>
    <row r="1312" spans="1:6" x14ac:dyDescent="0.3">
      <c r="A1312">
        <v>194</v>
      </c>
      <c r="B1312" t="s">
        <v>49</v>
      </c>
      <c r="C1312" s="1">
        <v>43525</v>
      </c>
      <c r="D1312" t="s">
        <v>9</v>
      </c>
      <c r="E1312">
        <v>2019</v>
      </c>
      <c r="F1312">
        <v>156610</v>
      </c>
    </row>
    <row r="1313" spans="1:6" x14ac:dyDescent="0.3">
      <c r="A1313">
        <v>195</v>
      </c>
      <c r="B1313" t="s">
        <v>49</v>
      </c>
      <c r="C1313" s="1">
        <v>43556</v>
      </c>
      <c r="D1313" t="s">
        <v>10</v>
      </c>
      <c r="E1313">
        <v>2019</v>
      </c>
      <c r="F1313">
        <v>152570</v>
      </c>
    </row>
    <row r="1314" spans="1:6" x14ac:dyDescent="0.3">
      <c r="A1314">
        <v>196</v>
      </c>
      <c r="B1314" t="s">
        <v>49</v>
      </c>
      <c r="C1314" s="1">
        <v>43586</v>
      </c>
      <c r="D1314" t="s">
        <v>11</v>
      </c>
      <c r="E1314">
        <v>2019</v>
      </c>
      <c r="F1314">
        <v>154550</v>
      </c>
    </row>
    <row r="1315" spans="1:6" x14ac:dyDescent="0.3">
      <c r="A1315">
        <v>197</v>
      </c>
      <c r="B1315" t="s">
        <v>49</v>
      </c>
      <c r="C1315" s="1">
        <v>43617</v>
      </c>
      <c r="D1315" t="s">
        <v>12</v>
      </c>
      <c r="E1315">
        <v>2019</v>
      </c>
      <c r="F1315">
        <v>163480</v>
      </c>
    </row>
    <row r="1316" spans="1:6" x14ac:dyDescent="0.3">
      <c r="A1316">
        <v>198</v>
      </c>
      <c r="B1316" t="s">
        <v>49</v>
      </c>
      <c r="C1316" s="1">
        <v>43647</v>
      </c>
      <c r="D1316" t="s">
        <v>13</v>
      </c>
      <c r="E1316">
        <v>2019</v>
      </c>
      <c r="F1316">
        <v>167700</v>
      </c>
    </row>
    <row r="1317" spans="1:6" x14ac:dyDescent="0.3">
      <c r="A1317">
        <v>199</v>
      </c>
      <c r="B1317" t="s">
        <v>49</v>
      </c>
      <c r="C1317" s="1">
        <v>43678</v>
      </c>
      <c r="D1317" t="s">
        <v>14</v>
      </c>
      <c r="E1317">
        <v>2019</v>
      </c>
      <c r="F1317">
        <v>171050</v>
      </c>
    </row>
    <row r="1318" spans="1:6" x14ac:dyDescent="0.3">
      <c r="A1318">
        <v>200</v>
      </c>
      <c r="B1318" t="s">
        <v>49</v>
      </c>
      <c r="C1318" s="1">
        <v>43709</v>
      </c>
      <c r="D1318" t="s">
        <v>15</v>
      </c>
      <c r="E1318">
        <v>2019</v>
      </c>
      <c r="F1318">
        <v>172900</v>
      </c>
    </row>
    <row r="1319" spans="1:6" x14ac:dyDescent="0.3">
      <c r="A1319">
        <v>201</v>
      </c>
      <c r="B1319" t="s">
        <v>49</v>
      </c>
      <c r="C1319" s="1">
        <v>43739</v>
      </c>
      <c r="D1319" t="s">
        <v>16</v>
      </c>
      <c r="E1319">
        <v>2019</v>
      </c>
      <c r="F1319">
        <v>172500</v>
      </c>
    </row>
    <row r="1320" spans="1:6" x14ac:dyDescent="0.3">
      <c r="A1320">
        <v>202</v>
      </c>
      <c r="B1320" t="s">
        <v>49</v>
      </c>
      <c r="C1320" s="1">
        <v>43770</v>
      </c>
      <c r="D1320" t="s">
        <v>17</v>
      </c>
      <c r="E1320">
        <v>2019</v>
      </c>
      <c r="F1320">
        <v>173700</v>
      </c>
    </row>
    <row r="1321" spans="1:6" x14ac:dyDescent="0.3">
      <c r="A1321">
        <v>203</v>
      </c>
      <c r="B1321" t="s">
        <v>49</v>
      </c>
      <c r="C1321" s="1">
        <v>43800</v>
      </c>
      <c r="D1321" t="s">
        <v>18</v>
      </c>
      <c r="E1321">
        <v>2019</v>
      </c>
      <c r="F1321">
        <v>175100</v>
      </c>
    </row>
    <row r="1322" spans="1:6" x14ac:dyDescent="0.3">
      <c r="A1322">
        <v>204</v>
      </c>
      <c r="B1322" t="s">
        <v>34</v>
      </c>
      <c r="C1322" s="1">
        <v>43466</v>
      </c>
      <c r="D1322" t="s">
        <v>7</v>
      </c>
      <c r="E1322">
        <v>2019</v>
      </c>
      <c r="F1322">
        <v>228812</v>
      </c>
    </row>
    <row r="1323" spans="1:6" x14ac:dyDescent="0.3">
      <c r="A1323">
        <v>205</v>
      </c>
      <c r="B1323" t="s">
        <v>34</v>
      </c>
      <c r="C1323" s="1">
        <v>43497</v>
      </c>
      <c r="D1323" t="s">
        <v>8</v>
      </c>
      <c r="E1323">
        <v>2019</v>
      </c>
      <c r="F1323">
        <v>286258</v>
      </c>
    </row>
    <row r="1324" spans="1:6" x14ac:dyDescent="0.3">
      <c r="A1324">
        <v>206</v>
      </c>
      <c r="B1324" t="s">
        <v>34</v>
      </c>
      <c r="C1324" s="1">
        <v>43525</v>
      </c>
      <c r="D1324" t="s">
        <v>9</v>
      </c>
      <c r="E1324">
        <v>2019</v>
      </c>
      <c r="F1324">
        <v>184508</v>
      </c>
    </row>
    <row r="1325" spans="1:6" x14ac:dyDescent="0.3">
      <c r="A1325">
        <v>207</v>
      </c>
      <c r="B1325" t="s">
        <v>34</v>
      </c>
      <c r="C1325" s="1">
        <v>43556</v>
      </c>
      <c r="D1325" t="s">
        <v>10</v>
      </c>
      <c r="E1325">
        <v>2019</v>
      </c>
      <c r="F1325">
        <v>121460</v>
      </c>
    </row>
    <row r="1326" spans="1:6" x14ac:dyDescent="0.3">
      <c r="A1326">
        <v>208</v>
      </c>
      <c r="B1326" t="s">
        <v>34</v>
      </c>
      <c r="C1326" s="1">
        <v>43586</v>
      </c>
      <c r="D1326" t="s">
        <v>11</v>
      </c>
      <c r="E1326">
        <v>2019</v>
      </c>
      <c r="F1326">
        <v>184372</v>
      </c>
    </row>
    <row r="1327" spans="1:6" x14ac:dyDescent="0.3">
      <c r="A1327">
        <v>209</v>
      </c>
      <c r="B1327" t="s">
        <v>34</v>
      </c>
      <c r="C1327" s="1">
        <v>43617</v>
      </c>
      <c r="D1327" t="s">
        <v>12</v>
      </c>
      <c r="E1327">
        <v>2019</v>
      </c>
      <c r="F1327">
        <v>184508</v>
      </c>
    </row>
    <row r="1328" spans="1:6" x14ac:dyDescent="0.3">
      <c r="A1328">
        <v>210</v>
      </c>
      <c r="B1328" t="s">
        <v>34</v>
      </c>
      <c r="C1328" s="1">
        <v>43647</v>
      </c>
      <c r="D1328" t="s">
        <v>13</v>
      </c>
      <c r="E1328">
        <v>2019</v>
      </c>
      <c r="F1328">
        <v>93450</v>
      </c>
    </row>
    <row r="1329" spans="1:6" x14ac:dyDescent="0.3">
      <c r="A1329">
        <v>211</v>
      </c>
      <c r="B1329" t="s">
        <v>34</v>
      </c>
      <c r="C1329" s="1">
        <v>43678</v>
      </c>
      <c r="D1329" t="s">
        <v>14</v>
      </c>
      <c r="E1329">
        <v>2019</v>
      </c>
      <c r="F1329">
        <v>118010</v>
      </c>
    </row>
    <row r="1330" spans="1:6" x14ac:dyDescent="0.3">
      <c r="A1330">
        <v>212</v>
      </c>
      <c r="B1330" t="s">
        <v>34</v>
      </c>
      <c r="C1330" s="1">
        <v>43709</v>
      </c>
      <c r="D1330" t="s">
        <v>15</v>
      </c>
      <c r="E1330">
        <v>2019</v>
      </c>
      <c r="F1330">
        <v>175712</v>
      </c>
    </row>
    <row r="1331" spans="1:6" x14ac:dyDescent="0.3">
      <c r="A1331">
        <v>213</v>
      </c>
      <c r="B1331" t="s">
        <v>34</v>
      </c>
      <c r="C1331" s="1">
        <v>43739</v>
      </c>
      <c r="D1331" t="s">
        <v>16</v>
      </c>
      <c r="E1331">
        <v>2019</v>
      </c>
      <c r="F1331">
        <v>196160</v>
      </c>
    </row>
    <row r="1332" spans="1:6" x14ac:dyDescent="0.3">
      <c r="A1332">
        <v>214</v>
      </c>
      <c r="B1332" t="s">
        <v>34</v>
      </c>
      <c r="C1332" s="1">
        <v>43770</v>
      </c>
      <c r="D1332" t="s">
        <v>17</v>
      </c>
      <c r="E1332">
        <v>2019</v>
      </c>
      <c r="F1332">
        <v>121425</v>
      </c>
    </row>
    <row r="1333" spans="1:6" x14ac:dyDescent="0.3">
      <c r="A1333">
        <v>215</v>
      </c>
      <c r="B1333" t="s">
        <v>34</v>
      </c>
      <c r="C1333" s="1">
        <v>43800</v>
      </c>
      <c r="D1333" t="s">
        <v>18</v>
      </c>
      <c r="E1333">
        <v>2019</v>
      </c>
      <c r="F1333">
        <v>198637</v>
      </c>
    </row>
    <row r="1334" spans="1:6" x14ac:dyDescent="0.3">
      <c r="A1334">
        <v>216</v>
      </c>
      <c r="B1334" t="s">
        <v>35</v>
      </c>
      <c r="C1334" s="1">
        <v>43466</v>
      </c>
      <c r="D1334" t="s">
        <v>7</v>
      </c>
      <c r="E1334">
        <v>2019</v>
      </c>
      <c r="F1334">
        <v>21284</v>
      </c>
    </row>
    <row r="1335" spans="1:6" x14ac:dyDescent="0.3">
      <c r="A1335">
        <v>217</v>
      </c>
      <c r="B1335" t="s">
        <v>35</v>
      </c>
      <c r="C1335" s="1">
        <v>43497</v>
      </c>
      <c r="D1335" t="s">
        <v>8</v>
      </c>
      <c r="E1335">
        <v>2019</v>
      </c>
      <c r="F1335">
        <v>13697</v>
      </c>
    </row>
    <row r="1336" spans="1:6" x14ac:dyDescent="0.3">
      <c r="A1336">
        <v>218</v>
      </c>
      <c r="B1336" t="s">
        <v>35</v>
      </c>
      <c r="C1336" s="1">
        <v>43525</v>
      </c>
      <c r="D1336" t="s">
        <v>9</v>
      </c>
      <c r="E1336">
        <v>2019</v>
      </c>
      <c r="F1336">
        <v>8467</v>
      </c>
    </row>
    <row r="1337" spans="1:6" x14ac:dyDescent="0.3">
      <c r="A1337">
        <v>219</v>
      </c>
      <c r="B1337" t="s">
        <v>35</v>
      </c>
      <c r="C1337" s="1">
        <v>43556</v>
      </c>
      <c r="D1337" t="s">
        <v>10</v>
      </c>
      <c r="E1337">
        <v>2019</v>
      </c>
      <c r="F1337">
        <v>7202</v>
      </c>
    </row>
    <row r="1338" spans="1:6" x14ac:dyDescent="0.3">
      <c r="A1338">
        <v>220</v>
      </c>
      <c r="B1338" t="s">
        <v>35</v>
      </c>
      <c r="C1338" s="1">
        <v>43586</v>
      </c>
      <c r="D1338" t="s">
        <v>11</v>
      </c>
      <c r="E1338">
        <v>2019</v>
      </c>
      <c r="F1338">
        <v>26338</v>
      </c>
    </row>
    <row r="1339" spans="1:6" x14ac:dyDescent="0.3">
      <c r="A1339">
        <v>221</v>
      </c>
      <c r="B1339" t="s">
        <v>35</v>
      </c>
      <c r="C1339" s="1">
        <v>43617</v>
      </c>
      <c r="D1339" t="s">
        <v>12</v>
      </c>
      <c r="E1339">
        <v>2019</v>
      </c>
      <c r="F1339">
        <v>5558</v>
      </c>
    </row>
    <row r="1340" spans="1:6" x14ac:dyDescent="0.3">
      <c r="A1340">
        <v>222</v>
      </c>
      <c r="B1340" t="s">
        <v>35</v>
      </c>
      <c r="C1340" s="1">
        <v>43647</v>
      </c>
      <c r="D1340" t="s">
        <v>13</v>
      </c>
      <c r="E1340">
        <v>2019</v>
      </c>
      <c r="F1340">
        <v>19783</v>
      </c>
    </row>
    <row r="1341" spans="1:6" x14ac:dyDescent="0.3">
      <c r="A1341">
        <v>223</v>
      </c>
      <c r="B1341" t="s">
        <v>35</v>
      </c>
      <c r="C1341" s="1">
        <v>43678</v>
      </c>
      <c r="D1341" t="s">
        <v>14</v>
      </c>
      <c r="E1341">
        <v>2019</v>
      </c>
      <c r="F1341">
        <v>7473</v>
      </c>
    </row>
    <row r="1342" spans="1:6" x14ac:dyDescent="0.3">
      <c r="A1342">
        <v>224</v>
      </c>
      <c r="B1342" t="s">
        <v>35</v>
      </c>
      <c r="C1342" s="1">
        <v>43709</v>
      </c>
      <c r="D1342" t="s">
        <v>15</v>
      </c>
      <c r="E1342">
        <v>2019</v>
      </c>
      <c r="F1342">
        <v>5230</v>
      </c>
    </row>
    <row r="1343" spans="1:6" x14ac:dyDescent="0.3">
      <c r="A1343">
        <v>225</v>
      </c>
      <c r="B1343" t="s">
        <v>35</v>
      </c>
      <c r="C1343" s="1">
        <v>43739</v>
      </c>
      <c r="D1343" t="s">
        <v>16</v>
      </c>
      <c r="E1343">
        <v>2019</v>
      </c>
      <c r="F1343">
        <v>5290</v>
      </c>
    </row>
    <row r="1344" spans="1:6" x14ac:dyDescent="0.3">
      <c r="A1344">
        <v>226</v>
      </c>
      <c r="B1344" t="s">
        <v>35</v>
      </c>
      <c r="C1344" s="1">
        <v>43770</v>
      </c>
      <c r="D1344" t="s">
        <v>17</v>
      </c>
      <c r="E1344">
        <v>2019</v>
      </c>
      <c r="F1344">
        <v>7177</v>
      </c>
    </row>
    <row r="1345" spans="1:6" x14ac:dyDescent="0.3">
      <c r="A1345">
        <v>227</v>
      </c>
      <c r="B1345" t="s">
        <v>35</v>
      </c>
      <c r="C1345" s="1">
        <v>43800</v>
      </c>
      <c r="D1345" t="s">
        <v>18</v>
      </c>
      <c r="E1345">
        <v>2019</v>
      </c>
      <c r="F1345">
        <v>13419</v>
      </c>
    </row>
    <row r="1346" spans="1:6" x14ac:dyDescent="0.3">
      <c r="A1346">
        <v>228</v>
      </c>
      <c r="B1346" t="s">
        <v>50</v>
      </c>
      <c r="C1346" s="1">
        <v>43466</v>
      </c>
      <c r="D1346" t="s">
        <v>7</v>
      </c>
      <c r="E1346">
        <v>2019</v>
      </c>
      <c r="F1346">
        <v>0</v>
      </c>
    </row>
    <row r="1347" spans="1:6" x14ac:dyDescent="0.3">
      <c r="A1347">
        <v>229</v>
      </c>
      <c r="B1347" t="s">
        <v>50</v>
      </c>
      <c r="C1347" s="1">
        <v>43497</v>
      </c>
      <c r="D1347" t="s">
        <v>8</v>
      </c>
      <c r="E1347">
        <v>2019</v>
      </c>
      <c r="F1347">
        <v>0</v>
      </c>
    </row>
    <row r="1348" spans="1:6" x14ac:dyDescent="0.3">
      <c r="A1348">
        <v>230</v>
      </c>
      <c r="B1348" t="s">
        <v>50</v>
      </c>
      <c r="C1348" s="1">
        <v>43525</v>
      </c>
      <c r="D1348" t="s">
        <v>9</v>
      </c>
      <c r="E1348">
        <v>2019</v>
      </c>
      <c r="F1348">
        <v>0</v>
      </c>
    </row>
    <row r="1349" spans="1:6" x14ac:dyDescent="0.3">
      <c r="A1349">
        <v>231</v>
      </c>
      <c r="B1349" t="s">
        <v>50</v>
      </c>
      <c r="C1349" s="1">
        <v>43556</v>
      </c>
      <c r="D1349" t="s">
        <v>10</v>
      </c>
      <c r="E1349">
        <v>2019</v>
      </c>
      <c r="F1349">
        <v>0</v>
      </c>
    </row>
    <row r="1350" spans="1:6" x14ac:dyDescent="0.3">
      <c r="A1350">
        <v>232</v>
      </c>
      <c r="B1350" t="s">
        <v>50</v>
      </c>
      <c r="C1350" s="1">
        <v>43586</v>
      </c>
      <c r="D1350" t="s">
        <v>11</v>
      </c>
      <c r="E1350">
        <v>2019</v>
      </c>
      <c r="F1350">
        <v>0</v>
      </c>
    </row>
    <row r="1351" spans="1:6" x14ac:dyDescent="0.3">
      <c r="A1351">
        <v>233</v>
      </c>
      <c r="B1351" t="s">
        <v>50</v>
      </c>
      <c r="C1351" s="1">
        <v>43617</v>
      </c>
      <c r="D1351" t="s">
        <v>12</v>
      </c>
      <c r="E1351">
        <v>2019</v>
      </c>
      <c r="F1351">
        <v>0</v>
      </c>
    </row>
    <row r="1352" spans="1:6" x14ac:dyDescent="0.3">
      <c r="A1352">
        <v>234</v>
      </c>
      <c r="B1352" t="s">
        <v>50</v>
      </c>
      <c r="C1352" s="1">
        <v>43647</v>
      </c>
      <c r="D1352" t="s">
        <v>13</v>
      </c>
      <c r="E1352">
        <v>2019</v>
      </c>
      <c r="F1352">
        <v>68842</v>
      </c>
    </row>
    <row r="1353" spans="1:6" x14ac:dyDescent="0.3">
      <c r="A1353">
        <v>235</v>
      </c>
      <c r="B1353" t="s">
        <v>50</v>
      </c>
      <c r="C1353" s="1">
        <v>43678</v>
      </c>
      <c r="D1353" t="s">
        <v>14</v>
      </c>
      <c r="E1353">
        <v>2019</v>
      </c>
      <c r="F1353">
        <v>72249</v>
      </c>
    </row>
    <row r="1354" spans="1:6" x14ac:dyDescent="0.3">
      <c r="A1354">
        <v>236</v>
      </c>
      <c r="B1354" t="s">
        <v>50</v>
      </c>
      <c r="C1354" s="1">
        <v>43709</v>
      </c>
      <c r="D1354" t="s">
        <v>15</v>
      </c>
      <c r="E1354">
        <v>2019</v>
      </c>
      <c r="F1354">
        <v>62841</v>
      </c>
    </row>
    <row r="1355" spans="1:6" x14ac:dyDescent="0.3">
      <c r="A1355">
        <v>237</v>
      </c>
      <c r="B1355" t="s">
        <v>50</v>
      </c>
      <c r="C1355" s="1">
        <v>43739</v>
      </c>
      <c r="D1355" t="s">
        <v>16</v>
      </c>
      <c r="E1355">
        <v>2019</v>
      </c>
      <c r="F1355">
        <v>58213</v>
      </c>
    </row>
    <row r="1356" spans="1:6" x14ac:dyDescent="0.3">
      <c r="A1356">
        <v>238</v>
      </c>
      <c r="B1356" t="s">
        <v>50</v>
      </c>
      <c r="C1356" s="1">
        <v>43770</v>
      </c>
      <c r="D1356" t="s">
        <v>17</v>
      </c>
      <c r="E1356">
        <v>2019</v>
      </c>
      <c r="F1356">
        <v>62750</v>
      </c>
    </row>
    <row r="1357" spans="1:6" x14ac:dyDescent="0.3">
      <c r="A1357">
        <v>239</v>
      </c>
      <c r="B1357" t="s">
        <v>50</v>
      </c>
      <c r="C1357" s="1">
        <v>43800</v>
      </c>
      <c r="D1357" t="s">
        <v>18</v>
      </c>
      <c r="E1357">
        <v>2019</v>
      </c>
      <c r="F1357">
        <v>64355</v>
      </c>
    </row>
    <row r="1358" spans="1:6" x14ac:dyDescent="0.3">
      <c r="A1358">
        <v>240</v>
      </c>
      <c r="B1358" t="s">
        <v>36</v>
      </c>
      <c r="C1358" s="1">
        <v>43466</v>
      </c>
      <c r="D1358" t="s">
        <v>7</v>
      </c>
      <c r="E1358">
        <v>2019</v>
      </c>
      <c r="F1358">
        <v>313675</v>
      </c>
    </row>
    <row r="1359" spans="1:6" x14ac:dyDescent="0.3">
      <c r="A1359">
        <v>241</v>
      </c>
      <c r="B1359" t="s">
        <v>36</v>
      </c>
      <c r="C1359" s="1">
        <v>43497</v>
      </c>
      <c r="D1359" t="s">
        <v>8</v>
      </c>
      <c r="E1359">
        <v>2019</v>
      </c>
      <c r="F1359">
        <v>443898</v>
      </c>
    </row>
    <row r="1360" spans="1:6" x14ac:dyDescent="0.3">
      <c r="A1360">
        <v>242</v>
      </c>
      <c r="B1360" t="s">
        <v>36</v>
      </c>
      <c r="C1360" s="1">
        <v>43525</v>
      </c>
      <c r="D1360" t="s">
        <v>9</v>
      </c>
      <c r="E1360">
        <v>2019</v>
      </c>
      <c r="F1360">
        <v>424964</v>
      </c>
    </row>
    <row r="1361" spans="1:6" x14ac:dyDescent="0.3">
      <c r="A1361">
        <v>243</v>
      </c>
      <c r="B1361" t="s">
        <v>36</v>
      </c>
      <c r="C1361" s="1">
        <v>43556</v>
      </c>
      <c r="D1361" t="s">
        <v>10</v>
      </c>
      <c r="E1361">
        <v>2019</v>
      </c>
      <c r="F1361">
        <v>327971</v>
      </c>
    </row>
    <row r="1362" spans="1:6" x14ac:dyDescent="0.3">
      <c r="A1362">
        <v>244</v>
      </c>
      <c r="B1362" t="s">
        <v>36</v>
      </c>
      <c r="C1362" s="1">
        <v>43586</v>
      </c>
      <c r="D1362" t="s">
        <v>11</v>
      </c>
      <c r="E1362">
        <v>2019</v>
      </c>
      <c r="F1362">
        <v>149705</v>
      </c>
    </row>
    <row r="1363" spans="1:6" x14ac:dyDescent="0.3">
      <c r="A1363">
        <v>245</v>
      </c>
      <c r="B1363" t="s">
        <v>36</v>
      </c>
      <c r="C1363" s="1">
        <v>43617</v>
      </c>
      <c r="D1363" t="s">
        <v>12</v>
      </c>
      <c r="E1363">
        <v>2019</v>
      </c>
      <c r="F1363">
        <v>349747</v>
      </c>
    </row>
    <row r="1364" spans="1:6" x14ac:dyDescent="0.3">
      <c r="A1364">
        <v>246</v>
      </c>
      <c r="B1364" t="s">
        <v>36</v>
      </c>
      <c r="C1364" s="1">
        <v>43647</v>
      </c>
      <c r="D1364" t="s">
        <v>13</v>
      </c>
      <c r="E1364">
        <v>2019</v>
      </c>
      <c r="F1364">
        <v>359495</v>
      </c>
    </row>
    <row r="1365" spans="1:6" x14ac:dyDescent="0.3">
      <c r="A1365">
        <v>247</v>
      </c>
      <c r="B1365" t="s">
        <v>36</v>
      </c>
      <c r="C1365" s="1">
        <v>43678</v>
      </c>
      <c r="D1365" t="s">
        <v>14</v>
      </c>
      <c r="E1365">
        <v>2019</v>
      </c>
      <c r="F1365">
        <v>334646</v>
      </c>
    </row>
    <row r="1366" spans="1:6" x14ac:dyDescent="0.3">
      <c r="A1366">
        <v>248</v>
      </c>
      <c r="B1366" t="s">
        <v>36</v>
      </c>
      <c r="C1366" s="1">
        <v>43709</v>
      </c>
      <c r="D1366" t="s">
        <v>15</v>
      </c>
      <c r="E1366">
        <v>2019</v>
      </c>
      <c r="F1366">
        <v>299827</v>
      </c>
    </row>
    <row r="1367" spans="1:6" x14ac:dyDescent="0.3">
      <c r="A1367">
        <v>249</v>
      </c>
      <c r="B1367" t="s">
        <v>36</v>
      </c>
      <c r="C1367" s="1">
        <v>43739</v>
      </c>
      <c r="D1367" t="s">
        <v>16</v>
      </c>
      <c r="E1367">
        <v>2019</v>
      </c>
      <c r="F1367">
        <v>263412</v>
      </c>
    </row>
    <row r="1368" spans="1:6" x14ac:dyDescent="0.3">
      <c r="A1368">
        <v>250</v>
      </c>
      <c r="B1368" t="s">
        <v>36</v>
      </c>
      <c r="C1368" s="1">
        <v>43770</v>
      </c>
      <c r="D1368" t="s">
        <v>17</v>
      </c>
      <c r="E1368">
        <v>2019</v>
      </c>
      <c r="F1368">
        <v>253388</v>
      </c>
    </row>
    <row r="1369" spans="1:6" x14ac:dyDescent="0.3">
      <c r="A1369">
        <v>251</v>
      </c>
      <c r="B1369" t="s">
        <v>36</v>
      </c>
      <c r="C1369" s="1">
        <v>43800</v>
      </c>
      <c r="D1369" t="s">
        <v>18</v>
      </c>
      <c r="E1369">
        <v>2019</v>
      </c>
      <c r="F1369">
        <v>296050</v>
      </c>
    </row>
    <row r="1370" spans="1:6" x14ac:dyDescent="0.3">
      <c r="A1370">
        <v>252</v>
      </c>
      <c r="B1370" t="s">
        <v>37</v>
      </c>
      <c r="C1370" s="1">
        <v>43466</v>
      </c>
      <c r="D1370" t="s">
        <v>7</v>
      </c>
      <c r="E1370">
        <v>2019</v>
      </c>
      <c r="F1370">
        <v>878</v>
      </c>
    </row>
    <row r="1371" spans="1:6" x14ac:dyDescent="0.3">
      <c r="A1371">
        <v>253</v>
      </c>
      <c r="B1371" t="s">
        <v>37</v>
      </c>
      <c r="C1371" s="1">
        <v>43497</v>
      </c>
      <c r="D1371" t="s">
        <v>8</v>
      </c>
      <c r="E1371">
        <v>2019</v>
      </c>
      <c r="F1371">
        <v>915</v>
      </c>
    </row>
    <row r="1372" spans="1:6" x14ac:dyDescent="0.3">
      <c r="A1372">
        <v>254</v>
      </c>
      <c r="B1372" t="s">
        <v>37</v>
      </c>
      <c r="C1372" s="1">
        <v>43525</v>
      </c>
      <c r="D1372" t="s">
        <v>9</v>
      </c>
      <c r="E1372">
        <v>2019</v>
      </c>
      <c r="F1372">
        <v>938</v>
      </c>
    </row>
    <row r="1373" spans="1:6" x14ac:dyDescent="0.3">
      <c r="A1373">
        <v>255</v>
      </c>
      <c r="B1373" t="s">
        <v>37</v>
      </c>
      <c r="C1373" s="1">
        <v>43556</v>
      </c>
      <c r="D1373" t="s">
        <v>10</v>
      </c>
      <c r="E1373">
        <v>2019</v>
      </c>
      <c r="F1373">
        <v>958</v>
      </c>
    </row>
    <row r="1374" spans="1:6" x14ac:dyDescent="0.3">
      <c r="A1374">
        <v>256</v>
      </c>
      <c r="B1374" t="s">
        <v>37</v>
      </c>
      <c r="C1374" s="1">
        <v>43586</v>
      </c>
      <c r="D1374" t="s">
        <v>11</v>
      </c>
      <c r="E1374">
        <v>2019</v>
      </c>
      <c r="F1374">
        <v>1193</v>
      </c>
    </row>
    <row r="1375" spans="1:6" x14ac:dyDescent="0.3">
      <c r="A1375">
        <v>257</v>
      </c>
      <c r="B1375" t="s">
        <v>37</v>
      </c>
      <c r="C1375" s="1">
        <v>43617</v>
      </c>
      <c r="D1375" t="s">
        <v>12</v>
      </c>
      <c r="E1375">
        <v>2019</v>
      </c>
      <c r="F1375">
        <v>686</v>
      </c>
    </row>
    <row r="1376" spans="1:6" x14ac:dyDescent="0.3">
      <c r="A1376">
        <v>258</v>
      </c>
      <c r="B1376" t="s">
        <v>37</v>
      </c>
      <c r="C1376" s="1">
        <v>43647</v>
      </c>
      <c r="D1376" t="s">
        <v>13</v>
      </c>
      <c r="E1376">
        <v>2019</v>
      </c>
      <c r="F1376">
        <v>990</v>
      </c>
    </row>
    <row r="1377" spans="1:6" x14ac:dyDescent="0.3">
      <c r="A1377">
        <v>259</v>
      </c>
      <c r="B1377" t="s">
        <v>37</v>
      </c>
      <c r="C1377" s="1">
        <v>43678</v>
      </c>
      <c r="D1377" t="s">
        <v>14</v>
      </c>
      <c r="E1377">
        <v>2019</v>
      </c>
      <c r="F1377">
        <v>1004</v>
      </c>
    </row>
    <row r="1378" spans="1:6" x14ac:dyDescent="0.3">
      <c r="A1378">
        <v>260</v>
      </c>
      <c r="B1378" t="s">
        <v>37</v>
      </c>
      <c r="C1378" s="1">
        <v>43709</v>
      </c>
      <c r="D1378" t="s">
        <v>15</v>
      </c>
      <c r="E1378">
        <v>2019</v>
      </c>
      <c r="F1378">
        <v>6572</v>
      </c>
    </row>
    <row r="1379" spans="1:6" x14ac:dyDescent="0.3">
      <c r="A1379">
        <v>261</v>
      </c>
      <c r="B1379" t="s">
        <v>37</v>
      </c>
      <c r="C1379" s="1">
        <v>43739</v>
      </c>
      <c r="D1379" t="s">
        <v>16</v>
      </c>
      <c r="E1379">
        <v>2019</v>
      </c>
      <c r="F1379">
        <v>8849</v>
      </c>
    </row>
    <row r="1380" spans="1:6" x14ac:dyDescent="0.3">
      <c r="A1380">
        <v>262</v>
      </c>
      <c r="B1380" t="s">
        <v>37</v>
      </c>
      <c r="C1380" s="1">
        <v>43770</v>
      </c>
      <c r="D1380" t="s">
        <v>17</v>
      </c>
      <c r="E1380">
        <v>2019</v>
      </c>
      <c r="F1380">
        <v>11950</v>
      </c>
    </row>
    <row r="1381" spans="1:6" x14ac:dyDescent="0.3">
      <c r="A1381">
        <v>263</v>
      </c>
      <c r="B1381" t="s">
        <v>37</v>
      </c>
      <c r="C1381" s="1">
        <v>43800</v>
      </c>
      <c r="D1381" t="s">
        <v>18</v>
      </c>
      <c r="E1381">
        <v>2019</v>
      </c>
      <c r="F1381">
        <v>11400</v>
      </c>
    </row>
    <row r="1382" spans="1:6" x14ac:dyDescent="0.3">
      <c r="A1382">
        <v>264</v>
      </c>
      <c r="B1382" t="s">
        <v>38</v>
      </c>
      <c r="C1382" s="1">
        <v>43466</v>
      </c>
      <c r="D1382" t="s">
        <v>7</v>
      </c>
      <c r="E1382">
        <v>2019</v>
      </c>
      <c r="F1382">
        <v>1055</v>
      </c>
    </row>
    <row r="1383" spans="1:6" x14ac:dyDescent="0.3">
      <c r="A1383">
        <v>265</v>
      </c>
      <c r="B1383" t="s">
        <v>38</v>
      </c>
      <c r="C1383" s="1">
        <v>43497</v>
      </c>
      <c r="D1383" t="s">
        <v>8</v>
      </c>
      <c r="E1383">
        <v>2019</v>
      </c>
      <c r="F1383">
        <v>1157</v>
      </c>
    </row>
    <row r="1384" spans="1:6" x14ac:dyDescent="0.3">
      <c r="A1384">
        <v>266</v>
      </c>
      <c r="B1384" t="s">
        <v>38</v>
      </c>
      <c r="C1384" s="1">
        <v>43525</v>
      </c>
      <c r="D1384" t="s">
        <v>9</v>
      </c>
      <c r="E1384">
        <v>2019</v>
      </c>
      <c r="F1384">
        <v>895</v>
      </c>
    </row>
    <row r="1385" spans="1:6" x14ac:dyDescent="0.3">
      <c r="A1385">
        <v>267</v>
      </c>
      <c r="B1385" t="s">
        <v>38</v>
      </c>
      <c r="C1385" s="1">
        <v>43556</v>
      </c>
      <c r="D1385" t="s">
        <v>10</v>
      </c>
      <c r="E1385">
        <v>2019</v>
      </c>
      <c r="F1385">
        <v>942</v>
      </c>
    </row>
    <row r="1386" spans="1:6" x14ac:dyDescent="0.3">
      <c r="A1386">
        <v>268</v>
      </c>
      <c r="B1386" t="s">
        <v>38</v>
      </c>
      <c r="C1386" s="1">
        <v>43586</v>
      </c>
      <c r="D1386" t="s">
        <v>11</v>
      </c>
      <c r="E1386">
        <v>2019</v>
      </c>
      <c r="F1386">
        <v>802</v>
      </c>
    </row>
    <row r="1387" spans="1:6" x14ac:dyDescent="0.3">
      <c r="A1387">
        <v>269</v>
      </c>
      <c r="B1387" t="s">
        <v>38</v>
      </c>
      <c r="C1387" s="1">
        <v>43617</v>
      </c>
      <c r="D1387" t="s">
        <v>12</v>
      </c>
      <c r="E1387">
        <v>2019</v>
      </c>
      <c r="F1387">
        <v>735</v>
      </c>
    </row>
    <row r="1388" spans="1:6" x14ac:dyDescent="0.3">
      <c r="A1388">
        <v>270</v>
      </c>
      <c r="B1388" t="s">
        <v>38</v>
      </c>
      <c r="C1388" s="1">
        <v>43647</v>
      </c>
      <c r="D1388" t="s">
        <v>13</v>
      </c>
      <c r="E1388">
        <v>2019</v>
      </c>
      <c r="F1388">
        <v>1085</v>
      </c>
    </row>
    <row r="1389" spans="1:6" x14ac:dyDescent="0.3">
      <c r="A1389">
        <v>271</v>
      </c>
      <c r="B1389" t="s">
        <v>38</v>
      </c>
      <c r="C1389" s="1">
        <v>43678</v>
      </c>
      <c r="D1389" t="s">
        <v>14</v>
      </c>
      <c r="E1389">
        <v>2019</v>
      </c>
      <c r="F1389">
        <v>1505</v>
      </c>
    </row>
    <row r="1390" spans="1:6" x14ac:dyDescent="0.3">
      <c r="A1390">
        <v>272</v>
      </c>
      <c r="B1390" t="s">
        <v>38</v>
      </c>
      <c r="C1390" s="1">
        <v>43709</v>
      </c>
      <c r="D1390" t="s">
        <v>15</v>
      </c>
      <c r="E1390">
        <v>2019</v>
      </c>
      <c r="F1390">
        <v>1785</v>
      </c>
    </row>
    <row r="1391" spans="1:6" x14ac:dyDescent="0.3">
      <c r="A1391">
        <v>273</v>
      </c>
      <c r="B1391" t="s">
        <v>38</v>
      </c>
      <c r="C1391" s="1">
        <v>43739</v>
      </c>
      <c r="D1391" t="s">
        <v>16</v>
      </c>
      <c r="E1391">
        <v>2019</v>
      </c>
      <c r="F1391">
        <v>2080</v>
      </c>
    </row>
    <row r="1392" spans="1:6" x14ac:dyDescent="0.3">
      <c r="A1392">
        <v>274</v>
      </c>
      <c r="B1392" t="s">
        <v>38</v>
      </c>
      <c r="C1392" s="1">
        <v>43770</v>
      </c>
      <c r="D1392" t="s">
        <v>17</v>
      </c>
      <c r="E1392">
        <v>2019</v>
      </c>
      <c r="F1392">
        <v>2225</v>
      </c>
    </row>
    <row r="1393" spans="1:6" x14ac:dyDescent="0.3">
      <c r="A1393">
        <v>275</v>
      </c>
      <c r="B1393" t="s">
        <v>38</v>
      </c>
      <c r="C1393" s="1">
        <v>43800</v>
      </c>
      <c r="D1393" t="s">
        <v>18</v>
      </c>
      <c r="E1393">
        <v>2019</v>
      </c>
      <c r="F1393">
        <v>2315</v>
      </c>
    </row>
    <row r="1394" spans="1:6" x14ac:dyDescent="0.3">
      <c r="A1394">
        <v>276</v>
      </c>
      <c r="B1394" t="s">
        <v>39</v>
      </c>
      <c r="C1394" s="1">
        <v>43466</v>
      </c>
      <c r="D1394" t="s">
        <v>7</v>
      </c>
      <c r="E1394">
        <v>2019</v>
      </c>
      <c r="F1394">
        <v>6188298</v>
      </c>
    </row>
    <row r="1395" spans="1:6" x14ac:dyDescent="0.3">
      <c r="A1395">
        <v>277</v>
      </c>
      <c r="B1395" t="s">
        <v>39</v>
      </c>
      <c r="C1395" s="1">
        <v>43497</v>
      </c>
      <c r="D1395" t="s">
        <v>8</v>
      </c>
      <c r="E1395">
        <v>2019</v>
      </c>
      <c r="F1395">
        <v>1015550</v>
      </c>
    </row>
    <row r="1396" spans="1:6" x14ac:dyDescent="0.3">
      <c r="A1396">
        <v>278</v>
      </c>
      <c r="B1396" t="s">
        <v>39</v>
      </c>
      <c r="C1396" s="1">
        <v>43525</v>
      </c>
      <c r="D1396" t="s">
        <v>9</v>
      </c>
      <c r="E1396">
        <v>2019</v>
      </c>
      <c r="F1396">
        <v>1444971</v>
      </c>
    </row>
    <row r="1397" spans="1:6" x14ac:dyDescent="0.3">
      <c r="A1397">
        <v>279</v>
      </c>
      <c r="B1397" t="s">
        <v>39</v>
      </c>
      <c r="C1397" s="1">
        <v>43556</v>
      </c>
      <c r="D1397" t="s">
        <v>10</v>
      </c>
      <c r="E1397">
        <v>2019</v>
      </c>
      <c r="F1397">
        <v>1148062</v>
      </c>
    </row>
    <row r="1398" spans="1:6" x14ac:dyDescent="0.3">
      <c r="A1398">
        <v>280</v>
      </c>
      <c r="B1398" t="s">
        <v>39</v>
      </c>
      <c r="C1398" s="1">
        <v>43586</v>
      </c>
      <c r="D1398" t="s">
        <v>11</v>
      </c>
      <c r="E1398">
        <v>2019</v>
      </c>
      <c r="F1398">
        <v>1018131</v>
      </c>
    </row>
    <row r="1399" spans="1:6" x14ac:dyDescent="0.3">
      <c r="A1399">
        <v>281</v>
      </c>
      <c r="B1399" t="s">
        <v>39</v>
      </c>
      <c r="C1399" s="1">
        <v>43617</v>
      </c>
      <c r="D1399" t="s">
        <v>12</v>
      </c>
      <c r="E1399">
        <v>2019</v>
      </c>
      <c r="F1399">
        <v>1128849</v>
      </c>
    </row>
    <row r="1400" spans="1:6" x14ac:dyDescent="0.3">
      <c r="A1400">
        <v>282</v>
      </c>
      <c r="B1400" t="s">
        <v>39</v>
      </c>
      <c r="C1400" s="1">
        <v>43647</v>
      </c>
      <c r="D1400" t="s">
        <v>13</v>
      </c>
      <c r="E1400">
        <v>2019</v>
      </c>
      <c r="F1400">
        <v>422961</v>
      </c>
    </row>
    <row r="1401" spans="1:6" x14ac:dyDescent="0.3">
      <c r="A1401">
        <v>283</v>
      </c>
      <c r="B1401" t="s">
        <v>39</v>
      </c>
      <c r="C1401" s="1">
        <v>43678</v>
      </c>
      <c r="D1401" t="s">
        <v>14</v>
      </c>
      <c r="E1401">
        <v>2019</v>
      </c>
      <c r="F1401">
        <v>586118</v>
      </c>
    </row>
    <row r="1402" spans="1:6" x14ac:dyDescent="0.3">
      <c r="A1402">
        <v>284</v>
      </c>
      <c r="B1402" t="s">
        <v>39</v>
      </c>
      <c r="C1402" s="1">
        <v>43709</v>
      </c>
      <c r="D1402" t="s">
        <v>15</v>
      </c>
      <c r="E1402">
        <v>2019</v>
      </c>
      <c r="F1402">
        <v>501293</v>
      </c>
    </row>
    <row r="1403" spans="1:6" x14ac:dyDescent="0.3">
      <c r="A1403">
        <v>285</v>
      </c>
      <c r="B1403" t="s">
        <v>39</v>
      </c>
      <c r="C1403" s="1">
        <v>43739</v>
      </c>
      <c r="D1403" t="s">
        <v>16</v>
      </c>
      <c r="E1403">
        <v>2019</v>
      </c>
      <c r="F1403">
        <v>646492</v>
      </c>
    </row>
    <row r="1404" spans="1:6" x14ac:dyDescent="0.3">
      <c r="A1404">
        <v>286</v>
      </c>
      <c r="B1404" t="s">
        <v>39</v>
      </c>
      <c r="C1404" s="1">
        <v>43770</v>
      </c>
      <c r="D1404" t="s">
        <v>17</v>
      </c>
      <c r="E1404">
        <v>2019</v>
      </c>
      <c r="F1404">
        <v>1259371</v>
      </c>
    </row>
    <row r="1405" spans="1:6" x14ac:dyDescent="0.3">
      <c r="A1405">
        <v>287</v>
      </c>
      <c r="B1405" t="s">
        <v>39</v>
      </c>
      <c r="C1405" s="1">
        <v>43800</v>
      </c>
      <c r="D1405" t="s">
        <v>18</v>
      </c>
      <c r="E1405">
        <v>2019</v>
      </c>
      <c r="F1405">
        <v>1472801</v>
      </c>
    </row>
    <row r="1406" spans="1:6" x14ac:dyDescent="0.3">
      <c r="A1406">
        <v>288</v>
      </c>
      <c r="B1406" t="s">
        <v>40</v>
      </c>
      <c r="C1406" s="1">
        <v>43466</v>
      </c>
      <c r="D1406" t="s">
        <v>7</v>
      </c>
      <c r="E1406">
        <v>2019</v>
      </c>
      <c r="F1406">
        <v>0</v>
      </c>
    </row>
    <row r="1407" spans="1:6" x14ac:dyDescent="0.3">
      <c r="A1407">
        <v>289</v>
      </c>
      <c r="B1407" t="s">
        <v>40</v>
      </c>
      <c r="C1407" s="1">
        <v>43497</v>
      </c>
      <c r="D1407" t="s">
        <v>8</v>
      </c>
      <c r="E1407">
        <v>2019</v>
      </c>
      <c r="F1407">
        <v>0</v>
      </c>
    </row>
    <row r="1408" spans="1:6" x14ac:dyDescent="0.3">
      <c r="A1408">
        <v>290</v>
      </c>
      <c r="B1408" t="s">
        <v>40</v>
      </c>
      <c r="C1408" s="1">
        <v>43525</v>
      </c>
      <c r="D1408" t="s">
        <v>9</v>
      </c>
      <c r="E1408">
        <v>2019</v>
      </c>
      <c r="F1408">
        <v>0</v>
      </c>
    </row>
    <row r="1409" spans="1:6" x14ac:dyDescent="0.3">
      <c r="A1409">
        <v>291</v>
      </c>
      <c r="B1409" t="s">
        <v>40</v>
      </c>
      <c r="C1409" s="1">
        <v>43556</v>
      </c>
      <c r="D1409" t="s">
        <v>10</v>
      </c>
      <c r="E1409">
        <v>2019</v>
      </c>
      <c r="F1409">
        <v>0</v>
      </c>
    </row>
    <row r="1410" spans="1:6" x14ac:dyDescent="0.3">
      <c r="A1410">
        <v>292</v>
      </c>
      <c r="B1410" t="s">
        <v>40</v>
      </c>
      <c r="C1410" s="1">
        <v>43586</v>
      </c>
      <c r="D1410" t="s">
        <v>11</v>
      </c>
      <c r="E1410">
        <v>2019</v>
      </c>
      <c r="F1410">
        <v>0</v>
      </c>
    </row>
    <row r="1411" spans="1:6" x14ac:dyDescent="0.3">
      <c r="A1411">
        <v>293</v>
      </c>
      <c r="B1411" t="s">
        <v>40</v>
      </c>
      <c r="C1411" s="1">
        <v>43617</v>
      </c>
      <c r="D1411" t="s">
        <v>12</v>
      </c>
      <c r="E1411">
        <v>2019</v>
      </c>
      <c r="F1411">
        <v>0</v>
      </c>
    </row>
    <row r="1412" spans="1:6" x14ac:dyDescent="0.3">
      <c r="A1412">
        <v>294</v>
      </c>
      <c r="B1412" t="s">
        <v>40</v>
      </c>
      <c r="C1412" s="1">
        <v>43647</v>
      </c>
      <c r="D1412" t="s">
        <v>13</v>
      </c>
      <c r="E1412">
        <v>2019</v>
      </c>
      <c r="F1412">
        <v>0</v>
      </c>
    </row>
    <row r="1413" spans="1:6" x14ac:dyDescent="0.3">
      <c r="A1413">
        <v>295</v>
      </c>
      <c r="B1413" t="s">
        <v>40</v>
      </c>
      <c r="C1413" s="1">
        <v>43678</v>
      </c>
      <c r="D1413" t="s">
        <v>14</v>
      </c>
      <c r="E1413">
        <v>2019</v>
      </c>
      <c r="F1413">
        <v>0</v>
      </c>
    </row>
    <row r="1414" spans="1:6" x14ac:dyDescent="0.3">
      <c r="A1414">
        <v>296</v>
      </c>
      <c r="B1414" t="s">
        <v>40</v>
      </c>
      <c r="C1414" s="1">
        <v>43709</v>
      </c>
      <c r="D1414" t="s">
        <v>15</v>
      </c>
      <c r="E1414">
        <v>2019</v>
      </c>
      <c r="F1414">
        <v>0</v>
      </c>
    </row>
    <row r="1415" spans="1:6" x14ac:dyDescent="0.3">
      <c r="A1415">
        <v>297</v>
      </c>
      <c r="B1415" t="s">
        <v>40</v>
      </c>
      <c r="C1415" s="1">
        <v>43739</v>
      </c>
      <c r="D1415" t="s">
        <v>16</v>
      </c>
      <c r="E1415">
        <v>2019</v>
      </c>
      <c r="F1415">
        <v>0</v>
      </c>
    </row>
    <row r="1416" spans="1:6" x14ac:dyDescent="0.3">
      <c r="A1416">
        <v>298</v>
      </c>
      <c r="B1416" t="s">
        <v>40</v>
      </c>
      <c r="C1416" s="1">
        <v>43770</v>
      </c>
      <c r="D1416" t="s">
        <v>17</v>
      </c>
      <c r="E1416">
        <v>2019</v>
      </c>
      <c r="F1416">
        <v>0</v>
      </c>
    </row>
    <row r="1417" spans="1:6" x14ac:dyDescent="0.3">
      <c r="A1417">
        <v>299</v>
      </c>
      <c r="B1417" t="s">
        <v>40</v>
      </c>
      <c r="C1417" s="1">
        <v>43800</v>
      </c>
      <c r="D1417" t="s">
        <v>18</v>
      </c>
      <c r="E1417">
        <v>2019</v>
      </c>
      <c r="F1417">
        <v>0</v>
      </c>
    </row>
    <row r="1418" spans="1:6" x14ac:dyDescent="0.3">
      <c r="A1418">
        <v>300</v>
      </c>
      <c r="B1418" t="s">
        <v>41</v>
      </c>
      <c r="C1418" s="1">
        <v>43466</v>
      </c>
      <c r="D1418" t="s">
        <v>7</v>
      </c>
      <c r="E1418">
        <v>2019</v>
      </c>
      <c r="F1418">
        <v>144000</v>
      </c>
    </row>
    <row r="1419" spans="1:6" x14ac:dyDescent="0.3">
      <c r="A1419">
        <v>301</v>
      </c>
      <c r="B1419" t="s">
        <v>41</v>
      </c>
      <c r="C1419" s="1">
        <v>43497</v>
      </c>
      <c r="D1419" t="s">
        <v>8</v>
      </c>
      <c r="E1419">
        <v>2019</v>
      </c>
      <c r="F1419">
        <v>148000</v>
      </c>
    </row>
    <row r="1420" spans="1:6" x14ac:dyDescent="0.3">
      <c r="A1420">
        <v>302</v>
      </c>
      <c r="B1420" t="s">
        <v>41</v>
      </c>
      <c r="C1420" s="1">
        <v>43525</v>
      </c>
      <c r="D1420" t="s">
        <v>9</v>
      </c>
      <c r="E1420">
        <v>2019</v>
      </c>
      <c r="F1420">
        <v>747000</v>
      </c>
    </row>
    <row r="1421" spans="1:6" x14ac:dyDescent="0.3">
      <c r="A1421">
        <v>303</v>
      </c>
      <c r="B1421" t="s">
        <v>41</v>
      </c>
      <c r="C1421" s="1">
        <v>43556</v>
      </c>
      <c r="D1421" t="s">
        <v>10</v>
      </c>
      <c r="E1421">
        <v>2019</v>
      </c>
      <c r="F1421">
        <v>205000</v>
      </c>
    </row>
    <row r="1422" spans="1:6" x14ac:dyDescent="0.3">
      <c r="A1422">
        <v>304</v>
      </c>
      <c r="B1422" t="s">
        <v>41</v>
      </c>
      <c r="C1422" s="1">
        <v>43586</v>
      </c>
      <c r="D1422" t="s">
        <v>11</v>
      </c>
      <c r="E1422">
        <v>2019</v>
      </c>
      <c r="F1422">
        <v>133000</v>
      </c>
    </row>
    <row r="1423" spans="1:6" x14ac:dyDescent="0.3">
      <c r="A1423">
        <v>305</v>
      </c>
      <c r="B1423" t="s">
        <v>41</v>
      </c>
      <c r="C1423" s="1">
        <v>43617</v>
      </c>
      <c r="D1423" t="s">
        <v>12</v>
      </c>
      <c r="E1423">
        <v>2019</v>
      </c>
      <c r="F1423">
        <v>347000</v>
      </c>
    </row>
    <row r="1424" spans="1:6" x14ac:dyDescent="0.3">
      <c r="A1424">
        <v>306</v>
      </c>
      <c r="B1424" t="s">
        <v>41</v>
      </c>
      <c r="C1424" s="1">
        <v>43647</v>
      </c>
      <c r="D1424" t="s">
        <v>13</v>
      </c>
      <c r="E1424">
        <v>2019</v>
      </c>
      <c r="F1424">
        <v>467000</v>
      </c>
    </row>
    <row r="1425" spans="1:6" x14ac:dyDescent="0.3">
      <c r="A1425">
        <v>307</v>
      </c>
      <c r="B1425" t="s">
        <v>41</v>
      </c>
      <c r="C1425" s="1">
        <v>43678</v>
      </c>
      <c r="D1425" t="s">
        <v>14</v>
      </c>
      <c r="E1425">
        <v>2019</v>
      </c>
      <c r="F1425">
        <v>466150</v>
      </c>
    </row>
    <row r="1426" spans="1:6" x14ac:dyDescent="0.3">
      <c r="A1426">
        <v>308</v>
      </c>
      <c r="B1426" t="s">
        <v>41</v>
      </c>
      <c r="C1426" s="1">
        <v>43709</v>
      </c>
      <c r="D1426" t="s">
        <v>15</v>
      </c>
      <c r="E1426">
        <v>2019</v>
      </c>
      <c r="F1426">
        <v>468350</v>
      </c>
    </row>
    <row r="1427" spans="1:6" x14ac:dyDescent="0.3">
      <c r="A1427">
        <v>309</v>
      </c>
      <c r="B1427" t="s">
        <v>41</v>
      </c>
      <c r="C1427" s="1">
        <v>43739</v>
      </c>
      <c r="D1427" t="s">
        <v>16</v>
      </c>
      <c r="E1427">
        <v>2019</v>
      </c>
      <c r="F1427">
        <v>467470</v>
      </c>
    </row>
    <row r="1428" spans="1:6" x14ac:dyDescent="0.3">
      <c r="A1428">
        <v>310</v>
      </c>
      <c r="B1428" t="s">
        <v>41</v>
      </c>
      <c r="C1428" s="1">
        <v>43770</v>
      </c>
      <c r="D1428" t="s">
        <v>17</v>
      </c>
      <c r="E1428">
        <v>2019</v>
      </c>
      <c r="F1428">
        <v>481720</v>
      </c>
    </row>
    <row r="1429" spans="1:6" x14ac:dyDescent="0.3">
      <c r="A1429">
        <v>311</v>
      </c>
      <c r="B1429" t="s">
        <v>41</v>
      </c>
      <c r="C1429" s="1">
        <v>43800</v>
      </c>
      <c r="D1429" t="s">
        <v>18</v>
      </c>
      <c r="E1429">
        <v>2019</v>
      </c>
      <c r="F1429">
        <v>478470</v>
      </c>
    </row>
    <row r="1430" spans="1:6" x14ac:dyDescent="0.3">
      <c r="A1430">
        <v>312</v>
      </c>
      <c r="B1430" t="s">
        <v>42</v>
      </c>
      <c r="C1430" s="1">
        <v>43466</v>
      </c>
      <c r="D1430" t="s">
        <v>7</v>
      </c>
      <c r="E1430">
        <v>2019</v>
      </c>
      <c r="F1430">
        <v>140793</v>
      </c>
    </row>
    <row r="1431" spans="1:6" x14ac:dyDescent="0.3">
      <c r="A1431">
        <v>313</v>
      </c>
      <c r="B1431" t="s">
        <v>42</v>
      </c>
      <c r="C1431" s="1">
        <v>43497</v>
      </c>
      <c r="D1431" t="s">
        <v>8</v>
      </c>
      <c r="E1431">
        <v>2019</v>
      </c>
      <c r="F1431">
        <v>199549</v>
      </c>
    </row>
    <row r="1432" spans="1:6" x14ac:dyDescent="0.3">
      <c r="A1432">
        <v>314</v>
      </c>
      <c r="B1432" t="s">
        <v>42</v>
      </c>
      <c r="C1432" s="1">
        <v>43525</v>
      </c>
      <c r="D1432" t="s">
        <v>9</v>
      </c>
      <c r="E1432">
        <v>2019</v>
      </c>
      <c r="F1432">
        <v>204600</v>
      </c>
    </row>
    <row r="1433" spans="1:6" x14ac:dyDescent="0.3">
      <c r="A1433">
        <v>315</v>
      </c>
      <c r="B1433" t="s">
        <v>42</v>
      </c>
      <c r="C1433" s="1">
        <v>43556</v>
      </c>
      <c r="D1433" t="s">
        <v>10</v>
      </c>
      <c r="E1433">
        <v>2019</v>
      </c>
      <c r="F1433">
        <v>184412</v>
      </c>
    </row>
    <row r="1434" spans="1:6" x14ac:dyDescent="0.3">
      <c r="A1434">
        <v>316</v>
      </c>
      <c r="B1434" t="s">
        <v>42</v>
      </c>
      <c r="C1434" s="1">
        <v>43586</v>
      </c>
      <c r="D1434" t="s">
        <v>11</v>
      </c>
      <c r="E1434">
        <v>2019</v>
      </c>
      <c r="F1434">
        <v>110500</v>
      </c>
    </row>
    <row r="1435" spans="1:6" x14ac:dyDescent="0.3">
      <c r="A1435">
        <v>317</v>
      </c>
      <c r="B1435" t="s">
        <v>42</v>
      </c>
      <c r="C1435" s="1">
        <v>43617</v>
      </c>
      <c r="D1435" t="s">
        <v>12</v>
      </c>
      <c r="E1435">
        <v>2019</v>
      </c>
      <c r="F1435">
        <v>1037000</v>
      </c>
    </row>
    <row r="1436" spans="1:6" x14ac:dyDescent="0.3">
      <c r="A1436">
        <v>318</v>
      </c>
      <c r="B1436" t="s">
        <v>42</v>
      </c>
      <c r="C1436" s="1">
        <v>43647</v>
      </c>
      <c r="D1436" t="s">
        <v>13</v>
      </c>
      <c r="E1436">
        <v>2019</v>
      </c>
      <c r="F1436">
        <v>179320</v>
      </c>
    </row>
    <row r="1437" spans="1:6" x14ac:dyDescent="0.3">
      <c r="A1437">
        <v>319</v>
      </c>
      <c r="B1437" t="s">
        <v>42</v>
      </c>
      <c r="C1437" s="1">
        <v>43678</v>
      </c>
      <c r="D1437" t="s">
        <v>14</v>
      </c>
      <c r="E1437">
        <v>2019</v>
      </c>
      <c r="F1437">
        <v>190750</v>
      </c>
    </row>
    <row r="1438" spans="1:6" x14ac:dyDescent="0.3">
      <c r="A1438">
        <v>320</v>
      </c>
      <c r="B1438" t="s">
        <v>42</v>
      </c>
      <c r="C1438" s="1">
        <v>43709</v>
      </c>
      <c r="D1438" t="s">
        <v>15</v>
      </c>
      <c r="E1438">
        <v>2019</v>
      </c>
      <c r="F1438">
        <v>122550</v>
      </c>
    </row>
    <row r="1439" spans="1:6" x14ac:dyDescent="0.3">
      <c r="A1439">
        <v>321</v>
      </c>
      <c r="B1439" t="s">
        <v>42</v>
      </c>
      <c r="C1439" s="1">
        <v>43739</v>
      </c>
      <c r="D1439" t="s">
        <v>16</v>
      </c>
      <c r="E1439">
        <v>2019</v>
      </c>
      <c r="F1439">
        <v>191330</v>
      </c>
    </row>
    <row r="1440" spans="1:6" x14ac:dyDescent="0.3">
      <c r="A1440">
        <v>322</v>
      </c>
      <c r="B1440" t="s">
        <v>42</v>
      </c>
      <c r="C1440" s="1">
        <v>43770</v>
      </c>
      <c r="D1440" t="s">
        <v>17</v>
      </c>
      <c r="E1440">
        <v>2019</v>
      </c>
      <c r="F1440">
        <v>209130</v>
      </c>
    </row>
    <row r="1441" spans="1:6" x14ac:dyDescent="0.3">
      <c r="A1441">
        <v>323</v>
      </c>
      <c r="B1441" t="s">
        <v>42</v>
      </c>
      <c r="C1441" s="1">
        <v>43800</v>
      </c>
      <c r="D1441" t="s">
        <v>18</v>
      </c>
      <c r="E1441">
        <v>2019</v>
      </c>
      <c r="F1441">
        <v>217930</v>
      </c>
    </row>
    <row r="1442" spans="1:6" x14ac:dyDescent="0.3">
      <c r="A1442">
        <v>324</v>
      </c>
      <c r="B1442" t="s">
        <v>43</v>
      </c>
      <c r="C1442" s="1">
        <v>43466</v>
      </c>
      <c r="D1442" t="s">
        <v>7</v>
      </c>
      <c r="E1442">
        <v>2019</v>
      </c>
      <c r="F1442">
        <v>0</v>
      </c>
    </row>
    <row r="1443" spans="1:6" x14ac:dyDescent="0.3">
      <c r="A1443">
        <v>325</v>
      </c>
      <c r="B1443" t="s">
        <v>43</v>
      </c>
      <c r="C1443" s="1">
        <v>43497</v>
      </c>
      <c r="D1443" t="s">
        <v>8</v>
      </c>
      <c r="E1443">
        <v>2019</v>
      </c>
      <c r="F1443">
        <v>0</v>
      </c>
    </row>
    <row r="1444" spans="1:6" x14ac:dyDescent="0.3">
      <c r="A1444">
        <v>326</v>
      </c>
      <c r="B1444" t="s">
        <v>43</v>
      </c>
      <c r="C1444" s="1">
        <v>43525</v>
      </c>
      <c r="D1444" t="s">
        <v>9</v>
      </c>
      <c r="E1444">
        <v>2019</v>
      </c>
      <c r="F1444">
        <v>0</v>
      </c>
    </row>
    <row r="1445" spans="1:6" x14ac:dyDescent="0.3">
      <c r="A1445">
        <v>327</v>
      </c>
      <c r="B1445" t="s">
        <v>43</v>
      </c>
      <c r="C1445" s="1">
        <v>43556</v>
      </c>
      <c r="D1445" t="s">
        <v>10</v>
      </c>
      <c r="E1445">
        <v>2019</v>
      </c>
      <c r="F1445">
        <v>0</v>
      </c>
    </row>
    <row r="1446" spans="1:6" x14ac:dyDescent="0.3">
      <c r="A1446">
        <v>328</v>
      </c>
      <c r="B1446" t="s">
        <v>43</v>
      </c>
      <c r="C1446" s="1">
        <v>43586</v>
      </c>
      <c r="D1446" t="s">
        <v>11</v>
      </c>
      <c r="E1446">
        <v>2019</v>
      </c>
      <c r="F1446">
        <v>0</v>
      </c>
    </row>
    <row r="1447" spans="1:6" x14ac:dyDescent="0.3">
      <c r="A1447">
        <v>329</v>
      </c>
      <c r="B1447" t="s">
        <v>43</v>
      </c>
      <c r="C1447" s="1">
        <v>43617</v>
      </c>
      <c r="D1447" t="s">
        <v>12</v>
      </c>
      <c r="E1447">
        <v>2019</v>
      </c>
      <c r="F1447">
        <v>0</v>
      </c>
    </row>
    <row r="1448" spans="1:6" x14ac:dyDescent="0.3">
      <c r="A1448">
        <v>330</v>
      </c>
      <c r="B1448" t="s">
        <v>43</v>
      </c>
      <c r="C1448" s="1">
        <v>43647</v>
      </c>
      <c r="D1448" t="s">
        <v>13</v>
      </c>
      <c r="E1448">
        <v>2019</v>
      </c>
      <c r="F1448">
        <v>0</v>
      </c>
    </row>
    <row r="1449" spans="1:6" x14ac:dyDescent="0.3">
      <c r="A1449">
        <v>331</v>
      </c>
      <c r="B1449" t="s">
        <v>43</v>
      </c>
      <c r="C1449" s="1">
        <v>43678</v>
      </c>
      <c r="D1449" t="s">
        <v>14</v>
      </c>
      <c r="E1449">
        <v>2019</v>
      </c>
      <c r="F1449">
        <v>0</v>
      </c>
    </row>
    <row r="1450" spans="1:6" x14ac:dyDescent="0.3">
      <c r="A1450">
        <v>332</v>
      </c>
      <c r="B1450" t="s">
        <v>43</v>
      </c>
      <c r="C1450" s="1">
        <v>43709</v>
      </c>
      <c r="D1450" t="s">
        <v>15</v>
      </c>
      <c r="E1450">
        <v>2019</v>
      </c>
      <c r="F1450">
        <v>0</v>
      </c>
    </row>
    <row r="1451" spans="1:6" x14ac:dyDescent="0.3">
      <c r="A1451">
        <v>333</v>
      </c>
      <c r="B1451" t="s">
        <v>43</v>
      </c>
      <c r="C1451" s="1">
        <v>43739</v>
      </c>
      <c r="D1451" t="s">
        <v>16</v>
      </c>
      <c r="E1451">
        <v>2019</v>
      </c>
      <c r="F1451">
        <v>0</v>
      </c>
    </row>
    <row r="1452" spans="1:6" x14ac:dyDescent="0.3">
      <c r="A1452">
        <v>334</v>
      </c>
      <c r="B1452" t="s">
        <v>43</v>
      </c>
      <c r="C1452" s="1">
        <v>43770</v>
      </c>
      <c r="D1452" t="s">
        <v>17</v>
      </c>
      <c r="E1452">
        <v>2019</v>
      </c>
      <c r="F1452">
        <v>0</v>
      </c>
    </row>
    <row r="1453" spans="1:6" x14ac:dyDescent="0.3">
      <c r="A1453">
        <v>335</v>
      </c>
      <c r="B1453" t="s">
        <v>43</v>
      </c>
      <c r="C1453" s="1">
        <v>43800</v>
      </c>
      <c r="D1453" t="s">
        <v>18</v>
      </c>
      <c r="E1453">
        <v>2019</v>
      </c>
      <c r="F1453">
        <v>0</v>
      </c>
    </row>
    <row r="1454" spans="1:6" x14ac:dyDescent="0.3">
      <c r="A1454">
        <v>336</v>
      </c>
      <c r="B1454" t="s">
        <v>44</v>
      </c>
      <c r="C1454" s="1">
        <v>43466</v>
      </c>
      <c r="D1454" t="s">
        <v>7</v>
      </c>
      <c r="E1454">
        <v>2019</v>
      </c>
      <c r="F1454">
        <v>0</v>
      </c>
    </row>
    <row r="1455" spans="1:6" x14ac:dyDescent="0.3">
      <c r="A1455">
        <v>337</v>
      </c>
      <c r="B1455" t="s">
        <v>44</v>
      </c>
      <c r="C1455" s="1">
        <v>43497</v>
      </c>
      <c r="D1455" t="s">
        <v>8</v>
      </c>
      <c r="E1455">
        <v>2019</v>
      </c>
      <c r="F1455">
        <v>0</v>
      </c>
    </row>
    <row r="1456" spans="1:6" x14ac:dyDescent="0.3">
      <c r="A1456">
        <v>338</v>
      </c>
      <c r="B1456" t="s">
        <v>44</v>
      </c>
      <c r="C1456" s="1">
        <v>43525</v>
      </c>
      <c r="D1456" t="s">
        <v>9</v>
      </c>
      <c r="E1456">
        <v>2019</v>
      </c>
      <c r="F1456">
        <v>0</v>
      </c>
    </row>
    <row r="1457" spans="1:6" x14ac:dyDescent="0.3">
      <c r="A1457">
        <v>339</v>
      </c>
      <c r="B1457" t="s">
        <v>44</v>
      </c>
      <c r="C1457" s="1">
        <v>43556</v>
      </c>
      <c r="D1457" t="s">
        <v>10</v>
      </c>
      <c r="E1457">
        <v>2019</v>
      </c>
      <c r="F1457">
        <v>0</v>
      </c>
    </row>
    <row r="1458" spans="1:6" x14ac:dyDescent="0.3">
      <c r="A1458">
        <v>340</v>
      </c>
      <c r="B1458" t="s">
        <v>44</v>
      </c>
      <c r="C1458" s="1">
        <v>43586</v>
      </c>
      <c r="D1458" t="s">
        <v>11</v>
      </c>
      <c r="E1458">
        <v>2019</v>
      </c>
      <c r="F1458">
        <v>0</v>
      </c>
    </row>
    <row r="1459" spans="1:6" x14ac:dyDescent="0.3">
      <c r="A1459">
        <v>341</v>
      </c>
      <c r="B1459" t="s">
        <v>44</v>
      </c>
      <c r="C1459" s="1">
        <v>43617</v>
      </c>
      <c r="D1459" t="s">
        <v>12</v>
      </c>
      <c r="E1459">
        <v>2019</v>
      </c>
      <c r="F1459">
        <v>0</v>
      </c>
    </row>
    <row r="1460" spans="1:6" x14ac:dyDescent="0.3">
      <c r="A1460">
        <v>342</v>
      </c>
      <c r="B1460" t="s">
        <v>44</v>
      </c>
      <c r="C1460" s="1">
        <v>43647</v>
      </c>
      <c r="D1460" t="s">
        <v>13</v>
      </c>
      <c r="E1460">
        <v>2019</v>
      </c>
      <c r="F1460">
        <v>0</v>
      </c>
    </row>
    <row r="1461" spans="1:6" x14ac:dyDescent="0.3">
      <c r="A1461">
        <v>343</v>
      </c>
      <c r="B1461" t="s">
        <v>44</v>
      </c>
      <c r="C1461" s="1">
        <v>43678</v>
      </c>
      <c r="D1461" t="s">
        <v>14</v>
      </c>
      <c r="E1461">
        <v>2019</v>
      </c>
      <c r="F1461">
        <v>0</v>
      </c>
    </row>
    <row r="1462" spans="1:6" x14ac:dyDescent="0.3">
      <c r="A1462">
        <v>344</v>
      </c>
      <c r="B1462" t="s">
        <v>44</v>
      </c>
      <c r="C1462" s="1">
        <v>43709</v>
      </c>
      <c r="D1462" t="s">
        <v>15</v>
      </c>
      <c r="E1462">
        <v>2019</v>
      </c>
      <c r="F1462">
        <v>0</v>
      </c>
    </row>
    <row r="1463" spans="1:6" x14ac:dyDescent="0.3">
      <c r="A1463">
        <v>345</v>
      </c>
      <c r="B1463" t="s">
        <v>44</v>
      </c>
      <c r="C1463" s="1">
        <v>43739</v>
      </c>
      <c r="D1463" t="s">
        <v>16</v>
      </c>
      <c r="E1463">
        <v>2019</v>
      </c>
      <c r="F1463">
        <v>0</v>
      </c>
    </row>
    <row r="1464" spans="1:6" x14ac:dyDescent="0.3">
      <c r="A1464">
        <v>346</v>
      </c>
      <c r="B1464" t="s">
        <v>44</v>
      </c>
      <c r="C1464" s="1">
        <v>43770</v>
      </c>
      <c r="D1464" t="s">
        <v>17</v>
      </c>
      <c r="E1464">
        <v>2019</v>
      </c>
      <c r="F1464">
        <v>0</v>
      </c>
    </row>
    <row r="1465" spans="1:6" x14ac:dyDescent="0.3">
      <c r="A1465">
        <v>347</v>
      </c>
      <c r="B1465" t="s">
        <v>44</v>
      </c>
      <c r="C1465" s="1">
        <v>43800</v>
      </c>
      <c r="D1465" t="s">
        <v>18</v>
      </c>
      <c r="E1465">
        <v>2019</v>
      </c>
      <c r="F1465">
        <v>0</v>
      </c>
    </row>
    <row r="1466" spans="1:6" x14ac:dyDescent="0.3">
      <c r="A1466">
        <v>348</v>
      </c>
      <c r="B1466" t="s">
        <v>45</v>
      </c>
      <c r="C1466" s="1">
        <v>43466</v>
      </c>
      <c r="D1466" t="s">
        <v>7</v>
      </c>
      <c r="E1466">
        <v>2019</v>
      </c>
      <c r="F1466">
        <v>28131</v>
      </c>
    </row>
    <row r="1467" spans="1:6" x14ac:dyDescent="0.3">
      <c r="A1467">
        <v>349</v>
      </c>
      <c r="B1467" t="s">
        <v>45</v>
      </c>
      <c r="C1467" s="1">
        <v>43497</v>
      </c>
      <c r="D1467" t="s">
        <v>8</v>
      </c>
      <c r="E1467">
        <v>2019</v>
      </c>
      <c r="F1467">
        <v>22342</v>
      </c>
    </row>
    <row r="1468" spans="1:6" x14ac:dyDescent="0.3">
      <c r="A1468">
        <v>350</v>
      </c>
      <c r="B1468" t="s">
        <v>45</v>
      </c>
      <c r="C1468" s="1">
        <v>43525</v>
      </c>
      <c r="D1468" t="s">
        <v>9</v>
      </c>
      <c r="E1468">
        <v>2019</v>
      </c>
      <c r="F1468">
        <v>20050</v>
      </c>
    </row>
    <row r="1469" spans="1:6" x14ac:dyDescent="0.3">
      <c r="A1469">
        <v>351</v>
      </c>
      <c r="B1469" t="s">
        <v>45</v>
      </c>
      <c r="C1469" s="1">
        <v>43556</v>
      </c>
      <c r="D1469" t="s">
        <v>10</v>
      </c>
      <c r="E1469">
        <v>2019</v>
      </c>
      <c r="F1469">
        <v>23749</v>
      </c>
    </row>
    <row r="1470" spans="1:6" x14ac:dyDescent="0.3">
      <c r="A1470">
        <v>352</v>
      </c>
      <c r="B1470" t="s">
        <v>45</v>
      </c>
      <c r="C1470" s="1">
        <v>43586</v>
      </c>
      <c r="D1470" t="s">
        <v>11</v>
      </c>
      <c r="E1470">
        <v>2019</v>
      </c>
      <c r="F1470">
        <v>20010</v>
      </c>
    </row>
    <row r="1471" spans="1:6" x14ac:dyDescent="0.3">
      <c r="A1471">
        <v>353</v>
      </c>
      <c r="B1471" t="s">
        <v>45</v>
      </c>
      <c r="C1471" s="1">
        <v>43617</v>
      </c>
      <c r="D1471" t="s">
        <v>12</v>
      </c>
      <c r="E1471">
        <v>2019</v>
      </c>
      <c r="F1471">
        <v>20050</v>
      </c>
    </row>
    <row r="1472" spans="1:6" x14ac:dyDescent="0.3">
      <c r="A1472">
        <v>354</v>
      </c>
      <c r="B1472" t="s">
        <v>45</v>
      </c>
      <c r="C1472" s="1">
        <v>43647</v>
      </c>
      <c r="D1472" t="s">
        <v>13</v>
      </c>
      <c r="E1472">
        <v>2019</v>
      </c>
      <c r="F1472">
        <v>32625</v>
      </c>
    </row>
    <row r="1473" spans="1:6" x14ac:dyDescent="0.3">
      <c r="A1473">
        <v>355</v>
      </c>
      <c r="B1473" t="s">
        <v>45</v>
      </c>
      <c r="C1473" s="1">
        <v>43678</v>
      </c>
      <c r="D1473" t="s">
        <v>14</v>
      </c>
      <c r="E1473">
        <v>2019</v>
      </c>
      <c r="F1473">
        <v>35860</v>
      </c>
    </row>
    <row r="1474" spans="1:6" x14ac:dyDescent="0.3">
      <c r="A1474">
        <v>356</v>
      </c>
      <c r="B1474" t="s">
        <v>45</v>
      </c>
      <c r="C1474" s="1">
        <v>43709</v>
      </c>
      <c r="D1474" t="s">
        <v>15</v>
      </c>
      <c r="E1474">
        <v>2019</v>
      </c>
      <c r="F1474">
        <v>21375</v>
      </c>
    </row>
    <row r="1475" spans="1:6" x14ac:dyDescent="0.3">
      <c r="A1475">
        <v>357</v>
      </c>
      <c r="B1475" t="s">
        <v>45</v>
      </c>
      <c r="C1475" s="1">
        <v>43739</v>
      </c>
      <c r="D1475" t="s">
        <v>16</v>
      </c>
      <c r="E1475">
        <v>2019</v>
      </c>
      <c r="F1475">
        <v>21234</v>
      </c>
    </row>
    <row r="1476" spans="1:6" x14ac:dyDescent="0.3">
      <c r="A1476">
        <v>358</v>
      </c>
      <c r="B1476" t="s">
        <v>45</v>
      </c>
      <c r="C1476" s="1">
        <v>43770</v>
      </c>
      <c r="D1476" t="s">
        <v>17</v>
      </c>
      <c r="E1476">
        <v>2019</v>
      </c>
      <c r="F1476">
        <v>32657</v>
      </c>
    </row>
    <row r="1477" spans="1:6" x14ac:dyDescent="0.3">
      <c r="A1477">
        <v>359</v>
      </c>
      <c r="B1477" t="s">
        <v>45</v>
      </c>
      <c r="C1477" s="1">
        <v>43800</v>
      </c>
      <c r="D1477" t="s">
        <v>18</v>
      </c>
      <c r="E1477">
        <v>2019</v>
      </c>
      <c r="F1477">
        <v>20556</v>
      </c>
    </row>
    <row r="1478" spans="1:6" x14ac:dyDescent="0.3">
      <c r="A1478">
        <v>360</v>
      </c>
      <c r="B1478" t="s">
        <v>46</v>
      </c>
      <c r="C1478" s="1">
        <v>43466</v>
      </c>
      <c r="D1478" t="s">
        <v>7</v>
      </c>
      <c r="E1478">
        <v>2019</v>
      </c>
      <c r="F1478">
        <v>28700</v>
      </c>
    </row>
    <row r="1479" spans="1:6" x14ac:dyDescent="0.3">
      <c r="A1479">
        <v>361</v>
      </c>
      <c r="B1479" t="s">
        <v>46</v>
      </c>
      <c r="C1479" s="1">
        <v>43497</v>
      </c>
      <c r="D1479" t="s">
        <v>8</v>
      </c>
      <c r="E1479">
        <v>2019</v>
      </c>
      <c r="F1479">
        <v>28800</v>
      </c>
    </row>
    <row r="1480" spans="1:6" x14ac:dyDescent="0.3">
      <c r="A1480">
        <v>362</v>
      </c>
      <c r="B1480" t="s">
        <v>46</v>
      </c>
      <c r="C1480" s="1">
        <v>43525</v>
      </c>
      <c r="D1480" t="s">
        <v>9</v>
      </c>
      <c r="E1480">
        <v>2019</v>
      </c>
      <c r="F1480">
        <v>29000</v>
      </c>
    </row>
    <row r="1481" spans="1:6" x14ac:dyDescent="0.3">
      <c r="A1481">
        <v>363</v>
      </c>
      <c r="B1481" t="s">
        <v>46</v>
      </c>
      <c r="C1481" s="1">
        <v>43556</v>
      </c>
      <c r="D1481" t="s">
        <v>10</v>
      </c>
      <c r="E1481">
        <v>2019</v>
      </c>
      <c r="F1481">
        <v>26900</v>
      </c>
    </row>
    <row r="1482" spans="1:6" x14ac:dyDescent="0.3">
      <c r="A1482">
        <v>364</v>
      </c>
      <c r="B1482" t="s">
        <v>46</v>
      </c>
      <c r="C1482" s="1">
        <v>43586</v>
      </c>
      <c r="D1482" t="s">
        <v>11</v>
      </c>
      <c r="E1482">
        <v>2019</v>
      </c>
      <c r="F1482">
        <v>24900</v>
      </c>
    </row>
    <row r="1483" spans="1:6" x14ac:dyDescent="0.3">
      <c r="A1483">
        <v>365</v>
      </c>
      <c r="B1483" t="s">
        <v>46</v>
      </c>
      <c r="C1483" s="1">
        <v>43617</v>
      </c>
      <c r="D1483" t="s">
        <v>12</v>
      </c>
      <c r="E1483">
        <v>2019</v>
      </c>
      <c r="F1483">
        <v>27100</v>
      </c>
    </row>
    <row r="1484" spans="1:6" x14ac:dyDescent="0.3">
      <c r="A1484">
        <v>366</v>
      </c>
      <c r="B1484" t="s">
        <v>46</v>
      </c>
      <c r="C1484" s="1">
        <v>43647</v>
      </c>
      <c r="D1484" t="s">
        <v>13</v>
      </c>
      <c r="E1484">
        <v>2019</v>
      </c>
      <c r="F1484">
        <v>28600</v>
      </c>
    </row>
    <row r="1485" spans="1:6" x14ac:dyDescent="0.3">
      <c r="A1485">
        <v>367</v>
      </c>
      <c r="B1485" t="s">
        <v>46</v>
      </c>
      <c r="C1485" s="1">
        <v>43678</v>
      </c>
      <c r="D1485" t="s">
        <v>14</v>
      </c>
      <c r="E1485">
        <v>2019</v>
      </c>
      <c r="F1485">
        <v>31600</v>
      </c>
    </row>
    <row r="1486" spans="1:6" x14ac:dyDescent="0.3">
      <c r="A1486">
        <v>368</v>
      </c>
      <c r="B1486" t="s">
        <v>46</v>
      </c>
      <c r="C1486" s="1">
        <v>43709</v>
      </c>
      <c r="D1486" t="s">
        <v>15</v>
      </c>
      <c r="E1486">
        <v>2019</v>
      </c>
      <c r="F1486">
        <v>32600</v>
      </c>
    </row>
    <row r="1487" spans="1:6" x14ac:dyDescent="0.3">
      <c r="A1487">
        <v>369</v>
      </c>
      <c r="B1487" t="s">
        <v>46</v>
      </c>
      <c r="C1487" s="1">
        <v>43739</v>
      </c>
      <c r="D1487" t="s">
        <v>16</v>
      </c>
      <c r="E1487">
        <v>2019</v>
      </c>
      <c r="F1487">
        <v>31100</v>
      </c>
    </row>
    <row r="1488" spans="1:6" x14ac:dyDescent="0.3">
      <c r="A1488">
        <v>370</v>
      </c>
      <c r="B1488" t="s">
        <v>46</v>
      </c>
      <c r="C1488" s="1">
        <v>43770</v>
      </c>
      <c r="D1488" t="s">
        <v>17</v>
      </c>
      <c r="E1488">
        <v>2019</v>
      </c>
      <c r="F1488">
        <v>32150</v>
      </c>
    </row>
    <row r="1489" spans="1:6" x14ac:dyDescent="0.3">
      <c r="A1489">
        <v>371</v>
      </c>
      <c r="B1489" t="s">
        <v>46</v>
      </c>
      <c r="C1489" s="1">
        <v>43800</v>
      </c>
      <c r="D1489" t="s">
        <v>18</v>
      </c>
      <c r="E1489">
        <v>2019</v>
      </c>
      <c r="F1489">
        <v>32050</v>
      </c>
    </row>
    <row r="1490" spans="1:6" x14ac:dyDescent="0.3">
      <c r="A1490">
        <v>372</v>
      </c>
      <c r="B1490" t="s">
        <v>47</v>
      </c>
      <c r="C1490" s="1">
        <v>43466</v>
      </c>
      <c r="D1490" t="s">
        <v>7</v>
      </c>
      <c r="E1490">
        <v>2019</v>
      </c>
      <c r="F1490">
        <v>151545</v>
      </c>
    </row>
    <row r="1491" spans="1:6" x14ac:dyDescent="0.3">
      <c r="A1491">
        <v>373</v>
      </c>
      <c r="B1491" t="s">
        <v>47</v>
      </c>
      <c r="C1491" s="1">
        <v>43497</v>
      </c>
      <c r="D1491" t="s">
        <v>8</v>
      </c>
      <c r="E1491">
        <v>2019</v>
      </c>
      <c r="F1491">
        <v>157755</v>
      </c>
    </row>
    <row r="1492" spans="1:6" x14ac:dyDescent="0.3">
      <c r="A1492">
        <v>374</v>
      </c>
      <c r="B1492" t="s">
        <v>47</v>
      </c>
      <c r="C1492" s="1">
        <v>43525</v>
      </c>
      <c r="D1492" t="s">
        <v>9</v>
      </c>
      <c r="E1492">
        <v>2019</v>
      </c>
      <c r="F1492">
        <v>154305</v>
      </c>
    </row>
    <row r="1493" spans="1:6" x14ac:dyDescent="0.3">
      <c r="A1493">
        <v>375</v>
      </c>
      <c r="B1493" t="s">
        <v>47</v>
      </c>
      <c r="C1493" s="1">
        <v>43556</v>
      </c>
      <c r="D1493" t="s">
        <v>10</v>
      </c>
      <c r="E1493">
        <v>2019</v>
      </c>
      <c r="F1493">
        <v>150425</v>
      </c>
    </row>
    <row r="1494" spans="1:6" x14ac:dyDescent="0.3">
      <c r="A1494">
        <v>376</v>
      </c>
      <c r="B1494" t="s">
        <v>47</v>
      </c>
      <c r="C1494" s="1">
        <v>43586</v>
      </c>
      <c r="D1494" t="s">
        <v>11</v>
      </c>
      <c r="E1494">
        <v>2019</v>
      </c>
      <c r="F1494">
        <v>143230</v>
      </c>
    </row>
    <row r="1495" spans="1:6" x14ac:dyDescent="0.3">
      <c r="A1495">
        <v>377</v>
      </c>
      <c r="B1495" t="s">
        <v>47</v>
      </c>
      <c r="C1495" s="1">
        <v>43617</v>
      </c>
      <c r="D1495" t="s">
        <v>12</v>
      </c>
      <c r="E1495">
        <v>2019</v>
      </c>
      <c r="F1495">
        <v>144400</v>
      </c>
    </row>
    <row r="1496" spans="1:6" x14ac:dyDescent="0.3">
      <c r="A1496">
        <v>378</v>
      </c>
      <c r="B1496" t="s">
        <v>47</v>
      </c>
      <c r="C1496" s="1">
        <v>43647</v>
      </c>
      <c r="D1496" t="s">
        <v>13</v>
      </c>
      <c r="E1496">
        <v>2019</v>
      </c>
      <c r="F1496">
        <v>145440</v>
      </c>
    </row>
    <row r="1497" spans="1:6" x14ac:dyDescent="0.3">
      <c r="A1497">
        <v>379</v>
      </c>
      <c r="B1497" t="s">
        <v>47</v>
      </c>
      <c r="C1497" s="1">
        <v>43678</v>
      </c>
      <c r="D1497" t="s">
        <v>14</v>
      </c>
      <c r="E1497">
        <v>2019</v>
      </c>
      <c r="F1497">
        <v>148030</v>
      </c>
    </row>
    <row r="1498" spans="1:6" x14ac:dyDescent="0.3">
      <c r="A1498">
        <v>380</v>
      </c>
      <c r="B1498" t="s">
        <v>47</v>
      </c>
      <c r="C1498" s="1">
        <v>43709</v>
      </c>
      <c r="D1498" t="s">
        <v>15</v>
      </c>
      <c r="E1498">
        <v>2019</v>
      </c>
      <c r="F1498">
        <v>151070</v>
      </c>
    </row>
    <row r="1499" spans="1:6" x14ac:dyDescent="0.3">
      <c r="A1499">
        <v>381</v>
      </c>
      <c r="B1499" t="s">
        <v>47</v>
      </c>
      <c r="C1499" s="1">
        <v>43739</v>
      </c>
      <c r="D1499" t="s">
        <v>16</v>
      </c>
      <c r="E1499">
        <v>2019</v>
      </c>
      <c r="F1499">
        <v>147450</v>
      </c>
    </row>
    <row r="1500" spans="1:6" x14ac:dyDescent="0.3">
      <c r="A1500">
        <v>382</v>
      </c>
      <c r="B1500" t="s">
        <v>47</v>
      </c>
      <c r="C1500" s="1">
        <v>43770</v>
      </c>
      <c r="D1500" t="s">
        <v>17</v>
      </c>
      <c r="E1500">
        <v>2019</v>
      </c>
      <c r="F1500">
        <v>153880</v>
      </c>
    </row>
    <row r="1501" spans="1:6" x14ac:dyDescent="0.3">
      <c r="A1501">
        <v>383</v>
      </c>
      <c r="B1501" t="s">
        <v>47</v>
      </c>
      <c r="C1501" s="1">
        <v>43800</v>
      </c>
      <c r="D1501" t="s">
        <v>18</v>
      </c>
      <c r="E1501">
        <v>2019</v>
      </c>
      <c r="F1501">
        <v>147700</v>
      </c>
    </row>
    <row r="1502" spans="1:6" x14ac:dyDescent="0.3">
      <c r="A1502">
        <v>384</v>
      </c>
      <c r="B1502" t="s">
        <v>48</v>
      </c>
      <c r="C1502" s="1">
        <v>43466</v>
      </c>
      <c r="D1502" t="s">
        <v>7</v>
      </c>
      <c r="E1502">
        <v>2019</v>
      </c>
      <c r="F1502">
        <v>479293</v>
      </c>
    </row>
    <row r="1503" spans="1:6" x14ac:dyDescent="0.3">
      <c r="A1503">
        <v>385</v>
      </c>
      <c r="B1503" t="s">
        <v>48</v>
      </c>
      <c r="C1503" s="1">
        <v>43497</v>
      </c>
      <c r="D1503" t="s">
        <v>8</v>
      </c>
      <c r="E1503">
        <v>2019</v>
      </c>
      <c r="F1503">
        <v>56525</v>
      </c>
    </row>
    <row r="1504" spans="1:6" x14ac:dyDescent="0.3">
      <c r="A1504">
        <v>386</v>
      </c>
      <c r="B1504" t="s">
        <v>48</v>
      </c>
      <c r="C1504" s="1">
        <v>43525</v>
      </c>
      <c r="D1504" t="s">
        <v>9</v>
      </c>
      <c r="E1504">
        <v>2019</v>
      </c>
      <c r="F1504">
        <v>481923</v>
      </c>
    </row>
    <row r="1505" spans="1:11" x14ac:dyDescent="0.3">
      <c r="A1505">
        <v>387</v>
      </c>
      <c r="B1505" t="s">
        <v>48</v>
      </c>
      <c r="C1505" s="1">
        <v>43556</v>
      </c>
      <c r="D1505" t="s">
        <v>10</v>
      </c>
      <c r="E1505">
        <v>2019</v>
      </c>
      <c r="F1505">
        <v>441150</v>
      </c>
    </row>
    <row r="1506" spans="1:11" x14ac:dyDescent="0.3">
      <c r="A1506">
        <v>388</v>
      </c>
      <c r="B1506" t="s">
        <v>48</v>
      </c>
      <c r="C1506" s="1">
        <v>43586</v>
      </c>
      <c r="D1506" t="s">
        <v>11</v>
      </c>
      <c r="E1506">
        <v>2019</v>
      </c>
      <c r="F1506">
        <v>345790</v>
      </c>
    </row>
    <row r="1507" spans="1:11" x14ac:dyDescent="0.3">
      <c r="A1507">
        <v>389</v>
      </c>
      <c r="B1507" t="s">
        <v>48</v>
      </c>
      <c r="C1507" s="1">
        <v>43617</v>
      </c>
      <c r="D1507" t="s">
        <v>12</v>
      </c>
      <c r="E1507">
        <v>2019</v>
      </c>
      <c r="F1507">
        <v>370566</v>
      </c>
    </row>
    <row r="1508" spans="1:11" x14ac:dyDescent="0.3">
      <c r="A1508">
        <v>390</v>
      </c>
      <c r="B1508" t="s">
        <v>48</v>
      </c>
      <c r="C1508" s="1">
        <v>43647</v>
      </c>
      <c r="D1508" t="s">
        <v>13</v>
      </c>
      <c r="E1508">
        <v>2019</v>
      </c>
      <c r="F1508">
        <v>332770</v>
      </c>
    </row>
    <row r="1509" spans="1:11" x14ac:dyDescent="0.3">
      <c r="A1509">
        <v>391</v>
      </c>
      <c r="B1509" t="s">
        <v>48</v>
      </c>
      <c r="C1509" s="1">
        <v>43678</v>
      </c>
      <c r="D1509" t="s">
        <v>14</v>
      </c>
      <c r="E1509">
        <v>2019</v>
      </c>
      <c r="F1509">
        <v>389010</v>
      </c>
    </row>
    <row r="1510" spans="1:11" x14ac:dyDescent="0.3">
      <c r="A1510">
        <v>392</v>
      </c>
      <c r="B1510" t="s">
        <v>48</v>
      </c>
      <c r="C1510" s="1">
        <v>43709</v>
      </c>
      <c r="D1510" t="s">
        <v>15</v>
      </c>
      <c r="E1510">
        <v>2019</v>
      </c>
      <c r="F1510">
        <v>366862</v>
      </c>
    </row>
    <row r="1511" spans="1:11" x14ac:dyDescent="0.3">
      <c r="A1511">
        <v>393</v>
      </c>
      <c r="B1511" t="s">
        <v>48</v>
      </c>
      <c r="C1511" s="1">
        <v>43739</v>
      </c>
      <c r="D1511" t="s">
        <v>16</v>
      </c>
      <c r="E1511">
        <v>2019</v>
      </c>
      <c r="F1511">
        <v>381860</v>
      </c>
    </row>
    <row r="1512" spans="1:11" x14ac:dyDescent="0.3">
      <c r="A1512">
        <v>394</v>
      </c>
      <c r="B1512" t="s">
        <v>48</v>
      </c>
      <c r="C1512" s="1">
        <v>43770</v>
      </c>
      <c r="D1512" t="s">
        <v>17</v>
      </c>
      <c r="E1512">
        <v>2019</v>
      </c>
      <c r="F1512">
        <v>365990</v>
      </c>
    </row>
    <row r="1513" spans="1:11" x14ac:dyDescent="0.3">
      <c r="A1513">
        <v>395</v>
      </c>
      <c r="B1513" t="s">
        <v>48</v>
      </c>
      <c r="C1513" s="1">
        <v>43800</v>
      </c>
      <c r="D1513" t="s">
        <v>18</v>
      </c>
      <c r="E1513">
        <v>2019</v>
      </c>
      <c r="F1513">
        <v>477635</v>
      </c>
    </row>
    <row r="1514" spans="1:11" x14ac:dyDescent="0.3">
      <c r="C1514" s="1"/>
      <c r="K1514" s="15"/>
    </row>
    <row r="1515" spans="1:11" x14ac:dyDescent="0.3">
      <c r="K1515" s="14"/>
    </row>
    <row r="1516" spans="1:11" x14ac:dyDescent="0.3">
      <c r="K1516" s="15"/>
    </row>
    <row r="1517" spans="1:11" x14ac:dyDescent="0.3">
      <c r="K1517" s="14"/>
    </row>
    <row r="1518" spans="1:11" x14ac:dyDescent="0.3">
      <c r="K1518" s="15"/>
    </row>
    <row r="1519" spans="1:11" x14ac:dyDescent="0.3">
      <c r="K1519" s="14"/>
    </row>
    <row r="1520" spans="1:11" x14ac:dyDescent="0.3">
      <c r="K1520" s="15"/>
    </row>
    <row r="1521" spans="11:11" x14ac:dyDescent="0.3">
      <c r="K1521" s="14"/>
    </row>
    <row r="1522" spans="11:11" x14ac:dyDescent="0.3">
      <c r="K1522" s="15"/>
    </row>
    <row r="1523" spans="11:11" x14ac:dyDescent="0.3">
      <c r="K1523" s="14"/>
    </row>
    <row r="1524" spans="11:11" x14ac:dyDescent="0.3">
      <c r="K1524" s="15"/>
    </row>
    <row r="1525" spans="11:11" x14ac:dyDescent="0.3">
      <c r="K1525" s="14"/>
    </row>
    <row r="1526" spans="11:11" x14ac:dyDescent="0.3">
      <c r="K1526" s="15"/>
    </row>
    <row r="1527" spans="11:11" x14ac:dyDescent="0.3">
      <c r="K1527" s="14"/>
    </row>
    <row r="1528" spans="11:11" x14ac:dyDescent="0.3">
      <c r="K1528" s="15"/>
    </row>
    <row r="1529" spans="11:11" x14ac:dyDescent="0.3">
      <c r="K1529" s="14"/>
    </row>
    <row r="1530" spans="11:11" x14ac:dyDescent="0.3">
      <c r="K1530" s="15"/>
    </row>
    <row r="1531" spans="11:11" x14ac:dyDescent="0.3">
      <c r="K1531" s="14"/>
    </row>
    <row r="1532" spans="11:11" x14ac:dyDescent="0.3">
      <c r="K1532" s="15"/>
    </row>
    <row r="1533" spans="11:11" x14ac:dyDescent="0.3">
      <c r="K1533" s="14"/>
    </row>
    <row r="1534" spans="11:11" x14ac:dyDescent="0.3">
      <c r="K1534" s="15"/>
    </row>
    <row r="1535" spans="11:11" x14ac:dyDescent="0.3">
      <c r="K1535" s="14"/>
    </row>
    <row r="1536" spans="11:11" x14ac:dyDescent="0.3">
      <c r="K1536" s="15"/>
    </row>
    <row r="1537" spans="11:11" x14ac:dyDescent="0.3">
      <c r="K1537" s="14"/>
    </row>
    <row r="1538" spans="11:11" x14ac:dyDescent="0.3">
      <c r="K1538" s="15"/>
    </row>
    <row r="1539" spans="11:11" x14ac:dyDescent="0.3">
      <c r="K1539" s="14"/>
    </row>
    <row r="1540" spans="11:11" x14ac:dyDescent="0.3">
      <c r="K1540" s="15"/>
    </row>
    <row r="1541" spans="11:11" x14ac:dyDescent="0.3">
      <c r="K1541" s="14"/>
    </row>
    <row r="1542" spans="11:11" x14ac:dyDescent="0.3">
      <c r="K1542" s="15"/>
    </row>
    <row r="1543" spans="11:11" x14ac:dyDescent="0.3">
      <c r="K1543" s="14"/>
    </row>
    <row r="1544" spans="11:11" x14ac:dyDescent="0.3">
      <c r="K1544" s="15"/>
    </row>
    <row r="1545" spans="11:11" x14ac:dyDescent="0.3">
      <c r="K1545" s="14"/>
    </row>
    <row r="1546" spans="11:11" x14ac:dyDescent="0.3">
      <c r="K1546" s="15"/>
    </row>
    <row r="1547" spans="11:11" x14ac:dyDescent="0.3">
      <c r="K1547" s="14"/>
    </row>
    <row r="1548" spans="11:11" x14ac:dyDescent="0.3">
      <c r="K1548" s="15"/>
    </row>
    <row r="1549" spans="11:11" x14ac:dyDescent="0.3">
      <c r="K1549" s="14"/>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643825-7E3F-4F79-994E-AE4F2F1EC0FA}">
  <sheetPr codeName="Sheet3"/>
  <dimension ref="A1:F1514"/>
  <sheetViews>
    <sheetView workbookViewId="0"/>
  </sheetViews>
  <sheetFormatPr defaultRowHeight="14.4" x14ac:dyDescent="0.3"/>
  <cols>
    <col min="1" max="1" width="10.77734375" bestFit="1" customWidth="1"/>
    <col min="2" max="2" width="22.77734375" bestFit="1" customWidth="1"/>
    <col min="3" max="3" width="10.33203125" bestFit="1" customWidth="1"/>
    <col min="4" max="4" width="9.77734375" bestFit="1" customWidth="1"/>
    <col min="5" max="5" width="6.88671875" bestFit="1" customWidth="1"/>
    <col min="6" max="6" width="9.109375" bestFit="1" customWidth="1"/>
  </cols>
  <sheetData>
    <row r="1" spans="1:6" x14ac:dyDescent="0.3">
      <c r="A1" t="s">
        <v>0</v>
      </c>
      <c r="B1" t="s">
        <v>1</v>
      </c>
      <c r="C1" t="s">
        <v>2</v>
      </c>
      <c r="D1" t="s">
        <v>3</v>
      </c>
      <c r="E1" t="s">
        <v>4</v>
      </c>
      <c r="F1" t="s">
        <v>5</v>
      </c>
    </row>
    <row r="2" spans="1:6" x14ac:dyDescent="0.3">
      <c r="A2">
        <v>0</v>
      </c>
      <c r="B2" t="s">
        <v>6</v>
      </c>
      <c r="C2" s="1">
        <v>42370</v>
      </c>
      <c r="D2" t="s">
        <v>7</v>
      </c>
      <c r="E2">
        <v>2016</v>
      </c>
      <c r="F2">
        <v>2</v>
      </c>
    </row>
    <row r="3" spans="1:6" x14ac:dyDescent="0.3">
      <c r="A3">
        <v>1</v>
      </c>
      <c r="B3" t="s">
        <v>6</v>
      </c>
      <c r="C3" s="1">
        <v>42401</v>
      </c>
      <c r="D3" t="s">
        <v>8</v>
      </c>
      <c r="E3">
        <v>2016</v>
      </c>
      <c r="F3">
        <v>0</v>
      </c>
    </row>
    <row r="4" spans="1:6" x14ac:dyDescent="0.3">
      <c r="A4">
        <v>2</v>
      </c>
      <c r="B4" t="s">
        <v>6</v>
      </c>
      <c r="C4" s="1">
        <v>42430</v>
      </c>
      <c r="D4" t="s">
        <v>9</v>
      </c>
      <c r="E4">
        <v>2016</v>
      </c>
      <c r="F4">
        <v>2</v>
      </c>
    </row>
    <row r="5" spans="1:6" x14ac:dyDescent="0.3">
      <c r="A5">
        <v>3</v>
      </c>
      <c r="B5" t="s">
        <v>6</v>
      </c>
      <c r="C5" s="1">
        <v>42461</v>
      </c>
      <c r="D5" t="s">
        <v>10</v>
      </c>
      <c r="E5">
        <v>2016</v>
      </c>
      <c r="F5">
        <v>0</v>
      </c>
    </row>
    <row r="6" spans="1:6" x14ac:dyDescent="0.3">
      <c r="A6">
        <v>4</v>
      </c>
      <c r="B6" t="s">
        <v>6</v>
      </c>
      <c r="C6" s="1">
        <v>42491</v>
      </c>
      <c r="D6" t="s">
        <v>11</v>
      </c>
      <c r="E6">
        <v>2016</v>
      </c>
      <c r="F6">
        <v>0</v>
      </c>
    </row>
    <row r="7" spans="1:6" x14ac:dyDescent="0.3">
      <c r="A7">
        <v>5</v>
      </c>
      <c r="B7" t="s">
        <v>6</v>
      </c>
      <c r="C7" s="1">
        <v>42522</v>
      </c>
      <c r="D7" t="s">
        <v>12</v>
      </c>
      <c r="E7">
        <v>2016</v>
      </c>
      <c r="F7">
        <v>0</v>
      </c>
    </row>
    <row r="8" spans="1:6" x14ac:dyDescent="0.3">
      <c r="A8">
        <v>6</v>
      </c>
      <c r="B8" t="s">
        <v>6</v>
      </c>
      <c r="C8" s="1">
        <v>42552</v>
      </c>
      <c r="D8" t="s">
        <v>13</v>
      </c>
      <c r="E8">
        <v>2016</v>
      </c>
      <c r="F8">
        <v>4</v>
      </c>
    </row>
    <row r="9" spans="1:6" x14ac:dyDescent="0.3">
      <c r="A9">
        <v>7</v>
      </c>
      <c r="B9" t="s">
        <v>6</v>
      </c>
      <c r="C9" s="1">
        <v>42583</v>
      </c>
      <c r="D9" t="s">
        <v>14</v>
      </c>
      <c r="E9">
        <v>2016</v>
      </c>
      <c r="F9">
        <v>2</v>
      </c>
    </row>
    <row r="10" spans="1:6" x14ac:dyDescent="0.3">
      <c r="A10">
        <v>8</v>
      </c>
      <c r="B10" t="s">
        <v>6</v>
      </c>
      <c r="C10" s="1">
        <v>42614</v>
      </c>
      <c r="D10" t="s">
        <v>15</v>
      </c>
      <c r="E10">
        <v>2016</v>
      </c>
      <c r="F10">
        <v>0</v>
      </c>
    </row>
    <row r="11" spans="1:6" x14ac:dyDescent="0.3">
      <c r="A11">
        <v>9</v>
      </c>
      <c r="B11" t="s">
        <v>6</v>
      </c>
      <c r="C11" s="1">
        <v>42644</v>
      </c>
      <c r="D11" t="s">
        <v>16</v>
      </c>
      <c r="E11">
        <v>2016</v>
      </c>
      <c r="F11">
        <v>0</v>
      </c>
    </row>
    <row r="12" spans="1:6" x14ac:dyDescent="0.3">
      <c r="A12">
        <v>10</v>
      </c>
      <c r="B12" t="s">
        <v>6</v>
      </c>
      <c r="C12" s="1">
        <v>42675</v>
      </c>
      <c r="D12" t="s">
        <v>17</v>
      </c>
      <c r="E12">
        <v>2016</v>
      </c>
      <c r="F12">
        <v>0</v>
      </c>
    </row>
    <row r="13" spans="1:6" x14ac:dyDescent="0.3">
      <c r="A13">
        <v>11</v>
      </c>
      <c r="B13" t="s">
        <v>6</v>
      </c>
      <c r="C13" s="1">
        <v>42705</v>
      </c>
      <c r="D13" t="s">
        <v>18</v>
      </c>
      <c r="E13">
        <v>2016</v>
      </c>
      <c r="F13">
        <v>0</v>
      </c>
    </row>
    <row r="14" spans="1:6" x14ac:dyDescent="0.3">
      <c r="A14">
        <v>12</v>
      </c>
      <c r="B14" t="s">
        <v>19</v>
      </c>
      <c r="C14" s="1">
        <v>42370</v>
      </c>
      <c r="D14" t="s">
        <v>7</v>
      </c>
      <c r="E14">
        <v>2016</v>
      </c>
      <c r="F14">
        <v>0</v>
      </c>
    </row>
    <row r="15" spans="1:6" x14ac:dyDescent="0.3">
      <c r="A15">
        <v>13</v>
      </c>
      <c r="B15" t="s">
        <v>19</v>
      </c>
      <c r="C15" s="1">
        <v>42401</v>
      </c>
      <c r="D15" t="s">
        <v>8</v>
      </c>
      <c r="E15">
        <v>2016</v>
      </c>
      <c r="F15">
        <v>0</v>
      </c>
    </row>
    <row r="16" spans="1:6" x14ac:dyDescent="0.3">
      <c r="A16">
        <v>14</v>
      </c>
      <c r="B16" t="s">
        <v>19</v>
      </c>
      <c r="C16" s="1">
        <v>42430</v>
      </c>
      <c r="D16" t="s">
        <v>9</v>
      </c>
      <c r="E16">
        <v>2016</v>
      </c>
      <c r="F16">
        <v>0</v>
      </c>
    </row>
    <row r="17" spans="1:6" x14ac:dyDescent="0.3">
      <c r="A17">
        <v>15</v>
      </c>
      <c r="B17" t="s">
        <v>19</v>
      </c>
      <c r="C17" s="1">
        <v>42461</v>
      </c>
      <c r="D17" t="s">
        <v>10</v>
      </c>
      <c r="E17">
        <v>2016</v>
      </c>
      <c r="F17">
        <v>0</v>
      </c>
    </row>
    <row r="18" spans="1:6" x14ac:dyDescent="0.3">
      <c r="A18">
        <v>16</v>
      </c>
      <c r="B18" t="s">
        <v>19</v>
      </c>
      <c r="C18" s="1">
        <v>42491</v>
      </c>
      <c r="D18" t="s">
        <v>11</v>
      </c>
      <c r="E18">
        <v>2016</v>
      </c>
      <c r="F18">
        <v>0</v>
      </c>
    </row>
    <row r="19" spans="1:6" x14ac:dyDescent="0.3">
      <c r="A19">
        <v>17</v>
      </c>
      <c r="B19" t="s">
        <v>19</v>
      </c>
      <c r="C19" s="1">
        <v>42522</v>
      </c>
      <c r="D19" t="s">
        <v>12</v>
      </c>
      <c r="E19">
        <v>2016</v>
      </c>
      <c r="F19">
        <v>0</v>
      </c>
    </row>
    <row r="20" spans="1:6" x14ac:dyDescent="0.3">
      <c r="A20">
        <v>18</v>
      </c>
      <c r="B20" t="s">
        <v>19</v>
      </c>
      <c r="C20" s="1">
        <v>42552</v>
      </c>
      <c r="D20" t="s">
        <v>13</v>
      </c>
      <c r="E20">
        <v>2016</v>
      </c>
      <c r="F20">
        <v>0</v>
      </c>
    </row>
    <row r="21" spans="1:6" x14ac:dyDescent="0.3">
      <c r="A21">
        <v>19</v>
      </c>
      <c r="B21" t="s">
        <v>19</v>
      </c>
      <c r="C21" s="1">
        <v>42583</v>
      </c>
      <c r="D21" t="s">
        <v>14</v>
      </c>
      <c r="E21">
        <v>2016</v>
      </c>
      <c r="F21">
        <v>0</v>
      </c>
    </row>
    <row r="22" spans="1:6" x14ac:dyDescent="0.3">
      <c r="A22">
        <v>20</v>
      </c>
      <c r="B22" t="s">
        <v>19</v>
      </c>
      <c r="C22" s="1">
        <v>42614</v>
      </c>
      <c r="D22" t="s">
        <v>15</v>
      </c>
      <c r="E22">
        <v>2016</v>
      </c>
      <c r="F22">
        <v>0</v>
      </c>
    </row>
    <row r="23" spans="1:6" x14ac:dyDescent="0.3">
      <c r="A23">
        <v>21</v>
      </c>
      <c r="B23" t="s">
        <v>19</v>
      </c>
      <c r="C23" s="1">
        <v>42644</v>
      </c>
      <c r="D23" t="s">
        <v>16</v>
      </c>
      <c r="E23">
        <v>2016</v>
      </c>
      <c r="F23">
        <v>0</v>
      </c>
    </row>
    <row r="24" spans="1:6" x14ac:dyDescent="0.3">
      <c r="A24">
        <v>22</v>
      </c>
      <c r="B24" t="s">
        <v>19</v>
      </c>
      <c r="C24" s="1">
        <v>42675</v>
      </c>
      <c r="D24" t="s">
        <v>17</v>
      </c>
      <c r="E24">
        <v>2016</v>
      </c>
      <c r="F24">
        <v>0</v>
      </c>
    </row>
    <row r="25" spans="1:6" x14ac:dyDescent="0.3">
      <c r="A25">
        <v>23</v>
      </c>
      <c r="B25" t="s">
        <v>19</v>
      </c>
      <c r="C25" s="1">
        <v>42705</v>
      </c>
      <c r="D25" t="s">
        <v>18</v>
      </c>
      <c r="E25">
        <v>2016</v>
      </c>
      <c r="F25">
        <v>0</v>
      </c>
    </row>
    <row r="26" spans="1:6" x14ac:dyDescent="0.3">
      <c r="A26">
        <v>24</v>
      </c>
      <c r="B26" t="s">
        <v>20</v>
      </c>
      <c r="C26" s="1">
        <v>42370</v>
      </c>
      <c r="D26" t="s">
        <v>7</v>
      </c>
      <c r="E26">
        <v>2016</v>
      </c>
      <c r="F26">
        <v>15865</v>
      </c>
    </row>
    <row r="27" spans="1:6" x14ac:dyDescent="0.3">
      <c r="A27">
        <v>25</v>
      </c>
      <c r="B27" t="s">
        <v>20</v>
      </c>
      <c r="C27" s="1">
        <v>42401</v>
      </c>
      <c r="D27" t="s">
        <v>8</v>
      </c>
      <c r="E27">
        <v>2016</v>
      </c>
      <c r="F27">
        <v>29646</v>
      </c>
    </row>
    <row r="28" spans="1:6" x14ac:dyDescent="0.3">
      <c r="A28">
        <v>26</v>
      </c>
      <c r="B28" t="s">
        <v>20</v>
      </c>
      <c r="C28" s="1">
        <v>42430</v>
      </c>
      <c r="D28" t="s">
        <v>9</v>
      </c>
      <c r="E28">
        <v>2016</v>
      </c>
      <c r="F28">
        <v>13019</v>
      </c>
    </row>
    <row r="29" spans="1:6" x14ac:dyDescent="0.3">
      <c r="A29">
        <v>27</v>
      </c>
      <c r="B29" t="s">
        <v>20</v>
      </c>
      <c r="C29" s="1">
        <v>42461</v>
      </c>
      <c r="D29" t="s">
        <v>10</v>
      </c>
      <c r="E29">
        <v>2016</v>
      </c>
      <c r="F29">
        <v>8402</v>
      </c>
    </row>
    <row r="30" spans="1:6" x14ac:dyDescent="0.3">
      <c r="A30">
        <v>28</v>
      </c>
      <c r="B30" t="s">
        <v>20</v>
      </c>
      <c r="C30" s="1">
        <v>42491</v>
      </c>
      <c r="D30" t="s">
        <v>11</v>
      </c>
      <c r="E30">
        <v>2016</v>
      </c>
      <c r="F30">
        <v>8522</v>
      </c>
    </row>
    <row r="31" spans="1:6" x14ac:dyDescent="0.3">
      <c r="A31">
        <v>29</v>
      </c>
      <c r="B31" t="s">
        <v>20</v>
      </c>
      <c r="C31" s="1">
        <v>42522</v>
      </c>
      <c r="D31" t="s">
        <v>12</v>
      </c>
      <c r="E31">
        <v>2016</v>
      </c>
      <c r="F31">
        <v>10284</v>
      </c>
    </row>
    <row r="32" spans="1:6" x14ac:dyDescent="0.3">
      <c r="A32">
        <v>30</v>
      </c>
      <c r="B32" t="s">
        <v>20</v>
      </c>
      <c r="C32" s="1">
        <v>42552</v>
      </c>
      <c r="D32" t="s">
        <v>13</v>
      </c>
      <c r="E32">
        <v>2016</v>
      </c>
      <c r="F32">
        <v>17142</v>
      </c>
    </row>
    <row r="33" spans="1:6" x14ac:dyDescent="0.3">
      <c r="A33">
        <v>31</v>
      </c>
      <c r="B33" t="s">
        <v>20</v>
      </c>
      <c r="C33" s="1">
        <v>42583</v>
      </c>
      <c r="D33" t="s">
        <v>14</v>
      </c>
      <c r="E33">
        <v>2016</v>
      </c>
      <c r="F33">
        <v>12842</v>
      </c>
    </row>
    <row r="34" spans="1:6" x14ac:dyDescent="0.3">
      <c r="A34">
        <v>32</v>
      </c>
      <c r="B34" t="s">
        <v>20</v>
      </c>
      <c r="C34" s="1">
        <v>42614</v>
      </c>
      <c r="D34" t="s">
        <v>15</v>
      </c>
      <c r="E34">
        <v>2016</v>
      </c>
      <c r="F34">
        <v>9397</v>
      </c>
    </row>
    <row r="35" spans="1:6" x14ac:dyDescent="0.3">
      <c r="A35">
        <v>33</v>
      </c>
      <c r="B35" t="s">
        <v>20</v>
      </c>
      <c r="C35" s="1">
        <v>42644</v>
      </c>
      <c r="D35" t="s">
        <v>16</v>
      </c>
      <c r="E35">
        <v>2016</v>
      </c>
      <c r="F35">
        <v>12808</v>
      </c>
    </row>
    <row r="36" spans="1:6" x14ac:dyDescent="0.3">
      <c r="A36">
        <v>34</v>
      </c>
      <c r="B36" t="s">
        <v>20</v>
      </c>
      <c r="C36" s="1">
        <v>42675</v>
      </c>
      <c r="D36" t="s">
        <v>17</v>
      </c>
      <c r="E36">
        <v>2016</v>
      </c>
      <c r="F36">
        <v>8084</v>
      </c>
    </row>
    <row r="37" spans="1:6" x14ac:dyDescent="0.3">
      <c r="A37">
        <v>35</v>
      </c>
      <c r="B37" t="s">
        <v>20</v>
      </c>
      <c r="C37" s="1">
        <v>42705</v>
      </c>
      <c r="D37" t="s">
        <v>18</v>
      </c>
      <c r="E37">
        <v>2016</v>
      </c>
      <c r="F37">
        <v>17620</v>
      </c>
    </row>
    <row r="38" spans="1:6" x14ac:dyDescent="0.3">
      <c r="A38">
        <v>36</v>
      </c>
      <c r="B38" t="s">
        <v>21</v>
      </c>
      <c r="C38" s="1">
        <v>42370</v>
      </c>
      <c r="D38" t="s">
        <v>7</v>
      </c>
      <c r="E38">
        <v>2016</v>
      </c>
      <c r="F38">
        <v>0</v>
      </c>
    </row>
    <row r="39" spans="1:6" x14ac:dyDescent="0.3">
      <c r="A39">
        <v>37</v>
      </c>
      <c r="B39" t="s">
        <v>21</v>
      </c>
      <c r="C39" s="1">
        <v>42401</v>
      </c>
      <c r="D39" t="s">
        <v>8</v>
      </c>
      <c r="E39">
        <v>2016</v>
      </c>
      <c r="F39">
        <v>0</v>
      </c>
    </row>
    <row r="40" spans="1:6" x14ac:dyDescent="0.3">
      <c r="A40">
        <v>38</v>
      </c>
      <c r="B40" t="s">
        <v>21</v>
      </c>
      <c r="C40" s="1">
        <v>42430</v>
      </c>
      <c r="D40" t="s">
        <v>9</v>
      </c>
      <c r="E40">
        <v>2016</v>
      </c>
      <c r="F40">
        <v>0</v>
      </c>
    </row>
    <row r="41" spans="1:6" x14ac:dyDescent="0.3">
      <c r="A41">
        <v>39</v>
      </c>
      <c r="B41" t="s">
        <v>21</v>
      </c>
      <c r="C41" s="1">
        <v>42461</v>
      </c>
      <c r="D41" t="s">
        <v>10</v>
      </c>
      <c r="E41">
        <v>2016</v>
      </c>
      <c r="F41">
        <v>0</v>
      </c>
    </row>
    <row r="42" spans="1:6" x14ac:dyDescent="0.3">
      <c r="A42">
        <v>40</v>
      </c>
      <c r="B42" t="s">
        <v>21</v>
      </c>
      <c r="C42" s="1">
        <v>42491</v>
      </c>
      <c r="D42" t="s">
        <v>11</v>
      </c>
      <c r="E42">
        <v>2016</v>
      </c>
      <c r="F42">
        <v>0</v>
      </c>
    </row>
    <row r="43" spans="1:6" x14ac:dyDescent="0.3">
      <c r="A43">
        <v>41</v>
      </c>
      <c r="B43" t="s">
        <v>21</v>
      </c>
      <c r="C43" s="1">
        <v>42522</v>
      </c>
      <c r="D43" t="s">
        <v>12</v>
      </c>
      <c r="E43">
        <v>2016</v>
      </c>
      <c r="F43">
        <v>0</v>
      </c>
    </row>
    <row r="44" spans="1:6" x14ac:dyDescent="0.3">
      <c r="A44">
        <v>42</v>
      </c>
      <c r="B44" t="s">
        <v>21</v>
      </c>
      <c r="C44" s="1">
        <v>42552</v>
      </c>
      <c r="D44" t="s">
        <v>13</v>
      </c>
      <c r="E44">
        <v>2016</v>
      </c>
      <c r="F44">
        <v>0</v>
      </c>
    </row>
    <row r="45" spans="1:6" x14ac:dyDescent="0.3">
      <c r="A45">
        <v>43</v>
      </c>
      <c r="B45" t="s">
        <v>21</v>
      </c>
      <c r="C45" s="1">
        <v>42583</v>
      </c>
      <c r="D45" t="s">
        <v>14</v>
      </c>
      <c r="E45">
        <v>2016</v>
      </c>
      <c r="F45">
        <v>0</v>
      </c>
    </row>
    <row r="46" spans="1:6" x14ac:dyDescent="0.3">
      <c r="A46">
        <v>44</v>
      </c>
      <c r="B46" t="s">
        <v>21</v>
      </c>
      <c r="C46" s="1">
        <v>42614</v>
      </c>
      <c r="D46" t="s">
        <v>15</v>
      </c>
      <c r="E46">
        <v>2016</v>
      </c>
      <c r="F46">
        <v>0</v>
      </c>
    </row>
    <row r="47" spans="1:6" x14ac:dyDescent="0.3">
      <c r="A47">
        <v>45</v>
      </c>
      <c r="B47" t="s">
        <v>21</v>
      </c>
      <c r="C47" s="1">
        <v>42644</v>
      </c>
      <c r="D47" t="s">
        <v>16</v>
      </c>
      <c r="E47">
        <v>2016</v>
      </c>
      <c r="F47">
        <v>0</v>
      </c>
    </row>
    <row r="48" spans="1:6" x14ac:dyDescent="0.3">
      <c r="A48">
        <v>46</v>
      </c>
      <c r="B48" t="s">
        <v>21</v>
      </c>
      <c r="C48" s="1">
        <v>42675</v>
      </c>
      <c r="D48" t="s">
        <v>17</v>
      </c>
      <c r="E48">
        <v>2016</v>
      </c>
      <c r="F48">
        <v>0</v>
      </c>
    </row>
    <row r="49" spans="1:6" x14ac:dyDescent="0.3">
      <c r="A49">
        <v>47</v>
      </c>
      <c r="B49" t="s">
        <v>21</v>
      </c>
      <c r="C49" s="1">
        <v>42705</v>
      </c>
      <c r="D49" t="s">
        <v>18</v>
      </c>
      <c r="E49">
        <v>2016</v>
      </c>
      <c r="F49">
        <v>0</v>
      </c>
    </row>
    <row r="50" spans="1:6" x14ac:dyDescent="0.3">
      <c r="A50">
        <v>48</v>
      </c>
      <c r="B50" t="s">
        <v>22</v>
      </c>
      <c r="C50" s="1">
        <v>42370</v>
      </c>
      <c r="D50" t="s">
        <v>7</v>
      </c>
      <c r="E50">
        <v>2016</v>
      </c>
      <c r="F50">
        <v>0</v>
      </c>
    </row>
    <row r="51" spans="1:6" x14ac:dyDescent="0.3">
      <c r="A51">
        <v>49</v>
      </c>
      <c r="B51" t="s">
        <v>22</v>
      </c>
      <c r="C51" s="1">
        <v>42401</v>
      </c>
      <c r="D51" t="s">
        <v>8</v>
      </c>
      <c r="E51">
        <v>2016</v>
      </c>
      <c r="F51">
        <v>0</v>
      </c>
    </row>
    <row r="52" spans="1:6" x14ac:dyDescent="0.3">
      <c r="A52">
        <v>50</v>
      </c>
      <c r="B52" t="s">
        <v>22</v>
      </c>
      <c r="C52" s="1">
        <v>42430</v>
      </c>
      <c r="D52" t="s">
        <v>9</v>
      </c>
      <c r="E52">
        <v>2016</v>
      </c>
      <c r="F52">
        <v>0</v>
      </c>
    </row>
    <row r="53" spans="1:6" x14ac:dyDescent="0.3">
      <c r="A53">
        <v>51</v>
      </c>
      <c r="B53" t="s">
        <v>22</v>
      </c>
      <c r="C53" s="1">
        <v>42461</v>
      </c>
      <c r="D53" t="s">
        <v>10</v>
      </c>
      <c r="E53">
        <v>2016</v>
      </c>
      <c r="F53">
        <v>0</v>
      </c>
    </row>
    <row r="54" spans="1:6" x14ac:dyDescent="0.3">
      <c r="A54">
        <v>52</v>
      </c>
      <c r="B54" t="s">
        <v>22</v>
      </c>
      <c r="C54" s="1">
        <v>42491</v>
      </c>
      <c r="D54" t="s">
        <v>11</v>
      </c>
      <c r="E54">
        <v>2016</v>
      </c>
      <c r="F54">
        <v>0</v>
      </c>
    </row>
    <row r="55" spans="1:6" x14ac:dyDescent="0.3">
      <c r="A55">
        <v>53</v>
      </c>
      <c r="B55" t="s">
        <v>22</v>
      </c>
      <c r="C55" s="1">
        <v>42522</v>
      </c>
      <c r="D55" t="s">
        <v>12</v>
      </c>
      <c r="E55">
        <v>2016</v>
      </c>
      <c r="F55">
        <v>0</v>
      </c>
    </row>
    <row r="56" spans="1:6" x14ac:dyDescent="0.3">
      <c r="A56">
        <v>54</v>
      </c>
      <c r="B56" t="s">
        <v>22</v>
      </c>
      <c r="C56" s="1">
        <v>42552</v>
      </c>
      <c r="D56" t="s">
        <v>13</v>
      </c>
      <c r="E56">
        <v>2016</v>
      </c>
      <c r="F56">
        <v>0</v>
      </c>
    </row>
    <row r="57" spans="1:6" x14ac:dyDescent="0.3">
      <c r="A57">
        <v>55</v>
      </c>
      <c r="B57" t="s">
        <v>22</v>
      </c>
      <c r="C57" s="1">
        <v>42583</v>
      </c>
      <c r="D57" t="s">
        <v>14</v>
      </c>
      <c r="E57">
        <v>2016</v>
      </c>
      <c r="F57">
        <v>0</v>
      </c>
    </row>
    <row r="58" spans="1:6" x14ac:dyDescent="0.3">
      <c r="A58">
        <v>56</v>
      </c>
      <c r="B58" t="s">
        <v>22</v>
      </c>
      <c r="C58" s="1">
        <v>42614</v>
      </c>
      <c r="D58" t="s">
        <v>15</v>
      </c>
      <c r="E58">
        <v>2016</v>
      </c>
      <c r="F58">
        <v>0</v>
      </c>
    </row>
    <row r="59" spans="1:6" x14ac:dyDescent="0.3">
      <c r="A59">
        <v>57</v>
      </c>
      <c r="B59" t="s">
        <v>22</v>
      </c>
      <c r="C59" s="1">
        <v>42644</v>
      </c>
      <c r="D59" t="s">
        <v>16</v>
      </c>
      <c r="E59">
        <v>2016</v>
      </c>
      <c r="F59">
        <v>0</v>
      </c>
    </row>
    <row r="60" spans="1:6" x14ac:dyDescent="0.3">
      <c r="A60">
        <v>58</v>
      </c>
      <c r="B60" t="s">
        <v>22</v>
      </c>
      <c r="C60" s="1">
        <v>42675</v>
      </c>
      <c r="D60" t="s">
        <v>17</v>
      </c>
      <c r="E60">
        <v>2016</v>
      </c>
      <c r="F60">
        <v>2</v>
      </c>
    </row>
    <row r="61" spans="1:6" x14ac:dyDescent="0.3">
      <c r="A61">
        <v>59</v>
      </c>
      <c r="B61" t="s">
        <v>22</v>
      </c>
      <c r="C61" s="1">
        <v>42705</v>
      </c>
      <c r="D61" t="s">
        <v>18</v>
      </c>
      <c r="E61">
        <v>2016</v>
      </c>
      <c r="F61">
        <v>0</v>
      </c>
    </row>
    <row r="62" spans="1:6" x14ac:dyDescent="0.3">
      <c r="A62">
        <v>60</v>
      </c>
      <c r="B62" t="s">
        <v>23</v>
      </c>
      <c r="C62" s="1">
        <v>42370</v>
      </c>
      <c r="D62" t="s">
        <v>7</v>
      </c>
      <c r="E62">
        <v>2016</v>
      </c>
      <c r="F62">
        <v>0</v>
      </c>
    </row>
    <row r="63" spans="1:6" x14ac:dyDescent="0.3">
      <c r="A63">
        <v>61</v>
      </c>
      <c r="B63" t="s">
        <v>23</v>
      </c>
      <c r="C63" s="1">
        <v>42401</v>
      </c>
      <c r="D63" t="s">
        <v>8</v>
      </c>
      <c r="E63">
        <v>2016</v>
      </c>
      <c r="F63">
        <v>0</v>
      </c>
    </row>
    <row r="64" spans="1:6" x14ac:dyDescent="0.3">
      <c r="A64">
        <v>62</v>
      </c>
      <c r="B64" t="s">
        <v>23</v>
      </c>
      <c r="C64" s="1">
        <v>42430</v>
      </c>
      <c r="D64" t="s">
        <v>9</v>
      </c>
      <c r="E64">
        <v>2016</v>
      </c>
      <c r="F64">
        <v>0</v>
      </c>
    </row>
    <row r="65" spans="1:6" x14ac:dyDescent="0.3">
      <c r="A65">
        <v>63</v>
      </c>
      <c r="B65" t="s">
        <v>23</v>
      </c>
      <c r="C65" s="1">
        <v>42461</v>
      </c>
      <c r="D65" t="s">
        <v>10</v>
      </c>
      <c r="E65">
        <v>2016</v>
      </c>
      <c r="F65">
        <v>0</v>
      </c>
    </row>
    <row r="66" spans="1:6" x14ac:dyDescent="0.3">
      <c r="A66">
        <v>64</v>
      </c>
      <c r="B66" t="s">
        <v>23</v>
      </c>
      <c r="C66" s="1">
        <v>42491</v>
      </c>
      <c r="D66" t="s">
        <v>11</v>
      </c>
      <c r="E66">
        <v>2016</v>
      </c>
      <c r="F66">
        <v>0</v>
      </c>
    </row>
    <row r="67" spans="1:6" x14ac:dyDescent="0.3">
      <c r="A67">
        <v>65</v>
      </c>
      <c r="B67" t="s">
        <v>23</v>
      </c>
      <c r="C67" s="1">
        <v>42522</v>
      </c>
      <c r="D67" t="s">
        <v>12</v>
      </c>
      <c r="E67">
        <v>2016</v>
      </c>
      <c r="F67">
        <v>0</v>
      </c>
    </row>
    <row r="68" spans="1:6" x14ac:dyDescent="0.3">
      <c r="A68">
        <v>66</v>
      </c>
      <c r="B68" t="s">
        <v>23</v>
      </c>
      <c r="C68" s="1">
        <v>42552</v>
      </c>
      <c r="D68" t="s">
        <v>13</v>
      </c>
      <c r="E68">
        <v>2016</v>
      </c>
      <c r="F68">
        <v>0</v>
      </c>
    </row>
    <row r="69" spans="1:6" x14ac:dyDescent="0.3">
      <c r="A69">
        <v>67</v>
      </c>
      <c r="B69" t="s">
        <v>23</v>
      </c>
      <c r="C69" s="1">
        <v>42583</v>
      </c>
      <c r="D69" t="s">
        <v>14</v>
      </c>
      <c r="E69">
        <v>2016</v>
      </c>
      <c r="F69">
        <v>0</v>
      </c>
    </row>
    <row r="70" spans="1:6" x14ac:dyDescent="0.3">
      <c r="A70">
        <v>68</v>
      </c>
      <c r="B70" t="s">
        <v>23</v>
      </c>
      <c r="C70" s="1">
        <v>42614</v>
      </c>
      <c r="D70" t="s">
        <v>15</v>
      </c>
      <c r="E70">
        <v>2016</v>
      </c>
      <c r="F70">
        <v>0</v>
      </c>
    </row>
    <row r="71" spans="1:6" x14ac:dyDescent="0.3">
      <c r="A71">
        <v>69</v>
      </c>
      <c r="B71" t="s">
        <v>23</v>
      </c>
      <c r="C71" s="1">
        <v>42644</v>
      </c>
      <c r="D71" t="s">
        <v>16</v>
      </c>
      <c r="E71">
        <v>2016</v>
      </c>
      <c r="F71">
        <v>24</v>
      </c>
    </row>
    <row r="72" spans="1:6" x14ac:dyDescent="0.3">
      <c r="A72">
        <v>70</v>
      </c>
      <c r="B72" t="s">
        <v>23</v>
      </c>
      <c r="C72" s="1">
        <v>42675</v>
      </c>
      <c r="D72" t="s">
        <v>17</v>
      </c>
      <c r="E72">
        <v>2016</v>
      </c>
      <c r="F72">
        <v>22</v>
      </c>
    </row>
    <row r="73" spans="1:6" x14ac:dyDescent="0.3">
      <c r="A73">
        <v>71</v>
      </c>
      <c r="B73" t="s">
        <v>23</v>
      </c>
      <c r="C73" s="1">
        <v>42705</v>
      </c>
      <c r="D73" t="s">
        <v>18</v>
      </c>
      <c r="E73">
        <v>2016</v>
      </c>
      <c r="F73">
        <v>40</v>
      </c>
    </row>
    <row r="74" spans="1:6" x14ac:dyDescent="0.3">
      <c r="A74">
        <v>72</v>
      </c>
      <c r="B74" t="s">
        <v>24</v>
      </c>
      <c r="C74" s="1">
        <v>42370</v>
      </c>
      <c r="D74" t="s">
        <v>7</v>
      </c>
      <c r="E74">
        <v>2016</v>
      </c>
      <c r="F74">
        <v>0</v>
      </c>
    </row>
    <row r="75" spans="1:6" x14ac:dyDescent="0.3">
      <c r="A75">
        <v>73</v>
      </c>
      <c r="B75" t="s">
        <v>24</v>
      </c>
      <c r="C75" s="1">
        <v>42401</v>
      </c>
      <c r="D75" t="s">
        <v>8</v>
      </c>
      <c r="E75">
        <v>2016</v>
      </c>
      <c r="F75">
        <v>0</v>
      </c>
    </row>
    <row r="76" spans="1:6" x14ac:dyDescent="0.3">
      <c r="A76">
        <v>74</v>
      </c>
      <c r="B76" t="s">
        <v>24</v>
      </c>
      <c r="C76" s="1">
        <v>42430</v>
      </c>
      <c r="D76" t="s">
        <v>9</v>
      </c>
      <c r="E76">
        <v>2016</v>
      </c>
      <c r="F76">
        <v>0</v>
      </c>
    </row>
    <row r="77" spans="1:6" x14ac:dyDescent="0.3">
      <c r="A77">
        <v>75</v>
      </c>
      <c r="B77" t="s">
        <v>24</v>
      </c>
      <c r="C77" s="1">
        <v>42461</v>
      </c>
      <c r="D77" t="s">
        <v>10</v>
      </c>
      <c r="E77">
        <v>2016</v>
      </c>
      <c r="F77">
        <v>0</v>
      </c>
    </row>
    <row r="78" spans="1:6" x14ac:dyDescent="0.3">
      <c r="A78">
        <v>76</v>
      </c>
      <c r="B78" t="s">
        <v>24</v>
      </c>
      <c r="C78" s="1">
        <v>42491</v>
      </c>
      <c r="D78" t="s">
        <v>11</v>
      </c>
      <c r="E78">
        <v>2016</v>
      </c>
      <c r="F78">
        <v>0</v>
      </c>
    </row>
    <row r="79" spans="1:6" x14ac:dyDescent="0.3">
      <c r="A79">
        <v>77</v>
      </c>
      <c r="B79" t="s">
        <v>24</v>
      </c>
      <c r="C79" s="1">
        <v>42522</v>
      </c>
      <c r="D79" t="s">
        <v>12</v>
      </c>
      <c r="E79">
        <v>2016</v>
      </c>
      <c r="F79">
        <v>0</v>
      </c>
    </row>
    <row r="80" spans="1:6" x14ac:dyDescent="0.3">
      <c r="A80">
        <v>78</v>
      </c>
      <c r="B80" t="s">
        <v>24</v>
      </c>
      <c r="C80" s="1">
        <v>42552</v>
      </c>
      <c r="D80" t="s">
        <v>13</v>
      </c>
      <c r="E80">
        <v>2016</v>
      </c>
      <c r="F80">
        <v>0</v>
      </c>
    </row>
    <row r="81" spans="1:6" x14ac:dyDescent="0.3">
      <c r="A81">
        <v>79</v>
      </c>
      <c r="B81" t="s">
        <v>24</v>
      </c>
      <c r="C81" s="1">
        <v>42583</v>
      </c>
      <c r="D81" t="s">
        <v>14</v>
      </c>
      <c r="E81">
        <v>2016</v>
      </c>
      <c r="F81">
        <v>0</v>
      </c>
    </row>
    <row r="82" spans="1:6" x14ac:dyDescent="0.3">
      <c r="A82">
        <v>80</v>
      </c>
      <c r="B82" t="s">
        <v>24</v>
      </c>
      <c r="C82" s="1">
        <v>42614</v>
      </c>
      <c r="D82" t="s">
        <v>15</v>
      </c>
      <c r="E82">
        <v>2016</v>
      </c>
      <c r="F82">
        <v>0</v>
      </c>
    </row>
    <row r="83" spans="1:6" x14ac:dyDescent="0.3">
      <c r="A83">
        <v>81</v>
      </c>
      <c r="B83" t="s">
        <v>24</v>
      </c>
      <c r="C83" s="1">
        <v>42644</v>
      </c>
      <c r="D83" t="s">
        <v>16</v>
      </c>
      <c r="E83">
        <v>2016</v>
      </c>
      <c r="F83">
        <v>13</v>
      </c>
    </row>
    <row r="84" spans="1:6" x14ac:dyDescent="0.3">
      <c r="A84">
        <v>82</v>
      </c>
      <c r="B84" t="s">
        <v>24</v>
      </c>
      <c r="C84" s="1">
        <v>42675</v>
      </c>
      <c r="D84" t="s">
        <v>17</v>
      </c>
      <c r="E84">
        <v>2016</v>
      </c>
      <c r="F84">
        <v>21</v>
      </c>
    </row>
    <row r="85" spans="1:6" x14ac:dyDescent="0.3">
      <c r="A85">
        <v>83</v>
      </c>
      <c r="B85" t="s">
        <v>24</v>
      </c>
      <c r="C85" s="1">
        <v>42705</v>
      </c>
      <c r="D85" t="s">
        <v>18</v>
      </c>
      <c r="E85">
        <v>2016</v>
      </c>
      <c r="F85">
        <v>11</v>
      </c>
    </row>
    <row r="86" spans="1:6" x14ac:dyDescent="0.3">
      <c r="A86">
        <v>84</v>
      </c>
      <c r="B86" t="s">
        <v>25</v>
      </c>
      <c r="C86" s="1">
        <v>42370</v>
      </c>
      <c r="D86" t="s">
        <v>7</v>
      </c>
      <c r="E86">
        <v>2016</v>
      </c>
      <c r="F86">
        <v>0</v>
      </c>
    </row>
    <row r="87" spans="1:6" x14ac:dyDescent="0.3">
      <c r="A87">
        <v>85</v>
      </c>
      <c r="B87" t="s">
        <v>25</v>
      </c>
      <c r="C87" s="1">
        <v>42401</v>
      </c>
      <c r="D87" t="s">
        <v>8</v>
      </c>
      <c r="E87">
        <v>2016</v>
      </c>
      <c r="F87">
        <v>0</v>
      </c>
    </row>
    <row r="88" spans="1:6" x14ac:dyDescent="0.3">
      <c r="A88">
        <v>86</v>
      </c>
      <c r="B88" t="s">
        <v>25</v>
      </c>
      <c r="C88" s="1">
        <v>42430</v>
      </c>
      <c r="D88" t="s">
        <v>9</v>
      </c>
      <c r="E88">
        <v>2016</v>
      </c>
      <c r="F88">
        <v>0</v>
      </c>
    </row>
    <row r="89" spans="1:6" x14ac:dyDescent="0.3">
      <c r="A89">
        <v>87</v>
      </c>
      <c r="B89" t="s">
        <v>25</v>
      </c>
      <c r="C89" s="1">
        <v>42461</v>
      </c>
      <c r="D89" t="s">
        <v>10</v>
      </c>
      <c r="E89">
        <v>2016</v>
      </c>
      <c r="F89">
        <v>0</v>
      </c>
    </row>
    <row r="90" spans="1:6" x14ac:dyDescent="0.3">
      <c r="A90">
        <v>88</v>
      </c>
      <c r="B90" t="s">
        <v>25</v>
      </c>
      <c r="C90" s="1">
        <v>42491</v>
      </c>
      <c r="D90" t="s">
        <v>11</v>
      </c>
      <c r="E90">
        <v>2016</v>
      </c>
      <c r="F90">
        <v>0</v>
      </c>
    </row>
    <row r="91" spans="1:6" x14ac:dyDescent="0.3">
      <c r="A91">
        <v>89</v>
      </c>
      <c r="B91" t="s">
        <v>25</v>
      </c>
      <c r="C91" s="1">
        <v>42522</v>
      </c>
      <c r="D91" t="s">
        <v>12</v>
      </c>
      <c r="E91">
        <v>2016</v>
      </c>
      <c r="F91">
        <v>0</v>
      </c>
    </row>
    <row r="92" spans="1:6" x14ac:dyDescent="0.3">
      <c r="A92">
        <v>90</v>
      </c>
      <c r="B92" t="s">
        <v>25</v>
      </c>
      <c r="C92" s="1">
        <v>42552</v>
      </c>
      <c r="D92" t="s">
        <v>13</v>
      </c>
      <c r="E92">
        <v>2016</v>
      </c>
      <c r="F92">
        <v>0</v>
      </c>
    </row>
    <row r="93" spans="1:6" x14ac:dyDescent="0.3">
      <c r="A93">
        <v>91</v>
      </c>
      <c r="B93" t="s">
        <v>25</v>
      </c>
      <c r="C93" s="1">
        <v>42583</v>
      </c>
      <c r="D93" t="s">
        <v>14</v>
      </c>
      <c r="E93">
        <v>2016</v>
      </c>
      <c r="F93">
        <v>0</v>
      </c>
    </row>
    <row r="94" spans="1:6" x14ac:dyDescent="0.3">
      <c r="A94">
        <v>92</v>
      </c>
      <c r="B94" t="s">
        <v>25</v>
      </c>
      <c r="C94" s="1">
        <v>42614</v>
      </c>
      <c r="D94" t="s">
        <v>15</v>
      </c>
      <c r="E94">
        <v>2016</v>
      </c>
      <c r="F94">
        <v>0</v>
      </c>
    </row>
    <row r="95" spans="1:6" x14ac:dyDescent="0.3">
      <c r="A95">
        <v>93</v>
      </c>
      <c r="B95" t="s">
        <v>25</v>
      </c>
      <c r="C95" s="1">
        <v>42644</v>
      </c>
      <c r="D95" t="s">
        <v>16</v>
      </c>
      <c r="E95">
        <v>2016</v>
      </c>
      <c r="F95">
        <v>0</v>
      </c>
    </row>
    <row r="96" spans="1:6" x14ac:dyDescent="0.3">
      <c r="A96">
        <v>94</v>
      </c>
      <c r="B96" t="s">
        <v>25</v>
      </c>
      <c r="C96" s="1">
        <v>42675</v>
      </c>
      <c r="D96" t="s">
        <v>17</v>
      </c>
      <c r="E96">
        <v>2016</v>
      </c>
      <c r="F96">
        <v>0</v>
      </c>
    </row>
    <row r="97" spans="1:6" x14ac:dyDescent="0.3">
      <c r="A97">
        <v>95</v>
      </c>
      <c r="B97" t="s">
        <v>25</v>
      </c>
      <c r="C97" s="1">
        <v>42705</v>
      </c>
      <c r="D97" t="s">
        <v>18</v>
      </c>
      <c r="E97">
        <v>2016</v>
      </c>
      <c r="F97">
        <v>0</v>
      </c>
    </row>
    <row r="98" spans="1:6" x14ac:dyDescent="0.3">
      <c r="A98">
        <v>96</v>
      </c>
      <c r="B98" t="s">
        <v>26</v>
      </c>
      <c r="C98" s="1">
        <v>42370</v>
      </c>
      <c r="D98" t="s">
        <v>7</v>
      </c>
      <c r="E98">
        <v>2016</v>
      </c>
      <c r="F98">
        <v>0</v>
      </c>
    </row>
    <row r="99" spans="1:6" x14ac:dyDescent="0.3">
      <c r="A99">
        <v>97</v>
      </c>
      <c r="B99" t="s">
        <v>26</v>
      </c>
      <c r="C99" s="1">
        <v>42401</v>
      </c>
      <c r="D99" t="s">
        <v>8</v>
      </c>
      <c r="E99">
        <v>2016</v>
      </c>
      <c r="F99">
        <v>0</v>
      </c>
    </row>
    <row r="100" spans="1:6" x14ac:dyDescent="0.3">
      <c r="A100">
        <v>98</v>
      </c>
      <c r="B100" t="s">
        <v>26</v>
      </c>
      <c r="C100" s="1">
        <v>42430</v>
      </c>
      <c r="D100" t="s">
        <v>9</v>
      </c>
      <c r="E100">
        <v>2016</v>
      </c>
      <c r="F100">
        <v>0</v>
      </c>
    </row>
    <row r="101" spans="1:6" x14ac:dyDescent="0.3">
      <c r="A101">
        <v>99</v>
      </c>
      <c r="B101" t="s">
        <v>26</v>
      </c>
      <c r="C101" s="1">
        <v>42461</v>
      </c>
      <c r="D101" t="s">
        <v>10</v>
      </c>
      <c r="E101">
        <v>2016</v>
      </c>
      <c r="F101">
        <v>0</v>
      </c>
    </row>
    <row r="102" spans="1:6" x14ac:dyDescent="0.3">
      <c r="A102">
        <v>100</v>
      </c>
      <c r="B102" t="s">
        <v>26</v>
      </c>
      <c r="C102" s="1">
        <v>42491</v>
      </c>
      <c r="D102" t="s">
        <v>11</v>
      </c>
      <c r="E102">
        <v>2016</v>
      </c>
      <c r="F102">
        <v>0</v>
      </c>
    </row>
    <row r="103" spans="1:6" x14ac:dyDescent="0.3">
      <c r="A103">
        <v>101</v>
      </c>
      <c r="B103" t="s">
        <v>26</v>
      </c>
      <c r="C103" s="1">
        <v>42522</v>
      </c>
      <c r="D103" t="s">
        <v>12</v>
      </c>
      <c r="E103">
        <v>2016</v>
      </c>
      <c r="F103">
        <v>0</v>
      </c>
    </row>
    <row r="104" spans="1:6" x14ac:dyDescent="0.3">
      <c r="A104">
        <v>102</v>
      </c>
      <c r="B104" t="s">
        <v>26</v>
      </c>
      <c r="C104" s="1">
        <v>42552</v>
      </c>
      <c r="D104" t="s">
        <v>13</v>
      </c>
      <c r="E104">
        <v>2016</v>
      </c>
      <c r="F104">
        <v>0</v>
      </c>
    </row>
    <row r="105" spans="1:6" x14ac:dyDescent="0.3">
      <c r="A105">
        <v>103</v>
      </c>
      <c r="B105" t="s">
        <v>26</v>
      </c>
      <c r="C105" s="1">
        <v>42583</v>
      </c>
      <c r="D105" t="s">
        <v>14</v>
      </c>
      <c r="E105">
        <v>2016</v>
      </c>
      <c r="F105">
        <v>0</v>
      </c>
    </row>
    <row r="106" spans="1:6" x14ac:dyDescent="0.3">
      <c r="A106">
        <v>104</v>
      </c>
      <c r="B106" t="s">
        <v>26</v>
      </c>
      <c r="C106" s="1">
        <v>42614</v>
      </c>
      <c r="D106" t="s">
        <v>15</v>
      </c>
      <c r="E106">
        <v>2016</v>
      </c>
      <c r="F106">
        <v>0</v>
      </c>
    </row>
    <row r="107" spans="1:6" x14ac:dyDescent="0.3">
      <c r="A107">
        <v>105</v>
      </c>
      <c r="B107" t="s">
        <v>26</v>
      </c>
      <c r="C107" s="1">
        <v>42644</v>
      </c>
      <c r="D107" t="s">
        <v>16</v>
      </c>
      <c r="E107">
        <v>2016</v>
      </c>
      <c r="F107">
        <v>0</v>
      </c>
    </row>
    <row r="108" spans="1:6" x14ac:dyDescent="0.3">
      <c r="A108">
        <v>106</v>
      </c>
      <c r="B108" t="s">
        <v>26</v>
      </c>
      <c r="C108" s="1">
        <v>42675</v>
      </c>
      <c r="D108" t="s">
        <v>17</v>
      </c>
      <c r="E108">
        <v>2016</v>
      </c>
      <c r="F108">
        <v>0</v>
      </c>
    </row>
    <row r="109" spans="1:6" x14ac:dyDescent="0.3">
      <c r="A109">
        <v>107</v>
      </c>
      <c r="B109" t="s">
        <v>26</v>
      </c>
      <c r="C109" s="1">
        <v>42705</v>
      </c>
      <c r="D109" t="s">
        <v>18</v>
      </c>
      <c r="E109">
        <v>2016</v>
      </c>
      <c r="F109">
        <v>0</v>
      </c>
    </row>
    <row r="110" spans="1:6" x14ac:dyDescent="0.3">
      <c r="A110">
        <v>108</v>
      </c>
      <c r="B110" t="s">
        <v>27</v>
      </c>
      <c r="C110" s="1">
        <v>42370</v>
      </c>
      <c r="D110" t="s">
        <v>7</v>
      </c>
      <c r="E110">
        <v>2016</v>
      </c>
      <c r="F110">
        <v>0</v>
      </c>
    </row>
    <row r="111" spans="1:6" x14ac:dyDescent="0.3">
      <c r="A111">
        <v>109</v>
      </c>
      <c r="B111" t="s">
        <v>27</v>
      </c>
      <c r="C111" s="1">
        <v>42401</v>
      </c>
      <c r="D111" t="s">
        <v>8</v>
      </c>
      <c r="E111">
        <v>2016</v>
      </c>
      <c r="F111">
        <v>0</v>
      </c>
    </row>
    <row r="112" spans="1:6" x14ac:dyDescent="0.3">
      <c r="A112">
        <v>110</v>
      </c>
      <c r="B112" t="s">
        <v>27</v>
      </c>
      <c r="C112" s="1">
        <v>42430</v>
      </c>
      <c r="D112" t="s">
        <v>9</v>
      </c>
      <c r="E112">
        <v>2016</v>
      </c>
      <c r="F112">
        <v>0</v>
      </c>
    </row>
    <row r="113" spans="1:6" x14ac:dyDescent="0.3">
      <c r="A113">
        <v>111</v>
      </c>
      <c r="B113" t="s">
        <v>27</v>
      </c>
      <c r="C113" s="1">
        <v>42461</v>
      </c>
      <c r="D113" t="s">
        <v>10</v>
      </c>
      <c r="E113">
        <v>2016</v>
      </c>
      <c r="F113">
        <v>0</v>
      </c>
    </row>
    <row r="114" spans="1:6" x14ac:dyDescent="0.3">
      <c r="A114">
        <v>112</v>
      </c>
      <c r="B114" t="s">
        <v>27</v>
      </c>
      <c r="C114" s="1">
        <v>42491</v>
      </c>
      <c r="D114" t="s">
        <v>11</v>
      </c>
      <c r="E114">
        <v>2016</v>
      </c>
      <c r="F114">
        <v>0</v>
      </c>
    </row>
    <row r="115" spans="1:6" x14ac:dyDescent="0.3">
      <c r="A115">
        <v>113</v>
      </c>
      <c r="B115" t="s">
        <v>27</v>
      </c>
      <c r="C115" s="1">
        <v>42522</v>
      </c>
      <c r="D115" t="s">
        <v>12</v>
      </c>
      <c r="E115">
        <v>2016</v>
      </c>
      <c r="F115">
        <v>0</v>
      </c>
    </row>
    <row r="116" spans="1:6" x14ac:dyDescent="0.3">
      <c r="A116">
        <v>114</v>
      </c>
      <c r="B116" t="s">
        <v>27</v>
      </c>
      <c r="C116" s="1">
        <v>42552</v>
      </c>
      <c r="D116" t="s">
        <v>13</v>
      </c>
      <c r="E116">
        <v>2016</v>
      </c>
      <c r="F116">
        <v>0</v>
      </c>
    </row>
    <row r="117" spans="1:6" x14ac:dyDescent="0.3">
      <c r="A117">
        <v>115</v>
      </c>
      <c r="B117" t="s">
        <v>27</v>
      </c>
      <c r="C117" s="1">
        <v>42583</v>
      </c>
      <c r="D117" t="s">
        <v>14</v>
      </c>
      <c r="E117">
        <v>2016</v>
      </c>
      <c r="F117">
        <v>0</v>
      </c>
    </row>
    <row r="118" spans="1:6" x14ac:dyDescent="0.3">
      <c r="A118">
        <v>116</v>
      </c>
      <c r="B118" t="s">
        <v>27</v>
      </c>
      <c r="C118" s="1">
        <v>42614</v>
      </c>
      <c r="D118" t="s">
        <v>15</v>
      </c>
      <c r="E118">
        <v>2016</v>
      </c>
      <c r="F118">
        <v>0</v>
      </c>
    </row>
    <row r="119" spans="1:6" x14ac:dyDescent="0.3">
      <c r="A119">
        <v>117</v>
      </c>
      <c r="B119" t="s">
        <v>27</v>
      </c>
      <c r="C119" s="1">
        <v>42644</v>
      </c>
      <c r="D119" t="s">
        <v>16</v>
      </c>
      <c r="E119">
        <v>2016</v>
      </c>
      <c r="F119">
        <v>0</v>
      </c>
    </row>
    <row r="120" spans="1:6" x14ac:dyDescent="0.3">
      <c r="A120">
        <v>118</v>
      </c>
      <c r="B120" t="s">
        <v>27</v>
      </c>
      <c r="C120" s="1">
        <v>42675</v>
      </c>
      <c r="D120" t="s">
        <v>17</v>
      </c>
      <c r="E120">
        <v>2016</v>
      </c>
      <c r="F120">
        <v>0</v>
      </c>
    </row>
    <row r="121" spans="1:6" x14ac:dyDescent="0.3">
      <c r="A121">
        <v>119</v>
      </c>
      <c r="B121" t="s">
        <v>27</v>
      </c>
      <c r="C121" s="1">
        <v>42705</v>
      </c>
      <c r="D121" t="s">
        <v>18</v>
      </c>
      <c r="E121">
        <v>2016</v>
      </c>
      <c r="F121">
        <v>0</v>
      </c>
    </row>
    <row r="122" spans="1:6" x14ac:dyDescent="0.3">
      <c r="A122">
        <v>120</v>
      </c>
      <c r="B122" t="s">
        <v>28</v>
      </c>
      <c r="C122" s="1">
        <v>42370</v>
      </c>
      <c r="D122" t="s">
        <v>7</v>
      </c>
      <c r="E122">
        <v>2016</v>
      </c>
      <c r="F122">
        <v>0</v>
      </c>
    </row>
    <row r="123" spans="1:6" x14ac:dyDescent="0.3">
      <c r="A123">
        <v>121</v>
      </c>
      <c r="B123" t="s">
        <v>28</v>
      </c>
      <c r="C123" s="1">
        <v>42401</v>
      </c>
      <c r="D123" t="s">
        <v>8</v>
      </c>
      <c r="E123">
        <v>2016</v>
      </c>
      <c r="F123">
        <v>0</v>
      </c>
    </row>
    <row r="124" spans="1:6" x14ac:dyDescent="0.3">
      <c r="A124">
        <v>122</v>
      </c>
      <c r="B124" t="s">
        <v>28</v>
      </c>
      <c r="C124" s="1">
        <v>42430</v>
      </c>
      <c r="D124" t="s">
        <v>9</v>
      </c>
      <c r="E124">
        <v>2016</v>
      </c>
      <c r="F124">
        <v>0</v>
      </c>
    </row>
    <row r="125" spans="1:6" x14ac:dyDescent="0.3">
      <c r="A125">
        <v>123</v>
      </c>
      <c r="B125" t="s">
        <v>28</v>
      </c>
      <c r="C125" s="1">
        <v>42461</v>
      </c>
      <c r="D125" t="s">
        <v>10</v>
      </c>
      <c r="E125">
        <v>2016</v>
      </c>
      <c r="F125">
        <v>0</v>
      </c>
    </row>
    <row r="126" spans="1:6" x14ac:dyDescent="0.3">
      <c r="A126">
        <v>124</v>
      </c>
      <c r="B126" t="s">
        <v>28</v>
      </c>
      <c r="C126" s="1">
        <v>42491</v>
      </c>
      <c r="D126" t="s">
        <v>11</v>
      </c>
      <c r="E126">
        <v>2016</v>
      </c>
      <c r="F126">
        <v>0</v>
      </c>
    </row>
    <row r="127" spans="1:6" x14ac:dyDescent="0.3">
      <c r="A127">
        <v>125</v>
      </c>
      <c r="B127" t="s">
        <v>28</v>
      </c>
      <c r="C127" s="1">
        <v>42522</v>
      </c>
      <c r="D127" t="s">
        <v>12</v>
      </c>
      <c r="E127">
        <v>2016</v>
      </c>
      <c r="F127">
        <v>0</v>
      </c>
    </row>
    <row r="128" spans="1:6" x14ac:dyDescent="0.3">
      <c r="A128">
        <v>126</v>
      </c>
      <c r="B128" t="s">
        <v>28</v>
      </c>
      <c r="C128" s="1">
        <v>42552</v>
      </c>
      <c r="D128" t="s">
        <v>13</v>
      </c>
      <c r="E128">
        <v>2016</v>
      </c>
      <c r="F128">
        <v>0</v>
      </c>
    </row>
    <row r="129" spans="1:6" x14ac:dyDescent="0.3">
      <c r="A129">
        <v>127</v>
      </c>
      <c r="B129" t="s">
        <v>28</v>
      </c>
      <c r="C129" s="1">
        <v>42583</v>
      </c>
      <c r="D129" t="s">
        <v>14</v>
      </c>
      <c r="E129">
        <v>2016</v>
      </c>
      <c r="F129">
        <v>0</v>
      </c>
    </row>
    <row r="130" spans="1:6" x14ac:dyDescent="0.3">
      <c r="A130">
        <v>128</v>
      </c>
      <c r="B130" t="s">
        <v>28</v>
      </c>
      <c r="C130" s="1">
        <v>42614</v>
      </c>
      <c r="D130" t="s">
        <v>15</v>
      </c>
      <c r="E130">
        <v>2016</v>
      </c>
      <c r="F130">
        <v>0</v>
      </c>
    </row>
    <row r="131" spans="1:6" x14ac:dyDescent="0.3">
      <c r="A131">
        <v>129</v>
      </c>
      <c r="B131" t="s">
        <v>28</v>
      </c>
      <c r="C131" s="1">
        <v>42644</v>
      </c>
      <c r="D131" t="s">
        <v>16</v>
      </c>
      <c r="E131">
        <v>2016</v>
      </c>
      <c r="F131">
        <v>0</v>
      </c>
    </row>
    <row r="132" spans="1:6" x14ac:dyDescent="0.3">
      <c r="A132">
        <v>130</v>
      </c>
      <c r="B132" t="s">
        <v>28</v>
      </c>
      <c r="C132" s="1">
        <v>42675</v>
      </c>
      <c r="D132" t="s">
        <v>17</v>
      </c>
      <c r="E132">
        <v>2016</v>
      </c>
      <c r="F132">
        <v>0</v>
      </c>
    </row>
    <row r="133" spans="1:6" x14ac:dyDescent="0.3">
      <c r="A133">
        <v>131</v>
      </c>
      <c r="B133" t="s">
        <v>28</v>
      </c>
      <c r="C133" s="1">
        <v>42705</v>
      </c>
      <c r="D133" t="s">
        <v>18</v>
      </c>
      <c r="E133">
        <v>2016</v>
      </c>
      <c r="F133">
        <v>0</v>
      </c>
    </row>
    <row r="134" spans="1:6" x14ac:dyDescent="0.3">
      <c r="A134">
        <v>132</v>
      </c>
      <c r="B134" t="s">
        <v>29</v>
      </c>
      <c r="C134" s="1">
        <v>42370</v>
      </c>
      <c r="D134" t="s">
        <v>7</v>
      </c>
      <c r="E134">
        <v>2016</v>
      </c>
      <c r="F134">
        <v>0</v>
      </c>
    </row>
    <row r="135" spans="1:6" x14ac:dyDescent="0.3">
      <c r="A135">
        <v>133</v>
      </c>
      <c r="B135" t="s">
        <v>29</v>
      </c>
      <c r="C135" s="1">
        <v>42401</v>
      </c>
      <c r="D135" t="s">
        <v>8</v>
      </c>
      <c r="E135">
        <v>2016</v>
      </c>
      <c r="F135">
        <v>0</v>
      </c>
    </row>
    <row r="136" spans="1:6" x14ac:dyDescent="0.3">
      <c r="A136">
        <v>134</v>
      </c>
      <c r="B136" t="s">
        <v>29</v>
      </c>
      <c r="C136" s="1">
        <v>42430</v>
      </c>
      <c r="D136" t="s">
        <v>9</v>
      </c>
      <c r="E136">
        <v>2016</v>
      </c>
      <c r="F136">
        <v>0</v>
      </c>
    </row>
    <row r="137" spans="1:6" x14ac:dyDescent="0.3">
      <c r="A137">
        <v>135</v>
      </c>
      <c r="B137" t="s">
        <v>29</v>
      </c>
      <c r="C137" s="1">
        <v>42461</v>
      </c>
      <c r="D137" t="s">
        <v>10</v>
      </c>
      <c r="E137">
        <v>2016</v>
      </c>
      <c r="F137">
        <v>0</v>
      </c>
    </row>
    <row r="138" spans="1:6" x14ac:dyDescent="0.3">
      <c r="A138">
        <v>136</v>
      </c>
      <c r="B138" t="s">
        <v>29</v>
      </c>
      <c r="C138" s="1">
        <v>42491</v>
      </c>
      <c r="D138" t="s">
        <v>11</v>
      </c>
      <c r="E138">
        <v>2016</v>
      </c>
      <c r="F138">
        <v>0</v>
      </c>
    </row>
    <row r="139" spans="1:6" x14ac:dyDescent="0.3">
      <c r="A139">
        <v>137</v>
      </c>
      <c r="B139" t="s">
        <v>29</v>
      </c>
      <c r="C139" s="1">
        <v>42522</v>
      </c>
      <c r="D139" t="s">
        <v>12</v>
      </c>
      <c r="E139">
        <v>2016</v>
      </c>
      <c r="F139">
        <v>0</v>
      </c>
    </row>
    <row r="140" spans="1:6" x14ac:dyDescent="0.3">
      <c r="A140">
        <v>138</v>
      </c>
      <c r="B140" t="s">
        <v>29</v>
      </c>
      <c r="C140" s="1">
        <v>42552</v>
      </c>
      <c r="D140" t="s">
        <v>13</v>
      </c>
      <c r="E140">
        <v>2016</v>
      </c>
      <c r="F140">
        <v>0</v>
      </c>
    </row>
    <row r="141" spans="1:6" x14ac:dyDescent="0.3">
      <c r="A141">
        <v>139</v>
      </c>
      <c r="B141" t="s">
        <v>29</v>
      </c>
      <c r="C141" s="1">
        <v>42583</v>
      </c>
      <c r="D141" t="s">
        <v>14</v>
      </c>
      <c r="E141">
        <v>2016</v>
      </c>
      <c r="F141">
        <v>0</v>
      </c>
    </row>
    <row r="142" spans="1:6" x14ac:dyDescent="0.3">
      <c r="A142">
        <v>140</v>
      </c>
      <c r="B142" t="s">
        <v>29</v>
      </c>
      <c r="C142" s="1">
        <v>42614</v>
      </c>
      <c r="D142" t="s">
        <v>15</v>
      </c>
      <c r="E142">
        <v>2016</v>
      </c>
      <c r="F142">
        <v>0</v>
      </c>
    </row>
    <row r="143" spans="1:6" x14ac:dyDescent="0.3">
      <c r="A143">
        <v>141</v>
      </c>
      <c r="B143" t="s">
        <v>29</v>
      </c>
      <c r="C143" s="1">
        <v>42644</v>
      </c>
      <c r="D143" t="s">
        <v>16</v>
      </c>
      <c r="E143">
        <v>2016</v>
      </c>
      <c r="F143">
        <v>0</v>
      </c>
    </row>
    <row r="144" spans="1:6" x14ac:dyDescent="0.3">
      <c r="A144">
        <v>142</v>
      </c>
      <c r="B144" t="s">
        <v>29</v>
      </c>
      <c r="C144" s="1">
        <v>42675</v>
      </c>
      <c r="D144" t="s">
        <v>17</v>
      </c>
      <c r="E144">
        <v>2016</v>
      </c>
      <c r="F144">
        <v>0</v>
      </c>
    </row>
    <row r="145" spans="1:6" x14ac:dyDescent="0.3">
      <c r="A145">
        <v>143</v>
      </c>
      <c r="B145" t="s">
        <v>29</v>
      </c>
      <c r="C145" s="1">
        <v>42705</v>
      </c>
      <c r="D145" t="s">
        <v>18</v>
      </c>
      <c r="E145">
        <v>2016</v>
      </c>
      <c r="F145">
        <v>0</v>
      </c>
    </row>
    <row r="146" spans="1:6" x14ac:dyDescent="0.3">
      <c r="A146">
        <v>144</v>
      </c>
      <c r="B146" t="s">
        <v>30</v>
      </c>
      <c r="C146" s="1">
        <v>42370</v>
      </c>
      <c r="D146" t="s">
        <v>7</v>
      </c>
      <c r="E146">
        <v>2016</v>
      </c>
      <c r="F146">
        <v>123</v>
      </c>
    </row>
    <row r="147" spans="1:6" x14ac:dyDescent="0.3">
      <c r="A147">
        <v>145</v>
      </c>
      <c r="B147" t="s">
        <v>30</v>
      </c>
      <c r="C147" s="1">
        <v>42401</v>
      </c>
      <c r="D147" t="s">
        <v>8</v>
      </c>
      <c r="E147">
        <v>2016</v>
      </c>
      <c r="F147">
        <v>126</v>
      </c>
    </row>
    <row r="148" spans="1:6" x14ac:dyDescent="0.3">
      <c r="A148">
        <v>146</v>
      </c>
      <c r="B148" t="s">
        <v>30</v>
      </c>
      <c r="C148" s="1">
        <v>42430</v>
      </c>
      <c r="D148" t="s">
        <v>9</v>
      </c>
      <c r="E148">
        <v>2016</v>
      </c>
      <c r="F148">
        <v>103</v>
      </c>
    </row>
    <row r="149" spans="1:6" x14ac:dyDescent="0.3">
      <c r="A149">
        <v>147</v>
      </c>
      <c r="B149" t="s">
        <v>30</v>
      </c>
      <c r="C149" s="1">
        <v>42461</v>
      </c>
      <c r="D149" t="s">
        <v>10</v>
      </c>
      <c r="E149">
        <v>2016</v>
      </c>
      <c r="F149">
        <v>75</v>
      </c>
    </row>
    <row r="150" spans="1:6" x14ac:dyDescent="0.3">
      <c r="A150">
        <v>148</v>
      </c>
      <c r="B150" t="s">
        <v>30</v>
      </c>
      <c r="C150" s="1">
        <v>42491</v>
      </c>
      <c r="D150" t="s">
        <v>11</v>
      </c>
      <c r="E150">
        <v>2016</v>
      </c>
      <c r="F150">
        <v>58</v>
      </c>
    </row>
    <row r="151" spans="1:6" x14ac:dyDescent="0.3">
      <c r="A151">
        <v>149</v>
      </c>
      <c r="B151" t="s">
        <v>30</v>
      </c>
      <c r="C151" s="1">
        <v>42522</v>
      </c>
      <c r="D151" t="s">
        <v>12</v>
      </c>
      <c r="E151">
        <v>2016</v>
      </c>
      <c r="F151">
        <v>68</v>
      </c>
    </row>
    <row r="152" spans="1:6" x14ac:dyDescent="0.3">
      <c r="A152">
        <v>150</v>
      </c>
      <c r="B152" t="s">
        <v>30</v>
      </c>
      <c r="C152" s="1">
        <v>42552</v>
      </c>
      <c r="D152" t="s">
        <v>13</v>
      </c>
      <c r="E152">
        <v>2016</v>
      </c>
      <c r="F152">
        <v>63</v>
      </c>
    </row>
    <row r="153" spans="1:6" x14ac:dyDescent="0.3">
      <c r="A153">
        <v>151</v>
      </c>
      <c r="B153" t="s">
        <v>30</v>
      </c>
      <c r="C153" s="1">
        <v>42583</v>
      </c>
      <c r="D153" t="s">
        <v>14</v>
      </c>
      <c r="E153">
        <v>2016</v>
      </c>
      <c r="F153">
        <v>86</v>
      </c>
    </row>
    <row r="154" spans="1:6" x14ac:dyDescent="0.3">
      <c r="A154">
        <v>152</v>
      </c>
      <c r="B154" t="s">
        <v>30</v>
      </c>
      <c r="C154" s="1">
        <v>42614</v>
      </c>
      <c r="D154" t="s">
        <v>15</v>
      </c>
      <c r="E154">
        <v>2016</v>
      </c>
      <c r="F154">
        <v>74</v>
      </c>
    </row>
    <row r="155" spans="1:6" x14ac:dyDescent="0.3">
      <c r="A155">
        <v>153</v>
      </c>
      <c r="B155" t="s">
        <v>30</v>
      </c>
      <c r="C155" s="1">
        <v>42644</v>
      </c>
      <c r="D155" t="s">
        <v>16</v>
      </c>
      <c r="E155">
        <v>2016</v>
      </c>
      <c r="F155">
        <v>37</v>
      </c>
    </row>
    <row r="156" spans="1:6" x14ac:dyDescent="0.3">
      <c r="A156">
        <v>154</v>
      </c>
      <c r="B156" t="s">
        <v>30</v>
      </c>
      <c r="C156" s="1">
        <v>42675</v>
      </c>
      <c r="D156" t="s">
        <v>17</v>
      </c>
      <c r="E156">
        <v>2016</v>
      </c>
      <c r="F156">
        <v>29</v>
      </c>
    </row>
    <row r="157" spans="1:6" x14ac:dyDescent="0.3">
      <c r="A157">
        <v>155</v>
      </c>
      <c r="B157" t="s">
        <v>30</v>
      </c>
      <c r="C157" s="1">
        <v>42705</v>
      </c>
      <c r="D157" t="s">
        <v>18</v>
      </c>
      <c r="E157">
        <v>2016</v>
      </c>
      <c r="F157">
        <v>26</v>
      </c>
    </row>
    <row r="158" spans="1:6" x14ac:dyDescent="0.3">
      <c r="A158">
        <v>156</v>
      </c>
      <c r="B158" t="s">
        <v>31</v>
      </c>
      <c r="C158" s="1">
        <v>42370</v>
      </c>
      <c r="D158" t="s">
        <v>7</v>
      </c>
      <c r="E158">
        <v>2016</v>
      </c>
      <c r="F158">
        <v>0</v>
      </c>
    </row>
    <row r="159" spans="1:6" x14ac:dyDescent="0.3">
      <c r="A159">
        <v>157</v>
      </c>
      <c r="B159" t="s">
        <v>31</v>
      </c>
      <c r="C159" s="1">
        <v>42401</v>
      </c>
      <c r="D159" t="s">
        <v>8</v>
      </c>
      <c r="E159">
        <v>2016</v>
      </c>
      <c r="F159">
        <v>0</v>
      </c>
    </row>
    <row r="160" spans="1:6" x14ac:dyDescent="0.3">
      <c r="A160">
        <v>158</v>
      </c>
      <c r="B160" t="s">
        <v>31</v>
      </c>
      <c r="C160" s="1">
        <v>42430</v>
      </c>
      <c r="D160" t="s">
        <v>9</v>
      </c>
      <c r="E160">
        <v>2016</v>
      </c>
      <c r="F160">
        <v>0</v>
      </c>
    </row>
    <row r="161" spans="1:6" x14ac:dyDescent="0.3">
      <c r="A161">
        <v>159</v>
      </c>
      <c r="B161" t="s">
        <v>31</v>
      </c>
      <c r="C161" s="1">
        <v>42461</v>
      </c>
      <c r="D161" t="s">
        <v>10</v>
      </c>
      <c r="E161">
        <v>2016</v>
      </c>
      <c r="F161">
        <v>0</v>
      </c>
    </row>
    <row r="162" spans="1:6" x14ac:dyDescent="0.3">
      <c r="A162">
        <v>160</v>
      </c>
      <c r="B162" t="s">
        <v>31</v>
      </c>
      <c r="C162" s="1">
        <v>42491</v>
      </c>
      <c r="D162" t="s">
        <v>11</v>
      </c>
      <c r="E162">
        <v>2016</v>
      </c>
      <c r="F162">
        <v>0</v>
      </c>
    </row>
    <row r="163" spans="1:6" x14ac:dyDescent="0.3">
      <c r="A163">
        <v>161</v>
      </c>
      <c r="B163" t="s">
        <v>31</v>
      </c>
      <c r="C163" s="1">
        <v>42522</v>
      </c>
      <c r="D163" t="s">
        <v>12</v>
      </c>
      <c r="E163">
        <v>2016</v>
      </c>
      <c r="F163">
        <v>0</v>
      </c>
    </row>
    <row r="164" spans="1:6" x14ac:dyDescent="0.3">
      <c r="A164">
        <v>162</v>
      </c>
      <c r="B164" t="s">
        <v>31</v>
      </c>
      <c r="C164" s="1">
        <v>42552</v>
      </c>
      <c r="D164" t="s">
        <v>13</v>
      </c>
      <c r="E164">
        <v>2016</v>
      </c>
      <c r="F164">
        <v>0</v>
      </c>
    </row>
    <row r="165" spans="1:6" x14ac:dyDescent="0.3">
      <c r="A165">
        <v>163</v>
      </c>
      <c r="B165" t="s">
        <v>31</v>
      </c>
      <c r="C165" s="1">
        <v>42583</v>
      </c>
      <c r="D165" t="s">
        <v>14</v>
      </c>
      <c r="E165">
        <v>2016</v>
      </c>
      <c r="F165">
        <v>0</v>
      </c>
    </row>
    <row r="166" spans="1:6" x14ac:dyDescent="0.3">
      <c r="A166">
        <v>164</v>
      </c>
      <c r="B166" t="s">
        <v>31</v>
      </c>
      <c r="C166" s="1">
        <v>42614</v>
      </c>
      <c r="D166" t="s">
        <v>15</v>
      </c>
      <c r="E166">
        <v>2016</v>
      </c>
      <c r="F166">
        <v>0</v>
      </c>
    </row>
    <row r="167" spans="1:6" x14ac:dyDescent="0.3">
      <c r="A167">
        <v>165</v>
      </c>
      <c r="B167" t="s">
        <v>31</v>
      </c>
      <c r="C167" s="1">
        <v>42644</v>
      </c>
      <c r="D167" t="s">
        <v>16</v>
      </c>
      <c r="E167">
        <v>2016</v>
      </c>
      <c r="F167">
        <v>0</v>
      </c>
    </row>
    <row r="168" spans="1:6" x14ac:dyDescent="0.3">
      <c r="A168">
        <v>166</v>
      </c>
      <c r="B168" t="s">
        <v>31</v>
      </c>
      <c r="C168" s="1">
        <v>42675</v>
      </c>
      <c r="D168" t="s">
        <v>17</v>
      </c>
      <c r="E168">
        <v>2016</v>
      </c>
      <c r="F168">
        <v>0</v>
      </c>
    </row>
    <row r="169" spans="1:6" x14ac:dyDescent="0.3">
      <c r="A169">
        <v>167</v>
      </c>
      <c r="B169" t="s">
        <v>31</v>
      </c>
      <c r="C169" s="1">
        <v>42705</v>
      </c>
      <c r="D169" t="s">
        <v>18</v>
      </c>
      <c r="E169">
        <v>2016</v>
      </c>
      <c r="F169">
        <v>0</v>
      </c>
    </row>
    <row r="170" spans="1:6" x14ac:dyDescent="0.3">
      <c r="A170">
        <v>168</v>
      </c>
      <c r="B170" t="s">
        <v>32</v>
      </c>
      <c r="C170" s="1">
        <v>42370</v>
      </c>
      <c r="D170" t="s">
        <v>7</v>
      </c>
      <c r="E170">
        <v>2016</v>
      </c>
      <c r="F170">
        <v>0</v>
      </c>
    </row>
    <row r="171" spans="1:6" x14ac:dyDescent="0.3">
      <c r="A171">
        <v>169</v>
      </c>
      <c r="B171" t="s">
        <v>32</v>
      </c>
      <c r="C171" s="1">
        <v>42401</v>
      </c>
      <c r="D171" t="s">
        <v>8</v>
      </c>
      <c r="E171">
        <v>2016</v>
      </c>
      <c r="F171">
        <v>0</v>
      </c>
    </row>
    <row r="172" spans="1:6" x14ac:dyDescent="0.3">
      <c r="A172">
        <v>170</v>
      </c>
      <c r="B172" t="s">
        <v>32</v>
      </c>
      <c r="C172" s="1">
        <v>42430</v>
      </c>
      <c r="D172" t="s">
        <v>9</v>
      </c>
      <c r="E172">
        <v>2016</v>
      </c>
      <c r="F172">
        <v>0</v>
      </c>
    </row>
    <row r="173" spans="1:6" x14ac:dyDescent="0.3">
      <c r="A173">
        <v>171</v>
      </c>
      <c r="B173" t="s">
        <v>32</v>
      </c>
      <c r="C173" s="1">
        <v>42461</v>
      </c>
      <c r="D173" t="s">
        <v>10</v>
      </c>
      <c r="E173">
        <v>2016</v>
      </c>
      <c r="F173">
        <v>0</v>
      </c>
    </row>
    <row r="174" spans="1:6" x14ac:dyDescent="0.3">
      <c r="A174">
        <v>172</v>
      </c>
      <c r="B174" t="s">
        <v>32</v>
      </c>
      <c r="C174" s="1">
        <v>42491</v>
      </c>
      <c r="D174" t="s">
        <v>11</v>
      </c>
      <c r="E174">
        <v>2016</v>
      </c>
      <c r="F174">
        <v>0</v>
      </c>
    </row>
    <row r="175" spans="1:6" x14ac:dyDescent="0.3">
      <c r="A175">
        <v>173</v>
      </c>
      <c r="B175" t="s">
        <v>32</v>
      </c>
      <c r="C175" s="1">
        <v>42522</v>
      </c>
      <c r="D175" t="s">
        <v>12</v>
      </c>
      <c r="E175">
        <v>2016</v>
      </c>
      <c r="F175">
        <v>0</v>
      </c>
    </row>
    <row r="176" spans="1:6" x14ac:dyDescent="0.3">
      <c r="A176">
        <v>174</v>
      </c>
      <c r="B176" t="s">
        <v>32</v>
      </c>
      <c r="C176" s="1">
        <v>42552</v>
      </c>
      <c r="D176" t="s">
        <v>13</v>
      </c>
      <c r="E176">
        <v>2016</v>
      </c>
      <c r="F176">
        <v>0</v>
      </c>
    </row>
    <row r="177" spans="1:6" x14ac:dyDescent="0.3">
      <c r="A177">
        <v>175</v>
      </c>
      <c r="B177" t="s">
        <v>32</v>
      </c>
      <c r="C177" s="1">
        <v>42583</v>
      </c>
      <c r="D177" t="s">
        <v>14</v>
      </c>
      <c r="E177">
        <v>2016</v>
      </c>
      <c r="F177">
        <v>0</v>
      </c>
    </row>
    <row r="178" spans="1:6" x14ac:dyDescent="0.3">
      <c r="A178">
        <v>176</v>
      </c>
      <c r="B178" t="s">
        <v>32</v>
      </c>
      <c r="C178" s="1">
        <v>42614</v>
      </c>
      <c r="D178" t="s">
        <v>15</v>
      </c>
      <c r="E178">
        <v>2016</v>
      </c>
      <c r="F178">
        <v>0</v>
      </c>
    </row>
    <row r="179" spans="1:6" x14ac:dyDescent="0.3">
      <c r="A179">
        <v>177</v>
      </c>
      <c r="B179" t="s">
        <v>32</v>
      </c>
      <c r="C179" s="1">
        <v>42644</v>
      </c>
      <c r="D179" t="s">
        <v>16</v>
      </c>
      <c r="E179">
        <v>2016</v>
      </c>
      <c r="F179">
        <v>0</v>
      </c>
    </row>
    <row r="180" spans="1:6" x14ac:dyDescent="0.3">
      <c r="A180">
        <v>178</v>
      </c>
      <c r="B180" t="s">
        <v>32</v>
      </c>
      <c r="C180" s="1">
        <v>42675</v>
      </c>
      <c r="D180" t="s">
        <v>17</v>
      </c>
      <c r="E180">
        <v>2016</v>
      </c>
      <c r="F180">
        <v>0</v>
      </c>
    </row>
    <row r="181" spans="1:6" x14ac:dyDescent="0.3">
      <c r="A181">
        <v>179</v>
      </c>
      <c r="B181" t="s">
        <v>32</v>
      </c>
      <c r="C181" s="1">
        <v>42705</v>
      </c>
      <c r="D181" t="s">
        <v>18</v>
      </c>
      <c r="E181">
        <v>2016</v>
      </c>
      <c r="F181">
        <v>0</v>
      </c>
    </row>
    <row r="182" spans="1:6" x14ac:dyDescent="0.3">
      <c r="A182">
        <v>180</v>
      </c>
      <c r="B182" t="s">
        <v>33</v>
      </c>
      <c r="C182" s="1">
        <v>42370</v>
      </c>
      <c r="D182" t="s">
        <v>7</v>
      </c>
      <c r="E182">
        <v>2016</v>
      </c>
      <c r="F182">
        <v>0</v>
      </c>
    </row>
    <row r="183" spans="1:6" x14ac:dyDescent="0.3">
      <c r="A183">
        <v>181</v>
      </c>
      <c r="B183" t="s">
        <v>33</v>
      </c>
      <c r="C183" s="1">
        <v>42401</v>
      </c>
      <c r="D183" t="s">
        <v>8</v>
      </c>
      <c r="E183">
        <v>2016</v>
      </c>
      <c r="F183">
        <v>0</v>
      </c>
    </row>
    <row r="184" spans="1:6" x14ac:dyDescent="0.3">
      <c r="A184">
        <v>182</v>
      </c>
      <c r="B184" t="s">
        <v>33</v>
      </c>
      <c r="C184" s="1">
        <v>42430</v>
      </c>
      <c r="D184" t="s">
        <v>9</v>
      </c>
      <c r="E184">
        <v>2016</v>
      </c>
      <c r="F184">
        <v>0</v>
      </c>
    </row>
    <row r="185" spans="1:6" x14ac:dyDescent="0.3">
      <c r="A185">
        <v>183</v>
      </c>
      <c r="B185" t="s">
        <v>33</v>
      </c>
      <c r="C185" s="1">
        <v>42461</v>
      </c>
      <c r="D185" t="s">
        <v>10</v>
      </c>
      <c r="E185">
        <v>2016</v>
      </c>
      <c r="F185">
        <v>0</v>
      </c>
    </row>
    <row r="186" spans="1:6" x14ac:dyDescent="0.3">
      <c r="A186">
        <v>184</v>
      </c>
      <c r="B186" t="s">
        <v>33</v>
      </c>
      <c r="C186" s="1">
        <v>42491</v>
      </c>
      <c r="D186" t="s">
        <v>11</v>
      </c>
      <c r="E186">
        <v>2016</v>
      </c>
      <c r="F186">
        <v>0</v>
      </c>
    </row>
    <row r="187" spans="1:6" x14ac:dyDescent="0.3">
      <c r="A187">
        <v>185</v>
      </c>
      <c r="B187" t="s">
        <v>33</v>
      </c>
      <c r="C187" s="1">
        <v>42522</v>
      </c>
      <c r="D187" t="s">
        <v>12</v>
      </c>
      <c r="E187">
        <v>2016</v>
      </c>
      <c r="F187">
        <v>0</v>
      </c>
    </row>
    <row r="188" spans="1:6" x14ac:dyDescent="0.3">
      <c r="A188">
        <v>186</v>
      </c>
      <c r="B188" t="s">
        <v>33</v>
      </c>
      <c r="C188" s="1">
        <v>42552</v>
      </c>
      <c r="D188" t="s">
        <v>13</v>
      </c>
      <c r="E188">
        <v>2016</v>
      </c>
      <c r="F188">
        <v>0</v>
      </c>
    </row>
    <row r="189" spans="1:6" x14ac:dyDescent="0.3">
      <c r="A189">
        <v>187</v>
      </c>
      <c r="B189" t="s">
        <v>33</v>
      </c>
      <c r="C189" s="1">
        <v>42583</v>
      </c>
      <c r="D189" t="s">
        <v>14</v>
      </c>
      <c r="E189">
        <v>2016</v>
      </c>
      <c r="F189">
        <v>0</v>
      </c>
    </row>
    <row r="190" spans="1:6" x14ac:dyDescent="0.3">
      <c r="A190">
        <v>188</v>
      </c>
      <c r="B190" t="s">
        <v>33</v>
      </c>
      <c r="C190" s="1">
        <v>42614</v>
      </c>
      <c r="D190" t="s">
        <v>15</v>
      </c>
      <c r="E190">
        <v>2016</v>
      </c>
      <c r="F190">
        <v>0</v>
      </c>
    </row>
    <row r="191" spans="1:6" x14ac:dyDescent="0.3">
      <c r="A191">
        <v>189</v>
      </c>
      <c r="B191" t="s">
        <v>33</v>
      </c>
      <c r="C191" s="1">
        <v>42644</v>
      </c>
      <c r="D191" t="s">
        <v>16</v>
      </c>
      <c r="E191">
        <v>2016</v>
      </c>
      <c r="F191">
        <v>0</v>
      </c>
    </row>
    <row r="192" spans="1:6" x14ac:dyDescent="0.3">
      <c r="A192">
        <v>190</v>
      </c>
      <c r="B192" t="s">
        <v>33</v>
      </c>
      <c r="C192" s="1">
        <v>42675</v>
      </c>
      <c r="D192" t="s">
        <v>17</v>
      </c>
      <c r="E192">
        <v>2016</v>
      </c>
      <c r="F192">
        <v>0</v>
      </c>
    </row>
    <row r="193" spans="1:6" x14ac:dyDescent="0.3">
      <c r="A193">
        <v>191</v>
      </c>
      <c r="B193" t="s">
        <v>33</v>
      </c>
      <c r="C193" s="1">
        <v>42705</v>
      </c>
      <c r="D193" t="s">
        <v>18</v>
      </c>
      <c r="E193">
        <v>2016</v>
      </c>
      <c r="F193">
        <v>0</v>
      </c>
    </row>
    <row r="194" spans="1:6" x14ac:dyDescent="0.3">
      <c r="A194">
        <v>192</v>
      </c>
      <c r="B194" t="s">
        <v>34</v>
      </c>
      <c r="C194" s="1">
        <v>42370</v>
      </c>
      <c r="D194" t="s">
        <v>7</v>
      </c>
      <c r="E194">
        <v>2016</v>
      </c>
      <c r="F194">
        <v>0</v>
      </c>
    </row>
    <row r="195" spans="1:6" x14ac:dyDescent="0.3">
      <c r="A195">
        <v>193</v>
      </c>
      <c r="B195" t="s">
        <v>34</v>
      </c>
      <c r="C195" s="1">
        <v>42401</v>
      </c>
      <c r="D195" t="s">
        <v>8</v>
      </c>
      <c r="E195">
        <v>2016</v>
      </c>
      <c r="F195">
        <v>0</v>
      </c>
    </row>
    <row r="196" spans="1:6" x14ac:dyDescent="0.3">
      <c r="A196">
        <v>194</v>
      </c>
      <c r="B196" t="s">
        <v>34</v>
      </c>
      <c r="C196" s="1">
        <v>42430</v>
      </c>
      <c r="D196" t="s">
        <v>9</v>
      </c>
      <c r="E196">
        <v>2016</v>
      </c>
      <c r="F196">
        <v>0</v>
      </c>
    </row>
    <row r="197" spans="1:6" x14ac:dyDescent="0.3">
      <c r="A197">
        <v>195</v>
      </c>
      <c r="B197" t="s">
        <v>34</v>
      </c>
      <c r="C197" s="1">
        <v>42461</v>
      </c>
      <c r="D197" t="s">
        <v>10</v>
      </c>
      <c r="E197">
        <v>2016</v>
      </c>
      <c r="F197">
        <v>0</v>
      </c>
    </row>
    <row r="198" spans="1:6" x14ac:dyDescent="0.3">
      <c r="A198">
        <v>196</v>
      </c>
      <c r="B198" t="s">
        <v>34</v>
      </c>
      <c r="C198" s="1">
        <v>42491</v>
      </c>
      <c r="D198" t="s">
        <v>11</v>
      </c>
      <c r="E198">
        <v>2016</v>
      </c>
      <c r="F198">
        <v>0</v>
      </c>
    </row>
    <row r="199" spans="1:6" x14ac:dyDescent="0.3">
      <c r="A199">
        <v>197</v>
      </c>
      <c r="B199" t="s">
        <v>34</v>
      </c>
      <c r="C199" s="1">
        <v>42522</v>
      </c>
      <c r="D199" t="s">
        <v>12</v>
      </c>
      <c r="E199">
        <v>2016</v>
      </c>
      <c r="F199">
        <v>0</v>
      </c>
    </row>
    <row r="200" spans="1:6" x14ac:dyDescent="0.3">
      <c r="A200">
        <v>198</v>
      </c>
      <c r="B200" t="s">
        <v>34</v>
      </c>
      <c r="C200" s="1">
        <v>42552</v>
      </c>
      <c r="D200" t="s">
        <v>13</v>
      </c>
      <c r="E200">
        <v>2016</v>
      </c>
      <c r="F200">
        <v>0</v>
      </c>
    </row>
    <row r="201" spans="1:6" x14ac:dyDescent="0.3">
      <c r="A201">
        <v>199</v>
      </c>
      <c r="B201" t="s">
        <v>34</v>
      </c>
      <c r="C201" s="1">
        <v>42583</v>
      </c>
      <c r="D201" t="s">
        <v>14</v>
      </c>
      <c r="E201">
        <v>2016</v>
      </c>
      <c r="F201">
        <v>0</v>
      </c>
    </row>
    <row r="202" spans="1:6" x14ac:dyDescent="0.3">
      <c r="A202">
        <v>200</v>
      </c>
      <c r="B202" t="s">
        <v>34</v>
      </c>
      <c r="C202" s="1">
        <v>42614</v>
      </c>
      <c r="D202" t="s">
        <v>15</v>
      </c>
      <c r="E202">
        <v>2016</v>
      </c>
      <c r="F202">
        <v>0</v>
      </c>
    </row>
    <row r="203" spans="1:6" x14ac:dyDescent="0.3">
      <c r="A203">
        <v>201</v>
      </c>
      <c r="B203" t="s">
        <v>34</v>
      </c>
      <c r="C203" s="1">
        <v>42644</v>
      </c>
      <c r="D203" t="s">
        <v>16</v>
      </c>
      <c r="E203">
        <v>2016</v>
      </c>
      <c r="F203">
        <v>8</v>
      </c>
    </row>
    <row r="204" spans="1:6" x14ac:dyDescent="0.3">
      <c r="A204">
        <v>202</v>
      </c>
      <c r="B204" t="s">
        <v>34</v>
      </c>
      <c r="C204" s="1">
        <v>42675</v>
      </c>
      <c r="D204" t="s">
        <v>17</v>
      </c>
      <c r="E204">
        <v>2016</v>
      </c>
      <c r="F204">
        <v>11</v>
      </c>
    </row>
    <row r="205" spans="1:6" x14ac:dyDescent="0.3">
      <c r="A205">
        <v>203</v>
      </c>
      <c r="B205" t="s">
        <v>34</v>
      </c>
      <c r="C205" s="1">
        <v>42705</v>
      </c>
      <c r="D205" t="s">
        <v>18</v>
      </c>
      <c r="E205">
        <v>2016</v>
      </c>
      <c r="F205">
        <v>10</v>
      </c>
    </row>
    <row r="206" spans="1:6" x14ac:dyDescent="0.3">
      <c r="A206">
        <v>204</v>
      </c>
      <c r="B206" t="s">
        <v>35</v>
      </c>
      <c r="C206" s="1">
        <v>42370</v>
      </c>
      <c r="D206" t="s">
        <v>7</v>
      </c>
      <c r="E206">
        <v>2016</v>
      </c>
      <c r="F206">
        <v>0</v>
      </c>
    </row>
    <row r="207" spans="1:6" x14ac:dyDescent="0.3">
      <c r="A207">
        <v>205</v>
      </c>
      <c r="B207" t="s">
        <v>35</v>
      </c>
      <c r="C207" s="1">
        <v>42401</v>
      </c>
      <c r="D207" t="s">
        <v>8</v>
      </c>
      <c r="E207">
        <v>2016</v>
      </c>
      <c r="F207">
        <v>0</v>
      </c>
    </row>
    <row r="208" spans="1:6" x14ac:dyDescent="0.3">
      <c r="A208">
        <v>206</v>
      </c>
      <c r="B208" t="s">
        <v>35</v>
      </c>
      <c r="C208" s="1">
        <v>42430</v>
      </c>
      <c r="D208" t="s">
        <v>9</v>
      </c>
      <c r="E208">
        <v>2016</v>
      </c>
      <c r="F208">
        <v>0</v>
      </c>
    </row>
    <row r="209" spans="1:6" x14ac:dyDescent="0.3">
      <c r="A209">
        <v>207</v>
      </c>
      <c r="B209" t="s">
        <v>35</v>
      </c>
      <c r="C209" s="1">
        <v>42461</v>
      </c>
      <c r="D209" t="s">
        <v>10</v>
      </c>
      <c r="E209">
        <v>2016</v>
      </c>
      <c r="F209">
        <v>0</v>
      </c>
    </row>
    <row r="210" spans="1:6" x14ac:dyDescent="0.3">
      <c r="A210">
        <v>208</v>
      </c>
      <c r="B210" t="s">
        <v>35</v>
      </c>
      <c r="C210" s="1">
        <v>42491</v>
      </c>
      <c r="D210" t="s">
        <v>11</v>
      </c>
      <c r="E210">
        <v>2016</v>
      </c>
      <c r="F210">
        <v>0</v>
      </c>
    </row>
    <row r="211" spans="1:6" x14ac:dyDescent="0.3">
      <c r="A211">
        <v>209</v>
      </c>
      <c r="B211" t="s">
        <v>35</v>
      </c>
      <c r="C211" s="1">
        <v>42522</v>
      </c>
      <c r="D211" t="s">
        <v>12</v>
      </c>
      <c r="E211">
        <v>2016</v>
      </c>
      <c r="F211">
        <v>0</v>
      </c>
    </row>
    <row r="212" spans="1:6" x14ac:dyDescent="0.3">
      <c r="A212">
        <v>210</v>
      </c>
      <c r="B212" t="s">
        <v>35</v>
      </c>
      <c r="C212" s="1">
        <v>42552</v>
      </c>
      <c r="D212" t="s">
        <v>13</v>
      </c>
      <c r="E212">
        <v>2016</v>
      </c>
      <c r="F212">
        <v>0</v>
      </c>
    </row>
    <row r="213" spans="1:6" x14ac:dyDescent="0.3">
      <c r="A213">
        <v>211</v>
      </c>
      <c r="B213" t="s">
        <v>35</v>
      </c>
      <c r="C213" s="1">
        <v>42583</v>
      </c>
      <c r="D213" t="s">
        <v>14</v>
      </c>
      <c r="E213">
        <v>2016</v>
      </c>
      <c r="F213">
        <v>0</v>
      </c>
    </row>
    <row r="214" spans="1:6" x14ac:dyDescent="0.3">
      <c r="A214">
        <v>212</v>
      </c>
      <c r="B214" t="s">
        <v>35</v>
      </c>
      <c r="C214" s="1">
        <v>42614</v>
      </c>
      <c r="D214" t="s">
        <v>15</v>
      </c>
      <c r="E214">
        <v>2016</v>
      </c>
      <c r="F214">
        <v>0</v>
      </c>
    </row>
    <row r="215" spans="1:6" x14ac:dyDescent="0.3">
      <c r="A215">
        <v>213</v>
      </c>
      <c r="B215" t="s">
        <v>35</v>
      </c>
      <c r="C215" s="1">
        <v>42644</v>
      </c>
      <c r="D215" t="s">
        <v>16</v>
      </c>
      <c r="E215">
        <v>2016</v>
      </c>
      <c r="F215">
        <v>0</v>
      </c>
    </row>
    <row r="216" spans="1:6" x14ac:dyDescent="0.3">
      <c r="A216">
        <v>214</v>
      </c>
      <c r="B216" t="s">
        <v>35</v>
      </c>
      <c r="C216" s="1">
        <v>42675</v>
      </c>
      <c r="D216" t="s">
        <v>17</v>
      </c>
      <c r="E216">
        <v>2016</v>
      </c>
      <c r="F216">
        <v>0</v>
      </c>
    </row>
    <row r="217" spans="1:6" x14ac:dyDescent="0.3">
      <c r="A217">
        <v>215</v>
      </c>
      <c r="B217" t="s">
        <v>35</v>
      </c>
      <c r="C217" s="1">
        <v>42705</v>
      </c>
      <c r="D217" t="s">
        <v>18</v>
      </c>
      <c r="E217">
        <v>2016</v>
      </c>
      <c r="F217">
        <v>0</v>
      </c>
    </row>
    <row r="218" spans="1:6" x14ac:dyDescent="0.3">
      <c r="A218">
        <v>216</v>
      </c>
      <c r="B218" t="s">
        <v>36</v>
      </c>
      <c r="C218" s="1">
        <v>42370</v>
      </c>
      <c r="D218" t="s">
        <v>7</v>
      </c>
      <c r="E218">
        <v>2016</v>
      </c>
      <c r="F218">
        <v>0</v>
      </c>
    </row>
    <row r="219" spans="1:6" x14ac:dyDescent="0.3">
      <c r="A219">
        <v>217</v>
      </c>
      <c r="B219" t="s">
        <v>36</v>
      </c>
      <c r="C219" s="1">
        <v>42401</v>
      </c>
      <c r="D219" t="s">
        <v>8</v>
      </c>
      <c r="E219">
        <v>2016</v>
      </c>
      <c r="F219">
        <v>0</v>
      </c>
    </row>
    <row r="220" spans="1:6" x14ac:dyDescent="0.3">
      <c r="A220">
        <v>218</v>
      </c>
      <c r="B220" t="s">
        <v>36</v>
      </c>
      <c r="C220" s="1">
        <v>42430</v>
      </c>
      <c r="D220" t="s">
        <v>9</v>
      </c>
      <c r="E220">
        <v>2016</v>
      </c>
      <c r="F220">
        <v>0</v>
      </c>
    </row>
    <row r="221" spans="1:6" x14ac:dyDescent="0.3">
      <c r="A221">
        <v>219</v>
      </c>
      <c r="B221" t="s">
        <v>36</v>
      </c>
      <c r="C221" s="1">
        <v>42461</v>
      </c>
      <c r="D221" t="s">
        <v>10</v>
      </c>
      <c r="E221">
        <v>2016</v>
      </c>
      <c r="F221">
        <v>0</v>
      </c>
    </row>
    <row r="222" spans="1:6" x14ac:dyDescent="0.3">
      <c r="A222">
        <v>220</v>
      </c>
      <c r="B222" t="s">
        <v>36</v>
      </c>
      <c r="C222" s="1">
        <v>42491</v>
      </c>
      <c r="D222" t="s">
        <v>11</v>
      </c>
      <c r="E222">
        <v>2016</v>
      </c>
      <c r="F222">
        <v>0</v>
      </c>
    </row>
    <row r="223" spans="1:6" x14ac:dyDescent="0.3">
      <c r="A223">
        <v>221</v>
      </c>
      <c r="B223" t="s">
        <v>36</v>
      </c>
      <c r="C223" s="1">
        <v>42522</v>
      </c>
      <c r="D223" t="s">
        <v>12</v>
      </c>
      <c r="E223">
        <v>2016</v>
      </c>
      <c r="F223">
        <v>0</v>
      </c>
    </row>
    <row r="224" spans="1:6" x14ac:dyDescent="0.3">
      <c r="A224">
        <v>222</v>
      </c>
      <c r="B224" t="s">
        <v>36</v>
      </c>
      <c r="C224" s="1">
        <v>42552</v>
      </c>
      <c r="D224" t="s">
        <v>13</v>
      </c>
      <c r="E224">
        <v>2016</v>
      </c>
      <c r="F224">
        <v>0</v>
      </c>
    </row>
    <row r="225" spans="1:6" x14ac:dyDescent="0.3">
      <c r="A225">
        <v>223</v>
      </c>
      <c r="B225" t="s">
        <v>36</v>
      </c>
      <c r="C225" s="1">
        <v>42583</v>
      </c>
      <c r="D225" t="s">
        <v>14</v>
      </c>
      <c r="E225">
        <v>2016</v>
      </c>
      <c r="F225">
        <v>0</v>
      </c>
    </row>
    <row r="226" spans="1:6" x14ac:dyDescent="0.3">
      <c r="A226">
        <v>224</v>
      </c>
      <c r="B226" t="s">
        <v>36</v>
      </c>
      <c r="C226" s="1">
        <v>42614</v>
      </c>
      <c r="D226" t="s">
        <v>15</v>
      </c>
      <c r="E226">
        <v>2016</v>
      </c>
      <c r="F226">
        <v>0</v>
      </c>
    </row>
    <row r="227" spans="1:6" x14ac:dyDescent="0.3">
      <c r="A227">
        <v>225</v>
      </c>
      <c r="B227" t="s">
        <v>36</v>
      </c>
      <c r="C227" s="1">
        <v>42644</v>
      </c>
      <c r="D227" t="s">
        <v>16</v>
      </c>
      <c r="E227">
        <v>2016</v>
      </c>
      <c r="F227">
        <v>0</v>
      </c>
    </row>
    <row r="228" spans="1:6" x14ac:dyDescent="0.3">
      <c r="A228">
        <v>226</v>
      </c>
      <c r="B228" t="s">
        <v>36</v>
      </c>
      <c r="C228" s="1">
        <v>42675</v>
      </c>
      <c r="D228" t="s">
        <v>17</v>
      </c>
      <c r="E228">
        <v>2016</v>
      </c>
      <c r="F228">
        <v>0</v>
      </c>
    </row>
    <row r="229" spans="1:6" x14ac:dyDescent="0.3">
      <c r="A229">
        <v>227</v>
      </c>
      <c r="B229" t="s">
        <v>36</v>
      </c>
      <c r="C229" s="1">
        <v>42705</v>
      </c>
      <c r="D229" t="s">
        <v>18</v>
      </c>
      <c r="E229">
        <v>2016</v>
      </c>
      <c r="F229">
        <v>0</v>
      </c>
    </row>
    <row r="230" spans="1:6" x14ac:dyDescent="0.3">
      <c r="A230">
        <v>228</v>
      </c>
      <c r="B230" t="s">
        <v>37</v>
      </c>
      <c r="C230" s="1">
        <v>42370</v>
      </c>
      <c r="D230" t="s">
        <v>7</v>
      </c>
      <c r="E230">
        <v>2016</v>
      </c>
      <c r="F230">
        <v>0</v>
      </c>
    </row>
    <row r="231" spans="1:6" x14ac:dyDescent="0.3">
      <c r="A231">
        <v>229</v>
      </c>
      <c r="B231" t="s">
        <v>37</v>
      </c>
      <c r="C231" s="1">
        <v>42401</v>
      </c>
      <c r="D231" t="s">
        <v>8</v>
      </c>
      <c r="E231">
        <v>2016</v>
      </c>
      <c r="F231">
        <v>0</v>
      </c>
    </row>
    <row r="232" spans="1:6" x14ac:dyDescent="0.3">
      <c r="A232">
        <v>230</v>
      </c>
      <c r="B232" t="s">
        <v>37</v>
      </c>
      <c r="C232" s="1">
        <v>42430</v>
      </c>
      <c r="D232" t="s">
        <v>9</v>
      </c>
      <c r="E232">
        <v>2016</v>
      </c>
      <c r="F232">
        <v>0</v>
      </c>
    </row>
    <row r="233" spans="1:6" x14ac:dyDescent="0.3">
      <c r="A233">
        <v>231</v>
      </c>
      <c r="B233" t="s">
        <v>37</v>
      </c>
      <c r="C233" s="1">
        <v>42461</v>
      </c>
      <c r="D233" t="s">
        <v>10</v>
      </c>
      <c r="E233">
        <v>2016</v>
      </c>
      <c r="F233">
        <v>0</v>
      </c>
    </row>
    <row r="234" spans="1:6" x14ac:dyDescent="0.3">
      <c r="A234">
        <v>232</v>
      </c>
      <c r="B234" t="s">
        <v>37</v>
      </c>
      <c r="C234" s="1">
        <v>42491</v>
      </c>
      <c r="D234" t="s">
        <v>11</v>
      </c>
      <c r="E234">
        <v>2016</v>
      </c>
      <c r="F234">
        <v>0</v>
      </c>
    </row>
    <row r="235" spans="1:6" x14ac:dyDescent="0.3">
      <c r="A235">
        <v>233</v>
      </c>
      <c r="B235" t="s">
        <v>37</v>
      </c>
      <c r="C235" s="1">
        <v>42522</v>
      </c>
      <c r="D235" t="s">
        <v>12</v>
      </c>
      <c r="E235">
        <v>2016</v>
      </c>
      <c r="F235">
        <v>0</v>
      </c>
    </row>
    <row r="236" spans="1:6" x14ac:dyDescent="0.3">
      <c r="A236">
        <v>234</v>
      </c>
      <c r="B236" t="s">
        <v>37</v>
      </c>
      <c r="C236" s="1">
        <v>42552</v>
      </c>
      <c r="D236" t="s">
        <v>13</v>
      </c>
      <c r="E236">
        <v>2016</v>
      </c>
      <c r="F236">
        <v>0</v>
      </c>
    </row>
    <row r="237" spans="1:6" x14ac:dyDescent="0.3">
      <c r="A237">
        <v>235</v>
      </c>
      <c r="B237" t="s">
        <v>37</v>
      </c>
      <c r="C237" s="1">
        <v>42583</v>
      </c>
      <c r="D237" t="s">
        <v>14</v>
      </c>
      <c r="E237">
        <v>2016</v>
      </c>
      <c r="F237">
        <v>0</v>
      </c>
    </row>
    <row r="238" spans="1:6" x14ac:dyDescent="0.3">
      <c r="A238">
        <v>236</v>
      </c>
      <c r="B238" t="s">
        <v>37</v>
      </c>
      <c r="C238" s="1">
        <v>42614</v>
      </c>
      <c r="D238" t="s">
        <v>15</v>
      </c>
      <c r="E238">
        <v>2016</v>
      </c>
      <c r="F238">
        <v>0</v>
      </c>
    </row>
    <row r="239" spans="1:6" x14ac:dyDescent="0.3">
      <c r="A239">
        <v>237</v>
      </c>
      <c r="B239" t="s">
        <v>37</v>
      </c>
      <c r="C239" s="1">
        <v>42644</v>
      </c>
      <c r="D239" t="s">
        <v>16</v>
      </c>
      <c r="E239">
        <v>2016</v>
      </c>
      <c r="F239">
        <v>0</v>
      </c>
    </row>
    <row r="240" spans="1:6" x14ac:dyDescent="0.3">
      <c r="A240">
        <v>238</v>
      </c>
      <c r="B240" t="s">
        <v>37</v>
      </c>
      <c r="C240" s="1">
        <v>42675</v>
      </c>
      <c r="D240" t="s">
        <v>17</v>
      </c>
      <c r="E240">
        <v>2016</v>
      </c>
      <c r="F240">
        <v>0</v>
      </c>
    </row>
    <row r="241" spans="1:6" x14ac:dyDescent="0.3">
      <c r="A241">
        <v>239</v>
      </c>
      <c r="B241" t="s">
        <v>37</v>
      </c>
      <c r="C241" s="1">
        <v>42705</v>
      </c>
      <c r="D241" t="s">
        <v>18</v>
      </c>
      <c r="E241">
        <v>2016</v>
      </c>
      <c r="F241">
        <v>0</v>
      </c>
    </row>
    <row r="242" spans="1:6" x14ac:dyDescent="0.3">
      <c r="A242">
        <v>240</v>
      </c>
      <c r="B242" t="s">
        <v>38</v>
      </c>
      <c r="C242" s="1">
        <v>42370</v>
      </c>
      <c r="D242" t="s">
        <v>7</v>
      </c>
      <c r="E242">
        <v>2016</v>
      </c>
      <c r="F242">
        <v>0</v>
      </c>
    </row>
    <row r="243" spans="1:6" x14ac:dyDescent="0.3">
      <c r="A243">
        <v>241</v>
      </c>
      <c r="B243" t="s">
        <v>38</v>
      </c>
      <c r="C243" s="1">
        <v>42401</v>
      </c>
      <c r="D243" t="s">
        <v>8</v>
      </c>
      <c r="E243">
        <v>2016</v>
      </c>
      <c r="F243">
        <v>0</v>
      </c>
    </row>
    <row r="244" spans="1:6" x14ac:dyDescent="0.3">
      <c r="A244">
        <v>242</v>
      </c>
      <c r="B244" t="s">
        <v>38</v>
      </c>
      <c r="C244" s="1">
        <v>42430</v>
      </c>
      <c r="D244" t="s">
        <v>9</v>
      </c>
      <c r="E244">
        <v>2016</v>
      </c>
      <c r="F244">
        <v>0</v>
      </c>
    </row>
    <row r="245" spans="1:6" x14ac:dyDescent="0.3">
      <c r="A245">
        <v>243</v>
      </c>
      <c r="B245" t="s">
        <v>38</v>
      </c>
      <c r="C245" s="1">
        <v>42461</v>
      </c>
      <c r="D245" t="s">
        <v>10</v>
      </c>
      <c r="E245">
        <v>2016</v>
      </c>
      <c r="F245">
        <v>0</v>
      </c>
    </row>
    <row r="246" spans="1:6" x14ac:dyDescent="0.3">
      <c r="A246">
        <v>244</v>
      </c>
      <c r="B246" t="s">
        <v>38</v>
      </c>
      <c r="C246" s="1">
        <v>42491</v>
      </c>
      <c r="D246" t="s">
        <v>11</v>
      </c>
      <c r="E246">
        <v>2016</v>
      </c>
      <c r="F246">
        <v>0</v>
      </c>
    </row>
    <row r="247" spans="1:6" x14ac:dyDescent="0.3">
      <c r="A247">
        <v>245</v>
      </c>
      <c r="B247" t="s">
        <v>38</v>
      </c>
      <c r="C247" s="1">
        <v>42522</v>
      </c>
      <c r="D247" t="s">
        <v>12</v>
      </c>
      <c r="E247">
        <v>2016</v>
      </c>
      <c r="F247">
        <v>0</v>
      </c>
    </row>
    <row r="248" spans="1:6" x14ac:dyDescent="0.3">
      <c r="A248">
        <v>246</v>
      </c>
      <c r="B248" t="s">
        <v>38</v>
      </c>
      <c r="C248" s="1">
        <v>42552</v>
      </c>
      <c r="D248" t="s">
        <v>13</v>
      </c>
      <c r="E248">
        <v>2016</v>
      </c>
      <c r="F248">
        <v>0</v>
      </c>
    </row>
    <row r="249" spans="1:6" x14ac:dyDescent="0.3">
      <c r="A249">
        <v>247</v>
      </c>
      <c r="B249" t="s">
        <v>38</v>
      </c>
      <c r="C249" s="1">
        <v>42583</v>
      </c>
      <c r="D249" t="s">
        <v>14</v>
      </c>
      <c r="E249">
        <v>2016</v>
      </c>
      <c r="F249">
        <v>0</v>
      </c>
    </row>
    <row r="250" spans="1:6" x14ac:dyDescent="0.3">
      <c r="A250">
        <v>248</v>
      </c>
      <c r="B250" t="s">
        <v>38</v>
      </c>
      <c r="C250" s="1">
        <v>42614</v>
      </c>
      <c r="D250" t="s">
        <v>15</v>
      </c>
      <c r="E250">
        <v>2016</v>
      </c>
      <c r="F250">
        <v>0</v>
      </c>
    </row>
    <row r="251" spans="1:6" x14ac:dyDescent="0.3">
      <c r="A251">
        <v>249</v>
      </c>
      <c r="B251" t="s">
        <v>38</v>
      </c>
      <c r="C251" s="1">
        <v>42644</v>
      </c>
      <c r="D251" t="s">
        <v>16</v>
      </c>
      <c r="E251">
        <v>2016</v>
      </c>
      <c r="F251">
        <v>0</v>
      </c>
    </row>
    <row r="252" spans="1:6" x14ac:dyDescent="0.3">
      <c r="A252">
        <v>250</v>
      </c>
      <c r="B252" t="s">
        <v>38</v>
      </c>
      <c r="C252" s="1">
        <v>42675</v>
      </c>
      <c r="D252" t="s">
        <v>17</v>
      </c>
      <c r="E252">
        <v>2016</v>
      </c>
      <c r="F252">
        <v>0</v>
      </c>
    </row>
    <row r="253" spans="1:6" x14ac:dyDescent="0.3">
      <c r="A253">
        <v>251</v>
      </c>
      <c r="B253" t="s">
        <v>38</v>
      </c>
      <c r="C253" s="1">
        <v>42705</v>
      </c>
      <c r="D253" t="s">
        <v>18</v>
      </c>
      <c r="E253">
        <v>2016</v>
      </c>
      <c r="F253">
        <v>0</v>
      </c>
    </row>
    <row r="254" spans="1:6" x14ac:dyDescent="0.3">
      <c r="A254">
        <v>252</v>
      </c>
      <c r="B254" t="s">
        <v>39</v>
      </c>
      <c r="C254" s="1">
        <v>42370</v>
      </c>
      <c r="D254" t="s">
        <v>7</v>
      </c>
      <c r="E254">
        <v>2016</v>
      </c>
      <c r="F254">
        <v>0</v>
      </c>
    </row>
    <row r="255" spans="1:6" x14ac:dyDescent="0.3">
      <c r="A255">
        <v>253</v>
      </c>
      <c r="B255" t="s">
        <v>39</v>
      </c>
      <c r="C255" s="1">
        <v>42401</v>
      </c>
      <c r="D255" t="s">
        <v>8</v>
      </c>
      <c r="E255">
        <v>2016</v>
      </c>
      <c r="F255">
        <v>0</v>
      </c>
    </row>
    <row r="256" spans="1:6" x14ac:dyDescent="0.3">
      <c r="A256">
        <v>254</v>
      </c>
      <c r="B256" t="s">
        <v>39</v>
      </c>
      <c r="C256" s="1">
        <v>42430</v>
      </c>
      <c r="D256" t="s">
        <v>9</v>
      </c>
      <c r="E256">
        <v>2016</v>
      </c>
      <c r="F256">
        <v>0</v>
      </c>
    </row>
    <row r="257" spans="1:6" x14ac:dyDescent="0.3">
      <c r="A257">
        <v>255</v>
      </c>
      <c r="B257" t="s">
        <v>39</v>
      </c>
      <c r="C257" s="1">
        <v>42461</v>
      </c>
      <c r="D257" t="s">
        <v>10</v>
      </c>
      <c r="E257">
        <v>2016</v>
      </c>
      <c r="F257">
        <v>0</v>
      </c>
    </row>
    <row r="258" spans="1:6" x14ac:dyDescent="0.3">
      <c r="A258">
        <v>256</v>
      </c>
      <c r="B258" t="s">
        <v>39</v>
      </c>
      <c r="C258" s="1">
        <v>42491</v>
      </c>
      <c r="D258" t="s">
        <v>11</v>
      </c>
      <c r="E258">
        <v>2016</v>
      </c>
      <c r="F258">
        <v>0</v>
      </c>
    </row>
    <row r="259" spans="1:6" x14ac:dyDescent="0.3">
      <c r="A259">
        <v>257</v>
      </c>
      <c r="B259" t="s">
        <v>39</v>
      </c>
      <c r="C259" s="1">
        <v>42522</v>
      </c>
      <c r="D259" t="s">
        <v>12</v>
      </c>
      <c r="E259">
        <v>2016</v>
      </c>
      <c r="F259">
        <v>0</v>
      </c>
    </row>
    <row r="260" spans="1:6" x14ac:dyDescent="0.3">
      <c r="A260">
        <v>258</v>
      </c>
      <c r="B260" t="s">
        <v>39</v>
      </c>
      <c r="C260" s="1">
        <v>42552</v>
      </c>
      <c r="D260" t="s">
        <v>13</v>
      </c>
      <c r="E260">
        <v>2016</v>
      </c>
      <c r="F260">
        <v>0</v>
      </c>
    </row>
    <row r="261" spans="1:6" x14ac:dyDescent="0.3">
      <c r="A261">
        <v>259</v>
      </c>
      <c r="B261" t="s">
        <v>39</v>
      </c>
      <c r="C261" s="1">
        <v>42583</v>
      </c>
      <c r="D261" t="s">
        <v>14</v>
      </c>
      <c r="E261">
        <v>2016</v>
      </c>
      <c r="F261">
        <v>0</v>
      </c>
    </row>
    <row r="262" spans="1:6" x14ac:dyDescent="0.3">
      <c r="A262">
        <v>260</v>
      </c>
      <c r="B262" t="s">
        <v>39</v>
      </c>
      <c r="C262" s="1">
        <v>42614</v>
      </c>
      <c r="D262" t="s">
        <v>15</v>
      </c>
      <c r="E262">
        <v>2016</v>
      </c>
      <c r="F262">
        <v>0</v>
      </c>
    </row>
    <row r="263" spans="1:6" x14ac:dyDescent="0.3">
      <c r="A263">
        <v>261</v>
      </c>
      <c r="B263" t="s">
        <v>39</v>
      </c>
      <c r="C263" s="1">
        <v>42644</v>
      </c>
      <c r="D263" t="s">
        <v>16</v>
      </c>
      <c r="E263">
        <v>2016</v>
      </c>
      <c r="F263">
        <v>0</v>
      </c>
    </row>
    <row r="264" spans="1:6" x14ac:dyDescent="0.3">
      <c r="A264">
        <v>262</v>
      </c>
      <c r="B264" t="s">
        <v>39</v>
      </c>
      <c r="C264" s="1">
        <v>42675</v>
      </c>
      <c r="D264" t="s">
        <v>17</v>
      </c>
      <c r="E264">
        <v>2016</v>
      </c>
      <c r="F264">
        <v>0</v>
      </c>
    </row>
    <row r="265" spans="1:6" x14ac:dyDescent="0.3">
      <c r="A265">
        <v>263</v>
      </c>
      <c r="B265" t="s">
        <v>39</v>
      </c>
      <c r="C265" s="1">
        <v>42705</v>
      </c>
      <c r="D265" t="s">
        <v>18</v>
      </c>
      <c r="E265">
        <v>2016</v>
      </c>
      <c r="F265">
        <v>0</v>
      </c>
    </row>
    <row r="266" spans="1:6" x14ac:dyDescent="0.3">
      <c r="A266">
        <v>264</v>
      </c>
      <c r="B266" t="s">
        <v>40</v>
      </c>
      <c r="C266" s="1">
        <v>42370</v>
      </c>
      <c r="D266" t="s">
        <v>7</v>
      </c>
      <c r="E266">
        <v>2016</v>
      </c>
      <c r="F266">
        <v>0</v>
      </c>
    </row>
    <row r="267" spans="1:6" x14ac:dyDescent="0.3">
      <c r="A267">
        <v>265</v>
      </c>
      <c r="B267" t="s">
        <v>40</v>
      </c>
      <c r="C267" s="1">
        <v>42401</v>
      </c>
      <c r="D267" t="s">
        <v>8</v>
      </c>
      <c r="E267">
        <v>2016</v>
      </c>
      <c r="F267">
        <v>0</v>
      </c>
    </row>
    <row r="268" spans="1:6" x14ac:dyDescent="0.3">
      <c r="A268">
        <v>266</v>
      </c>
      <c r="B268" t="s">
        <v>40</v>
      </c>
      <c r="C268" s="1">
        <v>42430</v>
      </c>
      <c r="D268" t="s">
        <v>9</v>
      </c>
      <c r="E268">
        <v>2016</v>
      </c>
      <c r="F268">
        <v>0</v>
      </c>
    </row>
    <row r="269" spans="1:6" x14ac:dyDescent="0.3">
      <c r="A269">
        <v>267</v>
      </c>
      <c r="B269" t="s">
        <v>40</v>
      </c>
      <c r="C269" s="1">
        <v>42461</v>
      </c>
      <c r="D269" t="s">
        <v>10</v>
      </c>
      <c r="E269">
        <v>2016</v>
      </c>
      <c r="F269">
        <v>0</v>
      </c>
    </row>
    <row r="270" spans="1:6" x14ac:dyDescent="0.3">
      <c r="A270">
        <v>268</v>
      </c>
      <c r="B270" t="s">
        <v>40</v>
      </c>
      <c r="C270" s="1">
        <v>42491</v>
      </c>
      <c r="D270" t="s">
        <v>11</v>
      </c>
      <c r="E270">
        <v>2016</v>
      </c>
      <c r="F270">
        <v>0</v>
      </c>
    </row>
    <row r="271" spans="1:6" x14ac:dyDescent="0.3">
      <c r="A271">
        <v>269</v>
      </c>
      <c r="B271" t="s">
        <v>40</v>
      </c>
      <c r="C271" s="1">
        <v>42522</v>
      </c>
      <c r="D271" t="s">
        <v>12</v>
      </c>
      <c r="E271">
        <v>2016</v>
      </c>
      <c r="F271">
        <v>0</v>
      </c>
    </row>
    <row r="272" spans="1:6" x14ac:dyDescent="0.3">
      <c r="A272">
        <v>270</v>
      </c>
      <c r="B272" t="s">
        <v>40</v>
      </c>
      <c r="C272" s="1">
        <v>42552</v>
      </c>
      <c r="D272" t="s">
        <v>13</v>
      </c>
      <c r="E272">
        <v>2016</v>
      </c>
      <c r="F272">
        <v>0</v>
      </c>
    </row>
    <row r="273" spans="1:6" x14ac:dyDescent="0.3">
      <c r="A273">
        <v>271</v>
      </c>
      <c r="B273" t="s">
        <v>40</v>
      </c>
      <c r="C273" s="1">
        <v>42583</v>
      </c>
      <c r="D273" t="s">
        <v>14</v>
      </c>
      <c r="E273">
        <v>2016</v>
      </c>
      <c r="F273">
        <v>0</v>
      </c>
    </row>
    <row r="274" spans="1:6" x14ac:dyDescent="0.3">
      <c r="A274">
        <v>272</v>
      </c>
      <c r="B274" t="s">
        <v>40</v>
      </c>
      <c r="C274" s="1">
        <v>42614</v>
      </c>
      <c r="D274" t="s">
        <v>15</v>
      </c>
      <c r="E274">
        <v>2016</v>
      </c>
      <c r="F274">
        <v>0</v>
      </c>
    </row>
    <row r="275" spans="1:6" x14ac:dyDescent="0.3">
      <c r="A275">
        <v>273</v>
      </c>
      <c r="B275" t="s">
        <v>40</v>
      </c>
      <c r="C275" s="1">
        <v>42644</v>
      </c>
      <c r="D275" t="s">
        <v>16</v>
      </c>
      <c r="E275">
        <v>2016</v>
      </c>
      <c r="F275">
        <v>0</v>
      </c>
    </row>
    <row r="276" spans="1:6" x14ac:dyDescent="0.3">
      <c r="A276">
        <v>274</v>
      </c>
      <c r="B276" t="s">
        <v>40</v>
      </c>
      <c r="C276" s="1">
        <v>42675</v>
      </c>
      <c r="D276" t="s">
        <v>17</v>
      </c>
      <c r="E276">
        <v>2016</v>
      </c>
      <c r="F276">
        <v>0</v>
      </c>
    </row>
    <row r="277" spans="1:6" x14ac:dyDescent="0.3">
      <c r="A277">
        <v>275</v>
      </c>
      <c r="B277" t="s">
        <v>40</v>
      </c>
      <c r="C277" s="1">
        <v>42705</v>
      </c>
      <c r="D277" t="s">
        <v>18</v>
      </c>
      <c r="E277">
        <v>2016</v>
      </c>
      <c r="F277">
        <v>0</v>
      </c>
    </row>
    <row r="278" spans="1:6" x14ac:dyDescent="0.3">
      <c r="A278">
        <v>276</v>
      </c>
      <c r="B278" t="s">
        <v>41</v>
      </c>
      <c r="C278" s="1">
        <v>42370</v>
      </c>
      <c r="D278" t="s">
        <v>7</v>
      </c>
      <c r="E278">
        <v>2016</v>
      </c>
      <c r="F278">
        <v>0</v>
      </c>
    </row>
    <row r="279" spans="1:6" x14ac:dyDescent="0.3">
      <c r="A279">
        <v>277</v>
      </c>
      <c r="B279" t="s">
        <v>41</v>
      </c>
      <c r="C279" s="1">
        <v>42401</v>
      </c>
      <c r="D279" t="s">
        <v>8</v>
      </c>
      <c r="E279">
        <v>2016</v>
      </c>
      <c r="F279">
        <v>0</v>
      </c>
    </row>
    <row r="280" spans="1:6" x14ac:dyDescent="0.3">
      <c r="A280">
        <v>278</v>
      </c>
      <c r="B280" t="s">
        <v>41</v>
      </c>
      <c r="C280" s="1">
        <v>42430</v>
      </c>
      <c r="D280" t="s">
        <v>9</v>
      </c>
      <c r="E280">
        <v>2016</v>
      </c>
      <c r="F280">
        <v>0</v>
      </c>
    </row>
    <row r="281" spans="1:6" x14ac:dyDescent="0.3">
      <c r="A281">
        <v>279</v>
      </c>
      <c r="B281" t="s">
        <v>41</v>
      </c>
      <c r="C281" s="1">
        <v>42461</v>
      </c>
      <c r="D281" t="s">
        <v>10</v>
      </c>
      <c r="E281">
        <v>2016</v>
      </c>
      <c r="F281">
        <v>0</v>
      </c>
    </row>
    <row r="282" spans="1:6" x14ac:dyDescent="0.3">
      <c r="A282">
        <v>280</v>
      </c>
      <c r="B282" t="s">
        <v>41</v>
      </c>
      <c r="C282" s="1">
        <v>42491</v>
      </c>
      <c r="D282" t="s">
        <v>11</v>
      </c>
      <c r="E282">
        <v>2016</v>
      </c>
      <c r="F282">
        <v>0</v>
      </c>
    </row>
    <row r="283" spans="1:6" x14ac:dyDescent="0.3">
      <c r="A283">
        <v>281</v>
      </c>
      <c r="B283" t="s">
        <v>41</v>
      </c>
      <c r="C283" s="1">
        <v>42522</v>
      </c>
      <c r="D283" t="s">
        <v>12</v>
      </c>
      <c r="E283">
        <v>2016</v>
      </c>
      <c r="F283">
        <v>0</v>
      </c>
    </row>
    <row r="284" spans="1:6" x14ac:dyDescent="0.3">
      <c r="A284">
        <v>282</v>
      </c>
      <c r="B284" t="s">
        <v>41</v>
      </c>
      <c r="C284" s="1">
        <v>42552</v>
      </c>
      <c r="D284" t="s">
        <v>13</v>
      </c>
      <c r="E284">
        <v>2016</v>
      </c>
      <c r="F284">
        <v>0</v>
      </c>
    </row>
    <row r="285" spans="1:6" x14ac:dyDescent="0.3">
      <c r="A285">
        <v>283</v>
      </c>
      <c r="B285" t="s">
        <v>41</v>
      </c>
      <c r="C285" s="1">
        <v>42583</v>
      </c>
      <c r="D285" t="s">
        <v>14</v>
      </c>
      <c r="E285">
        <v>2016</v>
      </c>
      <c r="F285">
        <v>0</v>
      </c>
    </row>
    <row r="286" spans="1:6" x14ac:dyDescent="0.3">
      <c r="A286">
        <v>284</v>
      </c>
      <c r="B286" t="s">
        <v>41</v>
      </c>
      <c r="C286" s="1">
        <v>42614</v>
      </c>
      <c r="D286" t="s">
        <v>15</v>
      </c>
      <c r="E286">
        <v>2016</v>
      </c>
      <c r="F286">
        <v>0</v>
      </c>
    </row>
    <row r="287" spans="1:6" x14ac:dyDescent="0.3">
      <c r="A287">
        <v>285</v>
      </c>
      <c r="B287" t="s">
        <v>41</v>
      </c>
      <c r="C287" s="1">
        <v>42644</v>
      </c>
      <c r="D287" t="s">
        <v>16</v>
      </c>
      <c r="E287">
        <v>2016</v>
      </c>
      <c r="F287">
        <v>0</v>
      </c>
    </row>
    <row r="288" spans="1:6" x14ac:dyDescent="0.3">
      <c r="A288">
        <v>286</v>
      </c>
      <c r="B288" t="s">
        <v>41</v>
      </c>
      <c r="C288" s="1">
        <v>42675</v>
      </c>
      <c r="D288" t="s">
        <v>17</v>
      </c>
      <c r="E288">
        <v>2016</v>
      </c>
      <c r="F288">
        <v>0</v>
      </c>
    </row>
    <row r="289" spans="1:6" x14ac:dyDescent="0.3">
      <c r="A289">
        <v>287</v>
      </c>
      <c r="B289" t="s">
        <v>41</v>
      </c>
      <c r="C289" s="1">
        <v>42705</v>
      </c>
      <c r="D289" t="s">
        <v>18</v>
      </c>
      <c r="E289">
        <v>2016</v>
      </c>
      <c r="F289">
        <v>0</v>
      </c>
    </row>
    <row r="290" spans="1:6" x14ac:dyDescent="0.3">
      <c r="A290">
        <v>288</v>
      </c>
      <c r="B290" t="s">
        <v>42</v>
      </c>
      <c r="C290" s="1">
        <v>42370</v>
      </c>
      <c r="D290" t="s">
        <v>7</v>
      </c>
      <c r="E290">
        <v>2016</v>
      </c>
      <c r="F290">
        <v>0</v>
      </c>
    </row>
    <row r="291" spans="1:6" x14ac:dyDescent="0.3">
      <c r="A291">
        <v>289</v>
      </c>
      <c r="B291" t="s">
        <v>42</v>
      </c>
      <c r="C291" s="1">
        <v>42401</v>
      </c>
      <c r="D291" t="s">
        <v>8</v>
      </c>
      <c r="E291">
        <v>2016</v>
      </c>
      <c r="F291">
        <v>0</v>
      </c>
    </row>
    <row r="292" spans="1:6" x14ac:dyDescent="0.3">
      <c r="A292">
        <v>290</v>
      </c>
      <c r="B292" t="s">
        <v>42</v>
      </c>
      <c r="C292" s="1">
        <v>42430</v>
      </c>
      <c r="D292" t="s">
        <v>9</v>
      </c>
      <c r="E292">
        <v>2016</v>
      </c>
      <c r="F292">
        <v>0</v>
      </c>
    </row>
    <row r="293" spans="1:6" x14ac:dyDescent="0.3">
      <c r="A293">
        <v>291</v>
      </c>
      <c r="B293" t="s">
        <v>42</v>
      </c>
      <c r="C293" s="1">
        <v>42461</v>
      </c>
      <c r="D293" t="s">
        <v>10</v>
      </c>
      <c r="E293">
        <v>2016</v>
      </c>
      <c r="F293">
        <v>0</v>
      </c>
    </row>
    <row r="294" spans="1:6" x14ac:dyDescent="0.3">
      <c r="A294">
        <v>292</v>
      </c>
      <c r="B294" t="s">
        <v>42</v>
      </c>
      <c r="C294" s="1">
        <v>42491</v>
      </c>
      <c r="D294" t="s">
        <v>11</v>
      </c>
      <c r="E294">
        <v>2016</v>
      </c>
      <c r="F294">
        <v>0</v>
      </c>
    </row>
    <row r="295" spans="1:6" x14ac:dyDescent="0.3">
      <c r="A295">
        <v>293</v>
      </c>
      <c r="B295" t="s">
        <v>42</v>
      </c>
      <c r="C295" s="1">
        <v>42522</v>
      </c>
      <c r="D295" t="s">
        <v>12</v>
      </c>
      <c r="E295">
        <v>2016</v>
      </c>
      <c r="F295">
        <v>0</v>
      </c>
    </row>
    <row r="296" spans="1:6" x14ac:dyDescent="0.3">
      <c r="A296">
        <v>294</v>
      </c>
      <c r="B296" t="s">
        <v>42</v>
      </c>
      <c r="C296" s="1">
        <v>42552</v>
      </c>
      <c r="D296" t="s">
        <v>13</v>
      </c>
      <c r="E296">
        <v>2016</v>
      </c>
      <c r="F296">
        <v>0</v>
      </c>
    </row>
    <row r="297" spans="1:6" x14ac:dyDescent="0.3">
      <c r="A297">
        <v>295</v>
      </c>
      <c r="B297" t="s">
        <v>42</v>
      </c>
      <c r="C297" s="1">
        <v>42583</v>
      </c>
      <c r="D297" t="s">
        <v>14</v>
      </c>
      <c r="E297">
        <v>2016</v>
      </c>
      <c r="F297">
        <v>0</v>
      </c>
    </row>
    <row r="298" spans="1:6" x14ac:dyDescent="0.3">
      <c r="A298">
        <v>296</v>
      </c>
      <c r="B298" t="s">
        <v>42</v>
      </c>
      <c r="C298" s="1">
        <v>42614</v>
      </c>
      <c r="D298" t="s">
        <v>15</v>
      </c>
      <c r="E298">
        <v>2016</v>
      </c>
      <c r="F298">
        <v>0</v>
      </c>
    </row>
    <row r="299" spans="1:6" x14ac:dyDescent="0.3">
      <c r="A299">
        <v>297</v>
      </c>
      <c r="B299" t="s">
        <v>42</v>
      </c>
      <c r="C299" s="1">
        <v>42644</v>
      </c>
      <c r="D299" t="s">
        <v>16</v>
      </c>
      <c r="E299">
        <v>2016</v>
      </c>
      <c r="F299">
        <v>0</v>
      </c>
    </row>
    <row r="300" spans="1:6" x14ac:dyDescent="0.3">
      <c r="A300">
        <v>298</v>
      </c>
      <c r="B300" t="s">
        <v>42</v>
      </c>
      <c r="C300" s="1">
        <v>42675</v>
      </c>
      <c r="D300" t="s">
        <v>17</v>
      </c>
      <c r="E300">
        <v>2016</v>
      </c>
      <c r="F300">
        <v>0</v>
      </c>
    </row>
    <row r="301" spans="1:6" x14ac:dyDescent="0.3">
      <c r="A301">
        <v>299</v>
      </c>
      <c r="B301" t="s">
        <v>42</v>
      </c>
      <c r="C301" s="1">
        <v>42705</v>
      </c>
      <c r="D301" t="s">
        <v>18</v>
      </c>
      <c r="E301">
        <v>2016</v>
      </c>
      <c r="F301">
        <v>0</v>
      </c>
    </row>
    <row r="302" spans="1:6" x14ac:dyDescent="0.3">
      <c r="A302">
        <v>300</v>
      </c>
      <c r="B302" t="s">
        <v>43</v>
      </c>
      <c r="C302" s="1">
        <v>42370</v>
      </c>
      <c r="D302" t="s">
        <v>7</v>
      </c>
      <c r="E302">
        <v>2016</v>
      </c>
      <c r="F302">
        <v>0</v>
      </c>
    </row>
    <row r="303" spans="1:6" x14ac:dyDescent="0.3">
      <c r="A303">
        <v>301</v>
      </c>
      <c r="B303" t="s">
        <v>43</v>
      </c>
      <c r="C303" s="1">
        <v>42401</v>
      </c>
      <c r="D303" t="s">
        <v>8</v>
      </c>
      <c r="E303">
        <v>2016</v>
      </c>
      <c r="F303">
        <v>0</v>
      </c>
    </row>
    <row r="304" spans="1:6" x14ac:dyDescent="0.3">
      <c r="A304">
        <v>302</v>
      </c>
      <c r="B304" t="s">
        <v>43</v>
      </c>
      <c r="C304" s="1">
        <v>42430</v>
      </c>
      <c r="D304" t="s">
        <v>9</v>
      </c>
      <c r="E304">
        <v>2016</v>
      </c>
      <c r="F304">
        <v>0</v>
      </c>
    </row>
    <row r="305" spans="1:6" x14ac:dyDescent="0.3">
      <c r="A305">
        <v>303</v>
      </c>
      <c r="B305" t="s">
        <v>43</v>
      </c>
      <c r="C305" s="1">
        <v>42461</v>
      </c>
      <c r="D305" t="s">
        <v>10</v>
      </c>
      <c r="E305">
        <v>2016</v>
      </c>
      <c r="F305">
        <v>0</v>
      </c>
    </row>
    <row r="306" spans="1:6" x14ac:dyDescent="0.3">
      <c r="A306">
        <v>304</v>
      </c>
      <c r="B306" t="s">
        <v>43</v>
      </c>
      <c r="C306" s="1">
        <v>42491</v>
      </c>
      <c r="D306" t="s">
        <v>11</v>
      </c>
      <c r="E306">
        <v>2016</v>
      </c>
      <c r="F306">
        <v>0</v>
      </c>
    </row>
    <row r="307" spans="1:6" x14ac:dyDescent="0.3">
      <c r="A307">
        <v>305</v>
      </c>
      <c r="B307" t="s">
        <v>43</v>
      </c>
      <c r="C307" s="1">
        <v>42522</v>
      </c>
      <c r="D307" t="s">
        <v>12</v>
      </c>
      <c r="E307">
        <v>2016</v>
      </c>
      <c r="F307">
        <v>0</v>
      </c>
    </row>
    <row r="308" spans="1:6" x14ac:dyDescent="0.3">
      <c r="A308">
        <v>306</v>
      </c>
      <c r="B308" t="s">
        <v>43</v>
      </c>
      <c r="C308" s="1">
        <v>42552</v>
      </c>
      <c r="D308" t="s">
        <v>13</v>
      </c>
      <c r="E308">
        <v>2016</v>
      </c>
      <c r="F308">
        <v>0</v>
      </c>
    </row>
    <row r="309" spans="1:6" x14ac:dyDescent="0.3">
      <c r="A309">
        <v>307</v>
      </c>
      <c r="B309" t="s">
        <v>43</v>
      </c>
      <c r="C309" s="1">
        <v>42583</v>
      </c>
      <c r="D309" t="s">
        <v>14</v>
      </c>
      <c r="E309">
        <v>2016</v>
      </c>
      <c r="F309">
        <v>0</v>
      </c>
    </row>
    <row r="310" spans="1:6" x14ac:dyDescent="0.3">
      <c r="A310">
        <v>308</v>
      </c>
      <c r="B310" t="s">
        <v>43</v>
      </c>
      <c r="C310" s="1">
        <v>42614</v>
      </c>
      <c r="D310" t="s">
        <v>15</v>
      </c>
      <c r="E310">
        <v>2016</v>
      </c>
      <c r="F310">
        <v>0</v>
      </c>
    </row>
    <row r="311" spans="1:6" x14ac:dyDescent="0.3">
      <c r="A311">
        <v>309</v>
      </c>
      <c r="B311" t="s">
        <v>43</v>
      </c>
      <c r="C311" s="1">
        <v>42644</v>
      </c>
      <c r="D311" t="s">
        <v>16</v>
      </c>
      <c r="E311">
        <v>2016</v>
      </c>
      <c r="F311">
        <v>0</v>
      </c>
    </row>
    <row r="312" spans="1:6" x14ac:dyDescent="0.3">
      <c r="A312">
        <v>310</v>
      </c>
      <c r="B312" t="s">
        <v>43</v>
      </c>
      <c r="C312" s="1">
        <v>42675</v>
      </c>
      <c r="D312" t="s">
        <v>17</v>
      </c>
      <c r="E312">
        <v>2016</v>
      </c>
      <c r="F312">
        <v>0</v>
      </c>
    </row>
    <row r="313" spans="1:6" x14ac:dyDescent="0.3">
      <c r="A313">
        <v>311</v>
      </c>
      <c r="B313" t="s">
        <v>43</v>
      </c>
      <c r="C313" s="1">
        <v>42705</v>
      </c>
      <c r="D313" t="s">
        <v>18</v>
      </c>
      <c r="E313">
        <v>2016</v>
      </c>
      <c r="F313">
        <v>0</v>
      </c>
    </row>
    <row r="314" spans="1:6" x14ac:dyDescent="0.3">
      <c r="A314">
        <v>312</v>
      </c>
      <c r="B314" t="s">
        <v>44</v>
      </c>
      <c r="C314" s="1">
        <v>42370</v>
      </c>
      <c r="D314" t="s">
        <v>7</v>
      </c>
      <c r="E314">
        <v>2016</v>
      </c>
      <c r="F314">
        <v>0</v>
      </c>
    </row>
    <row r="315" spans="1:6" x14ac:dyDescent="0.3">
      <c r="A315">
        <v>313</v>
      </c>
      <c r="B315" t="s">
        <v>44</v>
      </c>
      <c r="C315" s="1">
        <v>42401</v>
      </c>
      <c r="D315" t="s">
        <v>8</v>
      </c>
      <c r="E315">
        <v>2016</v>
      </c>
      <c r="F315">
        <v>0</v>
      </c>
    </row>
    <row r="316" spans="1:6" x14ac:dyDescent="0.3">
      <c r="A316">
        <v>314</v>
      </c>
      <c r="B316" t="s">
        <v>44</v>
      </c>
      <c r="C316" s="1">
        <v>42430</v>
      </c>
      <c r="D316" t="s">
        <v>9</v>
      </c>
      <c r="E316">
        <v>2016</v>
      </c>
      <c r="F316">
        <v>0</v>
      </c>
    </row>
    <row r="317" spans="1:6" x14ac:dyDescent="0.3">
      <c r="A317">
        <v>315</v>
      </c>
      <c r="B317" t="s">
        <v>44</v>
      </c>
      <c r="C317" s="1">
        <v>42461</v>
      </c>
      <c r="D317" t="s">
        <v>10</v>
      </c>
      <c r="E317">
        <v>2016</v>
      </c>
      <c r="F317">
        <v>0</v>
      </c>
    </row>
    <row r="318" spans="1:6" x14ac:dyDescent="0.3">
      <c r="A318">
        <v>316</v>
      </c>
      <c r="B318" t="s">
        <v>44</v>
      </c>
      <c r="C318" s="1">
        <v>42491</v>
      </c>
      <c r="D318" t="s">
        <v>11</v>
      </c>
      <c r="E318">
        <v>2016</v>
      </c>
      <c r="F318">
        <v>0</v>
      </c>
    </row>
    <row r="319" spans="1:6" x14ac:dyDescent="0.3">
      <c r="A319">
        <v>317</v>
      </c>
      <c r="B319" t="s">
        <v>44</v>
      </c>
      <c r="C319" s="1">
        <v>42522</v>
      </c>
      <c r="D319" t="s">
        <v>12</v>
      </c>
      <c r="E319">
        <v>2016</v>
      </c>
      <c r="F319">
        <v>0</v>
      </c>
    </row>
    <row r="320" spans="1:6" x14ac:dyDescent="0.3">
      <c r="A320">
        <v>318</v>
      </c>
      <c r="B320" t="s">
        <v>44</v>
      </c>
      <c r="C320" s="1">
        <v>42552</v>
      </c>
      <c r="D320" t="s">
        <v>13</v>
      </c>
      <c r="E320">
        <v>2016</v>
      </c>
      <c r="F320">
        <v>0</v>
      </c>
    </row>
    <row r="321" spans="1:6" x14ac:dyDescent="0.3">
      <c r="A321">
        <v>319</v>
      </c>
      <c r="B321" t="s">
        <v>44</v>
      </c>
      <c r="C321" s="1">
        <v>42583</v>
      </c>
      <c r="D321" t="s">
        <v>14</v>
      </c>
      <c r="E321">
        <v>2016</v>
      </c>
      <c r="F321">
        <v>0</v>
      </c>
    </row>
    <row r="322" spans="1:6" x14ac:dyDescent="0.3">
      <c r="A322">
        <v>320</v>
      </c>
      <c r="B322" t="s">
        <v>44</v>
      </c>
      <c r="C322" s="1">
        <v>42614</v>
      </c>
      <c r="D322" t="s">
        <v>15</v>
      </c>
      <c r="E322">
        <v>2016</v>
      </c>
      <c r="F322">
        <v>0</v>
      </c>
    </row>
    <row r="323" spans="1:6" x14ac:dyDescent="0.3">
      <c r="A323">
        <v>321</v>
      </c>
      <c r="B323" t="s">
        <v>44</v>
      </c>
      <c r="C323" s="1">
        <v>42644</v>
      </c>
      <c r="D323" t="s">
        <v>16</v>
      </c>
      <c r="E323">
        <v>2016</v>
      </c>
      <c r="F323">
        <v>0</v>
      </c>
    </row>
    <row r="324" spans="1:6" x14ac:dyDescent="0.3">
      <c r="A324">
        <v>322</v>
      </c>
      <c r="B324" t="s">
        <v>44</v>
      </c>
      <c r="C324" s="1">
        <v>42675</v>
      </c>
      <c r="D324" t="s">
        <v>17</v>
      </c>
      <c r="E324">
        <v>2016</v>
      </c>
      <c r="F324">
        <v>0</v>
      </c>
    </row>
    <row r="325" spans="1:6" x14ac:dyDescent="0.3">
      <c r="A325">
        <v>323</v>
      </c>
      <c r="B325" t="s">
        <v>44</v>
      </c>
      <c r="C325" s="1">
        <v>42705</v>
      </c>
      <c r="D325" t="s">
        <v>18</v>
      </c>
      <c r="E325">
        <v>2016</v>
      </c>
      <c r="F325">
        <v>0</v>
      </c>
    </row>
    <row r="326" spans="1:6" x14ac:dyDescent="0.3">
      <c r="A326">
        <v>324</v>
      </c>
      <c r="B326" t="s">
        <v>45</v>
      </c>
      <c r="C326" s="1">
        <v>42370</v>
      </c>
      <c r="D326" t="s">
        <v>7</v>
      </c>
      <c r="E326">
        <v>2016</v>
      </c>
      <c r="F326">
        <v>0</v>
      </c>
    </row>
    <row r="327" spans="1:6" x14ac:dyDescent="0.3">
      <c r="A327">
        <v>325</v>
      </c>
      <c r="B327" t="s">
        <v>45</v>
      </c>
      <c r="C327" s="1">
        <v>42401</v>
      </c>
      <c r="D327" t="s">
        <v>8</v>
      </c>
      <c r="E327">
        <v>2016</v>
      </c>
      <c r="F327">
        <v>0</v>
      </c>
    </row>
    <row r="328" spans="1:6" x14ac:dyDescent="0.3">
      <c r="A328">
        <v>326</v>
      </c>
      <c r="B328" t="s">
        <v>45</v>
      </c>
      <c r="C328" s="1">
        <v>42430</v>
      </c>
      <c r="D328" t="s">
        <v>9</v>
      </c>
      <c r="E328">
        <v>2016</v>
      </c>
      <c r="F328">
        <v>0</v>
      </c>
    </row>
    <row r="329" spans="1:6" x14ac:dyDescent="0.3">
      <c r="A329">
        <v>327</v>
      </c>
      <c r="B329" t="s">
        <v>45</v>
      </c>
      <c r="C329" s="1">
        <v>42461</v>
      </c>
      <c r="D329" t="s">
        <v>10</v>
      </c>
      <c r="E329">
        <v>2016</v>
      </c>
      <c r="F329">
        <v>0</v>
      </c>
    </row>
    <row r="330" spans="1:6" x14ac:dyDescent="0.3">
      <c r="A330">
        <v>328</v>
      </c>
      <c r="B330" t="s">
        <v>45</v>
      </c>
      <c r="C330" s="1">
        <v>42491</v>
      </c>
      <c r="D330" t="s">
        <v>11</v>
      </c>
      <c r="E330">
        <v>2016</v>
      </c>
      <c r="F330">
        <v>0</v>
      </c>
    </row>
    <row r="331" spans="1:6" x14ac:dyDescent="0.3">
      <c r="A331">
        <v>329</v>
      </c>
      <c r="B331" t="s">
        <v>45</v>
      </c>
      <c r="C331" s="1">
        <v>42522</v>
      </c>
      <c r="D331" t="s">
        <v>12</v>
      </c>
      <c r="E331">
        <v>2016</v>
      </c>
      <c r="F331">
        <v>0</v>
      </c>
    </row>
    <row r="332" spans="1:6" x14ac:dyDescent="0.3">
      <c r="A332">
        <v>330</v>
      </c>
      <c r="B332" t="s">
        <v>45</v>
      </c>
      <c r="C332" s="1">
        <v>42552</v>
      </c>
      <c r="D332" t="s">
        <v>13</v>
      </c>
      <c r="E332">
        <v>2016</v>
      </c>
      <c r="F332">
        <v>0</v>
      </c>
    </row>
    <row r="333" spans="1:6" x14ac:dyDescent="0.3">
      <c r="A333">
        <v>331</v>
      </c>
      <c r="B333" t="s">
        <v>45</v>
      </c>
      <c r="C333" s="1">
        <v>42583</v>
      </c>
      <c r="D333" t="s">
        <v>14</v>
      </c>
      <c r="E333">
        <v>2016</v>
      </c>
      <c r="F333">
        <v>0</v>
      </c>
    </row>
    <row r="334" spans="1:6" x14ac:dyDescent="0.3">
      <c r="A334">
        <v>332</v>
      </c>
      <c r="B334" t="s">
        <v>45</v>
      </c>
      <c r="C334" s="1">
        <v>42614</v>
      </c>
      <c r="D334" t="s">
        <v>15</v>
      </c>
      <c r="E334">
        <v>2016</v>
      </c>
      <c r="F334">
        <v>0</v>
      </c>
    </row>
    <row r="335" spans="1:6" x14ac:dyDescent="0.3">
      <c r="A335">
        <v>333</v>
      </c>
      <c r="B335" t="s">
        <v>45</v>
      </c>
      <c r="C335" s="1">
        <v>42644</v>
      </c>
      <c r="D335" t="s">
        <v>16</v>
      </c>
      <c r="E335">
        <v>2016</v>
      </c>
      <c r="F335">
        <v>0</v>
      </c>
    </row>
    <row r="336" spans="1:6" x14ac:dyDescent="0.3">
      <c r="A336">
        <v>334</v>
      </c>
      <c r="B336" t="s">
        <v>45</v>
      </c>
      <c r="C336" s="1">
        <v>42675</v>
      </c>
      <c r="D336" t="s">
        <v>17</v>
      </c>
      <c r="E336">
        <v>2016</v>
      </c>
      <c r="F336">
        <v>0</v>
      </c>
    </row>
    <row r="337" spans="1:6" x14ac:dyDescent="0.3">
      <c r="A337">
        <v>335</v>
      </c>
      <c r="B337" t="s">
        <v>45</v>
      </c>
      <c r="C337" s="1">
        <v>42705</v>
      </c>
      <c r="D337" t="s">
        <v>18</v>
      </c>
      <c r="E337">
        <v>2016</v>
      </c>
      <c r="F337">
        <v>0</v>
      </c>
    </row>
    <row r="338" spans="1:6" x14ac:dyDescent="0.3">
      <c r="A338">
        <v>336</v>
      </c>
      <c r="B338" t="s">
        <v>46</v>
      </c>
      <c r="C338" s="1">
        <v>42370</v>
      </c>
      <c r="D338" t="s">
        <v>7</v>
      </c>
      <c r="E338">
        <v>2016</v>
      </c>
      <c r="F338">
        <v>0</v>
      </c>
    </row>
    <row r="339" spans="1:6" x14ac:dyDescent="0.3">
      <c r="A339">
        <v>337</v>
      </c>
      <c r="B339" t="s">
        <v>46</v>
      </c>
      <c r="C339" s="1">
        <v>42401</v>
      </c>
      <c r="D339" t="s">
        <v>8</v>
      </c>
      <c r="E339">
        <v>2016</v>
      </c>
      <c r="F339">
        <v>0</v>
      </c>
    </row>
    <row r="340" spans="1:6" x14ac:dyDescent="0.3">
      <c r="A340">
        <v>338</v>
      </c>
      <c r="B340" t="s">
        <v>46</v>
      </c>
      <c r="C340" s="1">
        <v>42430</v>
      </c>
      <c r="D340" t="s">
        <v>9</v>
      </c>
      <c r="E340">
        <v>2016</v>
      </c>
      <c r="F340">
        <v>0</v>
      </c>
    </row>
    <row r="341" spans="1:6" x14ac:dyDescent="0.3">
      <c r="A341">
        <v>339</v>
      </c>
      <c r="B341" t="s">
        <v>46</v>
      </c>
      <c r="C341" s="1">
        <v>42461</v>
      </c>
      <c r="D341" t="s">
        <v>10</v>
      </c>
      <c r="E341">
        <v>2016</v>
      </c>
      <c r="F341">
        <v>0</v>
      </c>
    </row>
    <row r="342" spans="1:6" x14ac:dyDescent="0.3">
      <c r="A342">
        <v>340</v>
      </c>
      <c r="B342" t="s">
        <v>46</v>
      </c>
      <c r="C342" s="1">
        <v>42491</v>
      </c>
      <c r="D342" t="s">
        <v>11</v>
      </c>
      <c r="E342">
        <v>2016</v>
      </c>
      <c r="F342">
        <v>0</v>
      </c>
    </row>
    <row r="343" spans="1:6" x14ac:dyDescent="0.3">
      <c r="A343">
        <v>341</v>
      </c>
      <c r="B343" t="s">
        <v>46</v>
      </c>
      <c r="C343" s="1">
        <v>42522</v>
      </c>
      <c r="D343" t="s">
        <v>12</v>
      </c>
      <c r="E343">
        <v>2016</v>
      </c>
      <c r="F343">
        <v>0</v>
      </c>
    </row>
    <row r="344" spans="1:6" x14ac:dyDescent="0.3">
      <c r="A344">
        <v>342</v>
      </c>
      <c r="B344" t="s">
        <v>46</v>
      </c>
      <c r="C344" s="1">
        <v>42552</v>
      </c>
      <c r="D344" t="s">
        <v>13</v>
      </c>
      <c r="E344">
        <v>2016</v>
      </c>
      <c r="F344">
        <v>0</v>
      </c>
    </row>
    <row r="345" spans="1:6" x14ac:dyDescent="0.3">
      <c r="A345">
        <v>343</v>
      </c>
      <c r="B345" t="s">
        <v>46</v>
      </c>
      <c r="C345" s="1">
        <v>42583</v>
      </c>
      <c r="D345" t="s">
        <v>14</v>
      </c>
      <c r="E345">
        <v>2016</v>
      </c>
      <c r="F345">
        <v>0</v>
      </c>
    </row>
    <row r="346" spans="1:6" x14ac:dyDescent="0.3">
      <c r="A346">
        <v>344</v>
      </c>
      <c r="B346" t="s">
        <v>46</v>
      </c>
      <c r="C346" s="1">
        <v>42614</v>
      </c>
      <c r="D346" t="s">
        <v>15</v>
      </c>
      <c r="E346">
        <v>2016</v>
      </c>
      <c r="F346">
        <v>0</v>
      </c>
    </row>
    <row r="347" spans="1:6" x14ac:dyDescent="0.3">
      <c r="A347">
        <v>345</v>
      </c>
      <c r="B347" t="s">
        <v>46</v>
      </c>
      <c r="C347" s="1">
        <v>42644</v>
      </c>
      <c r="D347" t="s">
        <v>16</v>
      </c>
      <c r="E347">
        <v>2016</v>
      </c>
      <c r="F347">
        <v>0</v>
      </c>
    </row>
    <row r="348" spans="1:6" x14ac:dyDescent="0.3">
      <c r="A348">
        <v>346</v>
      </c>
      <c r="B348" t="s">
        <v>46</v>
      </c>
      <c r="C348" s="1">
        <v>42675</v>
      </c>
      <c r="D348" t="s">
        <v>17</v>
      </c>
      <c r="E348">
        <v>2016</v>
      </c>
      <c r="F348">
        <v>0</v>
      </c>
    </row>
    <row r="349" spans="1:6" x14ac:dyDescent="0.3">
      <c r="A349">
        <v>347</v>
      </c>
      <c r="B349" t="s">
        <v>46</v>
      </c>
      <c r="C349" s="1">
        <v>42705</v>
      </c>
      <c r="D349" t="s">
        <v>18</v>
      </c>
      <c r="E349">
        <v>2016</v>
      </c>
      <c r="F349">
        <v>0</v>
      </c>
    </row>
    <row r="350" spans="1:6" x14ac:dyDescent="0.3">
      <c r="A350">
        <v>348</v>
      </c>
      <c r="B350" t="s">
        <v>47</v>
      </c>
      <c r="C350" s="1">
        <v>42370</v>
      </c>
      <c r="D350" t="s">
        <v>7</v>
      </c>
      <c r="E350">
        <v>2016</v>
      </c>
      <c r="F350">
        <v>459</v>
      </c>
    </row>
    <row r="351" spans="1:6" x14ac:dyDescent="0.3">
      <c r="A351">
        <v>349</v>
      </c>
      <c r="B351" t="s">
        <v>47</v>
      </c>
      <c r="C351" s="1">
        <v>42401</v>
      </c>
      <c r="D351" t="s">
        <v>8</v>
      </c>
      <c r="E351">
        <v>2016</v>
      </c>
      <c r="F351">
        <v>391</v>
      </c>
    </row>
    <row r="352" spans="1:6" x14ac:dyDescent="0.3">
      <c r="A352">
        <v>350</v>
      </c>
      <c r="B352" t="s">
        <v>47</v>
      </c>
      <c r="C352" s="1">
        <v>42430</v>
      </c>
      <c r="D352" t="s">
        <v>9</v>
      </c>
      <c r="E352">
        <v>2016</v>
      </c>
      <c r="F352">
        <v>230</v>
      </c>
    </row>
    <row r="353" spans="1:6" x14ac:dyDescent="0.3">
      <c r="A353">
        <v>351</v>
      </c>
      <c r="B353" t="s">
        <v>47</v>
      </c>
      <c r="C353" s="1">
        <v>42461</v>
      </c>
      <c r="D353" t="s">
        <v>10</v>
      </c>
      <c r="E353">
        <v>2016</v>
      </c>
      <c r="F353">
        <v>39</v>
      </c>
    </row>
    <row r="354" spans="1:6" x14ac:dyDescent="0.3">
      <c r="A354">
        <v>352</v>
      </c>
      <c r="B354" t="s">
        <v>47</v>
      </c>
      <c r="C354" s="1">
        <v>42491</v>
      </c>
      <c r="D354" t="s">
        <v>11</v>
      </c>
      <c r="E354">
        <v>2016</v>
      </c>
      <c r="F354">
        <v>82</v>
      </c>
    </row>
    <row r="355" spans="1:6" x14ac:dyDescent="0.3">
      <c r="A355">
        <v>353</v>
      </c>
      <c r="B355" t="s">
        <v>47</v>
      </c>
      <c r="C355" s="1">
        <v>42522</v>
      </c>
      <c r="D355" t="s">
        <v>12</v>
      </c>
      <c r="E355">
        <v>2016</v>
      </c>
      <c r="F355">
        <v>88</v>
      </c>
    </row>
    <row r="356" spans="1:6" x14ac:dyDescent="0.3">
      <c r="A356">
        <v>354</v>
      </c>
      <c r="B356" t="s">
        <v>47</v>
      </c>
      <c r="C356" s="1">
        <v>42552</v>
      </c>
      <c r="D356" t="s">
        <v>13</v>
      </c>
      <c r="E356">
        <v>2016</v>
      </c>
      <c r="F356">
        <v>53</v>
      </c>
    </row>
    <row r="357" spans="1:6" x14ac:dyDescent="0.3">
      <c r="A357">
        <v>355</v>
      </c>
      <c r="B357" t="s">
        <v>47</v>
      </c>
      <c r="C357" s="1">
        <v>42583</v>
      </c>
      <c r="D357" t="s">
        <v>14</v>
      </c>
      <c r="E357">
        <v>2016</v>
      </c>
      <c r="F357">
        <v>102</v>
      </c>
    </row>
    <row r="358" spans="1:6" x14ac:dyDescent="0.3">
      <c r="A358">
        <v>356</v>
      </c>
      <c r="B358" t="s">
        <v>47</v>
      </c>
      <c r="C358" s="1">
        <v>42614</v>
      </c>
      <c r="D358" t="s">
        <v>15</v>
      </c>
      <c r="E358">
        <v>2016</v>
      </c>
      <c r="F358">
        <v>118</v>
      </c>
    </row>
    <row r="359" spans="1:6" x14ac:dyDescent="0.3">
      <c r="A359">
        <v>357</v>
      </c>
      <c r="B359" t="s">
        <v>47</v>
      </c>
      <c r="C359" s="1">
        <v>42644</v>
      </c>
      <c r="D359" t="s">
        <v>16</v>
      </c>
      <c r="E359">
        <v>2016</v>
      </c>
      <c r="F359">
        <v>108</v>
      </c>
    </row>
    <row r="360" spans="1:6" x14ac:dyDescent="0.3">
      <c r="A360">
        <v>358</v>
      </c>
      <c r="B360" t="s">
        <v>47</v>
      </c>
      <c r="C360" s="1">
        <v>42675</v>
      </c>
      <c r="D360" t="s">
        <v>17</v>
      </c>
      <c r="E360">
        <v>2016</v>
      </c>
      <c r="F360">
        <v>97</v>
      </c>
    </row>
    <row r="361" spans="1:6" x14ac:dyDescent="0.3">
      <c r="A361">
        <v>359</v>
      </c>
      <c r="B361" t="s">
        <v>47</v>
      </c>
      <c r="C361" s="1">
        <v>42705</v>
      </c>
      <c r="D361" t="s">
        <v>18</v>
      </c>
      <c r="E361">
        <v>2016</v>
      </c>
      <c r="F361">
        <v>132</v>
      </c>
    </row>
    <row r="362" spans="1:6" x14ac:dyDescent="0.3">
      <c r="A362">
        <v>360</v>
      </c>
      <c r="B362" t="s">
        <v>48</v>
      </c>
      <c r="C362" s="1">
        <v>42370</v>
      </c>
      <c r="D362" t="s">
        <v>7</v>
      </c>
      <c r="E362">
        <v>2016</v>
      </c>
      <c r="F362">
        <v>0</v>
      </c>
    </row>
    <row r="363" spans="1:6" x14ac:dyDescent="0.3">
      <c r="A363">
        <v>361</v>
      </c>
      <c r="B363" t="s">
        <v>48</v>
      </c>
      <c r="C363" s="1">
        <v>42401</v>
      </c>
      <c r="D363" t="s">
        <v>8</v>
      </c>
      <c r="E363">
        <v>2016</v>
      </c>
      <c r="F363">
        <v>0</v>
      </c>
    </row>
    <row r="364" spans="1:6" x14ac:dyDescent="0.3">
      <c r="A364">
        <v>362</v>
      </c>
      <c r="B364" t="s">
        <v>48</v>
      </c>
      <c r="C364" s="1">
        <v>42430</v>
      </c>
      <c r="D364" t="s">
        <v>9</v>
      </c>
      <c r="E364">
        <v>2016</v>
      </c>
      <c r="F364">
        <v>0</v>
      </c>
    </row>
    <row r="365" spans="1:6" x14ac:dyDescent="0.3">
      <c r="A365">
        <v>363</v>
      </c>
      <c r="B365" t="s">
        <v>48</v>
      </c>
      <c r="C365" s="1">
        <v>42461</v>
      </c>
      <c r="D365" t="s">
        <v>10</v>
      </c>
      <c r="E365">
        <v>2016</v>
      </c>
      <c r="F365">
        <v>0</v>
      </c>
    </row>
    <row r="366" spans="1:6" x14ac:dyDescent="0.3">
      <c r="A366">
        <v>364</v>
      </c>
      <c r="B366" t="s">
        <v>48</v>
      </c>
      <c r="C366" s="1">
        <v>42491</v>
      </c>
      <c r="D366" t="s">
        <v>11</v>
      </c>
      <c r="E366">
        <v>2016</v>
      </c>
      <c r="F366">
        <v>0</v>
      </c>
    </row>
    <row r="367" spans="1:6" x14ac:dyDescent="0.3">
      <c r="A367">
        <v>365</v>
      </c>
      <c r="B367" t="s">
        <v>48</v>
      </c>
      <c r="C367" s="1">
        <v>42522</v>
      </c>
      <c r="D367" t="s">
        <v>12</v>
      </c>
      <c r="E367">
        <v>2016</v>
      </c>
      <c r="F367">
        <v>0</v>
      </c>
    </row>
    <row r="368" spans="1:6" x14ac:dyDescent="0.3">
      <c r="A368">
        <v>366</v>
      </c>
      <c r="B368" t="s">
        <v>48</v>
      </c>
      <c r="C368" s="1">
        <v>42552</v>
      </c>
      <c r="D368" t="s">
        <v>13</v>
      </c>
      <c r="E368">
        <v>2016</v>
      </c>
      <c r="F368">
        <v>0</v>
      </c>
    </row>
    <row r="369" spans="1:6" x14ac:dyDescent="0.3">
      <c r="A369">
        <v>367</v>
      </c>
      <c r="B369" t="s">
        <v>48</v>
      </c>
      <c r="C369" s="1">
        <v>42583</v>
      </c>
      <c r="D369" t="s">
        <v>14</v>
      </c>
      <c r="E369">
        <v>2016</v>
      </c>
      <c r="F369">
        <v>0</v>
      </c>
    </row>
    <row r="370" spans="1:6" x14ac:dyDescent="0.3">
      <c r="A370">
        <v>368</v>
      </c>
      <c r="B370" t="s">
        <v>48</v>
      </c>
      <c r="C370" s="1">
        <v>42614</v>
      </c>
      <c r="D370" t="s">
        <v>15</v>
      </c>
      <c r="E370">
        <v>2016</v>
      </c>
      <c r="F370">
        <v>0</v>
      </c>
    </row>
    <row r="371" spans="1:6" x14ac:dyDescent="0.3">
      <c r="A371">
        <v>369</v>
      </c>
      <c r="B371" t="s">
        <v>48</v>
      </c>
      <c r="C371" s="1">
        <v>42644</v>
      </c>
      <c r="D371" t="s">
        <v>16</v>
      </c>
      <c r="E371">
        <v>2016</v>
      </c>
      <c r="F371">
        <v>0</v>
      </c>
    </row>
    <row r="372" spans="1:6" x14ac:dyDescent="0.3">
      <c r="A372">
        <v>370</v>
      </c>
      <c r="B372" t="s">
        <v>48</v>
      </c>
      <c r="C372" s="1">
        <v>42675</v>
      </c>
      <c r="D372" t="s">
        <v>17</v>
      </c>
      <c r="E372">
        <v>2016</v>
      </c>
      <c r="F372">
        <v>0</v>
      </c>
    </row>
    <row r="373" spans="1:6" x14ac:dyDescent="0.3">
      <c r="A373">
        <v>371</v>
      </c>
      <c r="B373" t="s">
        <v>48</v>
      </c>
      <c r="C373" s="1">
        <v>42705</v>
      </c>
      <c r="D373" t="s">
        <v>18</v>
      </c>
      <c r="E373">
        <v>2016</v>
      </c>
      <c r="F373">
        <v>0</v>
      </c>
    </row>
    <row r="374" spans="1:6" x14ac:dyDescent="0.3">
      <c r="A374">
        <v>0</v>
      </c>
      <c r="B374" t="s">
        <v>6</v>
      </c>
      <c r="C374" s="1">
        <v>42736</v>
      </c>
      <c r="D374" t="s">
        <v>7</v>
      </c>
      <c r="E374">
        <v>2017</v>
      </c>
      <c r="F374">
        <v>5</v>
      </c>
    </row>
    <row r="375" spans="1:6" x14ac:dyDescent="0.3">
      <c r="A375">
        <v>1</v>
      </c>
      <c r="B375" t="s">
        <v>6</v>
      </c>
      <c r="C375" s="1">
        <v>42767</v>
      </c>
      <c r="D375" t="s">
        <v>8</v>
      </c>
      <c r="E375">
        <v>2017</v>
      </c>
      <c r="F375">
        <v>0</v>
      </c>
    </row>
    <row r="376" spans="1:6" x14ac:dyDescent="0.3">
      <c r="A376">
        <v>2</v>
      </c>
      <c r="B376" t="s">
        <v>6</v>
      </c>
      <c r="C376" s="1">
        <v>42795</v>
      </c>
      <c r="D376" t="s">
        <v>9</v>
      </c>
      <c r="E376">
        <v>2017</v>
      </c>
      <c r="F376">
        <v>0</v>
      </c>
    </row>
    <row r="377" spans="1:6" x14ac:dyDescent="0.3">
      <c r="A377">
        <v>3</v>
      </c>
      <c r="B377" t="s">
        <v>6</v>
      </c>
      <c r="C377" s="1">
        <v>42826</v>
      </c>
      <c r="D377" t="s">
        <v>10</v>
      </c>
      <c r="E377">
        <v>2017</v>
      </c>
      <c r="F377">
        <v>0</v>
      </c>
    </row>
    <row r="378" spans="1:6" x14ac:dyDescent="0.3">
      <c r="A378">
        <v>4</v>
      </c>
      <c r="B378" t="s">
        <v>6</v>
      </c>
      <c r="C378" s="1">
        <v>42856</v>
      </c>
      <c r="D378" t="s">
        <v>11</v>
      </c>
      <c r="E378">
        <v>2017</v>
      </c>
      <c r="F378">
        <v>0</v>
      </c>
    </row>
    <row r="379" spans="1:6" x14ac:dyDescent="0.3">
      <c r="A379">
        <v>5</v>
      </c>
      <c r="B379" t="s">
        <v>6</v>
      </c>
      <c r="C379" s="1">
        <v>42887</v>
      </c>
      <c r="D379" t="s">
        <v>12</v>
      </c>
      <c r="E379">
        <v>2017</v>
      </c>
      <c r="F379">
        <v>3</v>
      </c>
    </row>
    <row r="380" spans="1:6" x14ac:dyDescent="0.3">
      <c r="A380">
        <v>6</v>
      </c>
      <c r="B380" t="s">
        <v>6</v>
      </c>
      <c r="C380" s="1">
        <v>42917</v>
      </c>
      <c r="D380" t="s">
        <v>13</v>
      </c>
      <c r="E380">
        <v>2017</v>
      </c>
      <c r="F380">
        <v>0</v>
      </c>
    </row>
    <row r="381" spans="1:6" x14ac:dyDescent="0.3">
      <c r="A381">
        <v>7</v>
      </c>
      <c r="B381" t="s">
        <v>6</v>
      </c>
      <c r="C381" s="1">
        <v>42948</v>
      </c>
      <c r="D381" t="s">
        <v>14</v>
      </c>
      <c r="E381">
        <v>2017</v>
      </c>
      <c r="F381">
        <v>0</v>
      </c>
    </row>
    <row r="382" spans="1:6" x14ac:dyDescent="0.3">
      <c r="A382">
        <v>8</v>
      </c>
      <c r="B382" t="s">
        <v>6</v>
      </c>
      <c r="C382" s="1">
        <v>42979</v>
      </c>
      <c r="D382" t="s">
        <v>15</v>
      </c>
      <c r="E382">
        <v>2017</v>
      </c>
      <c r="F382">
        <v>3</v>
      </c>
    </row>
    <row r="383" spans="1:6" x14ac:dyDescent="0.3">
      <c r="A383">
        <v>9</v>
      </c>
      <c r="B383" t="s">
        <v>6</v>
      </c>
      <c r="C383" s="1">
        <v>43009</v>
      </c>
      <c r="D383" t="s">
        <v>16</v>
      </c>
      <c r="E383">
        <v>2017</v>
      </c>
      <c r="F383">
        <v>0</v>
      </c>
    </row>
    <row r="384" spans="1:6" x14ac:dyDescent="0.3">
      <c r="A384">
        <v>10</v>
      </c>
      <c r="B384" t="s">
        <v>6</v>
      </c>
      <c r="C384" s="1">
        <v>43040</v>
      </c>
      <c r="D384" t="s">
        <v>17</v>
      </c>
      <c r="E384">
        <v>2017</v>
      </c>
      <c r="F384">
        <v>0</v>
      </c>
    </row>
    <row r="385" spans="1:6" x14ac:dyDescent="0.3">
      <c r="A385">
        <v>11</v>
      </c>
      <c r="B385" t="s">
        <v>6</v>
      </c>
      <c r="C385" s="1">
        <v>43070</v>
      </c>
      <c r="D385" t="s">
        <v>18</v>
      </c>
      <c r="E385">
        <v>2017</v>
      </c>
      <c r="F385">
        <v>0</v>
      </c>
    </row>
    <row r="386" spans="1:6" x14ac:dyDescent="0.3">
      <c r="A386">
        <v>12</v>
      </c>
      <c r="B386" t="s">
        <v>19</v>
      </c>
      <c r="C386" s="1">
        <v>42736</v>
      </c>
      <c r="D386" t="s">
        <v>7</v>
      </c>
      <c r="E386">
        <v>2017</v>
      </c>
      <c r="F386">
        <v>0</v>
      </c>
    </row>
    <row r="387" spans="1:6" x14ac:dyDescent="0.3">
      <c r="A387">
        <v>13</v>
      </c>
      <c r="B387" t="s">
        <v>19</v>
      </c>
      <c r="C387" s="1">
        <v>42767</v>
      </c>
      <c r="D387" t="s">
        <v>8</v>
      </c>
      <c r="E387">
        <v>2017</v>
      </c>
      <c r="F387">
        <v>0</v>
      </c>
    </row>
    <row r="388" spans="1:6" x14ac:dyDescent="0.3">
      <c r="A388">
        <v>14</v>
      </c>
      <c r="B388" t="s">
        <v>19</v>
      </c>
      <c r="C388" s="1">
        <v>42795</v>
      </c>
      <c r="D388" t="s">
        <v>9</v>
      </c>
      <c r="E388">
        <v>2017</v>
      </c>
      <c r="F388">
        <v>0</v>
      </c>
    </row>
    <row r="389" spans="1:6" x14ac:dyDescent="0.3">
      <c r="A389">
        <v>15</v>
      </c>
      <c r="B389" t="s">
        <v>19</v>
      </c>
      <c r="C389" s="1">
        <v>42826</v>
      </c>
      <c r="D389" t="s">
        <v>10</v>
      </c>
      <c r="E389">
        <v>2017</v>
      </c>
      <c r="F389">
        <v>0</v>
      </c>
    </row>
    <row r="390" spans="1:6" x14ac:dyDescent="0.3">
      <c r="A390">
        <v>16</v>
      </c>
      <c r="B390" t="s">
        <v>19</v>
      </c>
      <c r="C390" s="1">
        <v>42856</v>
      </c>
      <c r="D390" t="s">
        <v>11</v>
      </c>
      <c r="E390">
        <v>2017</v>
      </c>
      <c r="F390">
        <v>0</v>
      </c>
    </row>
    <row r="391" spans="1:6" x14ac:dyDescent="0.3">
      <c r="A391">
        <v>17</v>
      </c>
      <c r="B391" t="s">
        <v>19</v>
      </c>
      <c r="C391" s="1">
        <v>42887</v>
      </c>
      <c r="D391" t="s">
        <v>12</v>
      </c>
      <c r="E391">
        <v>2017</v>
      </c>
      <c r="F391">
        <v>0</v>
      </c>
    </row>
    <row r="392" spans="1:6" x14ac:dyDescent="0.3">
      <c r="A392">
        <v>18</v>
      </c>
      <c r="B392" t="s">
        <v>19</v>
      </c>
      <c r="C392" s="1">
        <v>42917</v>
      </c>
      <c r="D392" t="s">
        <v>13</v>
      </c>
      <c r="E392">
        <v>2017</v>
      </c>
      <c r="F392">
        <v>0</v>
      </c>
    </row>
    <row r="393" spans="1:6" x14ac:dyDescent="0.3">
      <c r="A393">
        <v>19</v>
      </c>
      <c r="B393" t="s">
        <v>19</v>
      </c>
      <c r="C393" s="1">
        <v>42948</v>
      </c>
      <c r="D393" t="s">
        <v>14</v>
      </c>
      <c r="E393">
        <v>2017</v>
      </c>
      <c r="F393">
        <v>0</v>
      </c>
    </row>
    <row r="394" spans="1:6" x14ac:dyDescent="0.3">
      <c r="A394">
        <v>20</v>
      </c>
      <c r="B394" t="s">
        <v>19</v>
      </c>
      <c r="C394" s="1">
        <v>42979</v>
      </c>
      <c r="D394" t="s">
        <v>15</v>
      </c>
      <c r="E394">
        <v>2017</v>
      </c>
      <c r="F394">
        <v>0</v>
      </c>
    </row>
    <row r="395" spans="1:6" x14ac:dyDescent="0.3">
      <c r="A395">
        <v>21</v>
      </c>
      <c r="B395" t="s">
        <v>19</v>
      </c>
      <c r="C395" s="1">
        <v>43009</v>
      </c>
      <c r="D395" t="s">
        <v>16</v>
      </c>
      <c r="E395">
        <v>2017</v>
      </c>
      <c r="F395">
        <v>0</v>
      </c>
    </row>
    <row r="396" spans="1:6" x14ac:dyDescent="0.3">
      <c r="A396">
        <v>22</v>
      </c>
      <c r="B396" t="s">
        <v>19</v>
      </c>
      <c r="C396" s="1">
        <v>43040</v>
      </c>
      <c r="D396" t="s">
        <v>17</v>
      </c>
      <c r="E396">
        <v>2017</v>
      </c>
      <c r="F396">
        <v>0</v>
      </c>
    </row>
    <row r="397" spans="1:6" x14ac:dyDescent="0.3">
      <c r="A397">
        <v>23</v>
      </c>
      <c r="B397" t="s">
        <v>19</v>
      </c>
      <c r="C397" s="1">
        <v>43070</v>
      </c>
      <c r="D397" t="s">
        <v>18</v>
      </c>
      <c r="E397">
        <v>2017</v>
      </c>
      <c r="F397">
        <v>0</v>
      </c>
    </row>
    <row r="398" spans="1:6" x14ac:dyDescent="0.3">
      <c r="A398">
        <v>24</v>
      </c>
      <c r="B398" t="s">
        <v>20</v>
      </c>
      <c r="C398" s="1">
        <v>42736</v>
      </c>
      <c r="D398" t="s">
        <v>7</v>
      </c>
      <c r="E398">
        <v>2017</v>
      </c>
      <c r="F398">
        <v>19286</v>
      </c>
    </row>
    <row r="399" spans="1:6" x14ac:dyDescent="0.3">
      <c r="A399">
        <v>25</v>
      </c>
      <c r="B399" t="s">
        <v>20</v>
      </c>
      <c r="C399" s="1">
        <v>42767</v>
      </c>
      <c r="D399" t="s">
        <v>8</v>
      </c>
      <c r="E399">
        <v>2017</v>
      </c>
      <c r="F399">
        <v>18097</v>
      </c>
    </row>
    <row r="400" spans="1:6" x14ac:dyDescent="0.3">
      <c r="A400">
        <v>26</v>
      </c>
      <c r="B400" t="s">
        <v>20</v>
      </c>
      <c r="C400" s="1">
        <v>42795</v>
      </c>
      <c r="D400" t="s">
        <v>9</v>
      </c>
      <c r="E400">
        <v>2017</v>
      </c>
      <c r="F400">
        <v>13875</v>
      </c>
    </row>
    <row r="401" spans="1:6" x14ac:dyDescent="0.3">
      <c r="A401">
        <v>27</v>
      </c>
      <c r="B401" t="s">
        <v>20</v>
      </c>
      <c r="C401" s="1">
        <v>42826</v>
      </c>
      <c r="D401" t="s">
        <v>10</v>
      </c>
      <c r="E401">
        <v>2017</v>
      </c>
      <c r="F401">
        <v>12996</v>
      </c>
    </row>
    <row r="402" spans="1:6" x14ac:dyDescent="0.3">
      <c r="A402">
        <v>28</v>
      </c>
      <c r="B402" t="s">
        <v>20</v>
      </c>
      <c r="C402" s="1">
        <v>42856</v>
      </c>
      <c r="D402" t="s">
        <v>11</v>
      </c>
      <c r="E402">
        <v>2017</v>
      </c>
      <c r="F402">
        <v>12983</v>
      </c>
    </row>
    <row r="403" spans="1:6" x14ac:dyDescent="0.3">
      <c r="A403">
        <v>29</v>
      </c>
      <c r="B403" t="s">
        <v>20</v>
      </c>
      <c r="C403" s="1">
        <v>42887</v>
      </c>
      <c r="D403" t="s">
        <v>12</v>
      </c>
      <c r="E403">
        <v>2017</v>
      </c>
      <c r="F403">
        <v>12486</v>
      </c>
    </row>
    <row r="404" spans="1:6" x14ac:dyDescent="0.3">
      <c r="A404">
        <v>30</v>
      </c>
      <c r="B404" t="s">
        <v>20</v>
      </c>
      <c r="C404" s="1">
        <v>42917</v>
      </c>
      <c r="D404" t="s">
        <v>13</v>
      </c>
      <c r="E404">
        <v>2017</v>
      </c>
      <c r="F404">
        <v>18144</v>
      </c>
    </row>
    <row r="405" spans="1:6" x14ac:dyDescent="0.3">
      <c r="A405">
        <v>31</v>
      </c>
      <c r="B405" t="s">
        <v>20</v>
      </c>
      <c r="C405" s="1">
        <v>42948</v>
      </c>
      <c r="D405" t="s">
        <v>14</v>
      </c>
      <c r="E405">
        <v>2017</v>
      </c>
      <c r="F405">
        <v>16985</v>
      </c>
    </row>
    <row r="406" spans="1:6" x14ac:dyDescent="0.3">
      <c r="A406">
        <v>32</v>
      </c>
      <c r="B406" t="s">
        <v>20</v>
      </c>
      <c r="C406" s="1">
        <v>42979</v>
      </c>
      <c r="D406" t="s">
        <v>15</v>
      </c>
      <c r="E406">
        <v>2017</v>
      </c>
      <c r="F406">
        <v>27856</v>
      </c>
    </row>
    <row r="407" spans="1:6" x14ac:dyDescent="0.3">
      <c r="A407">
        <v>33</v>
      </c>
      <c r="B407" t="s">
        <v>20</v>
      </c>
      <c r="C407" s="1">
        <v>43009</v>
      </c>
      <c r="D407" t="s">
        <v>16</v>
      </c>
      <c r="E407">
        <v>2017</v>
      </c>
      <c r="F407">
        <v>26368</v>
      </c>
    </row>
    <row r="408" spans="1:6" x14ac:dyDescent="0.3">
      <c r="A408">
        <v>34</v>
      </c>
      <c r="B408" t="s">
        <v>20</v>
      </c>
      <c r="C408" s="1">
        <v>43040</v>
      </c>
      <c r="D408" t="s">
        <v>17</v>
      </c>
      <c r="E408">
        <v>2017</v>
      </c>
      <c r="F408">
        <v>29170</v>
      </c>
    </row>
    <row r="409" spans="1:6" x14ac:dyDescent="0.3">
      <c r="A409">
        <v>35</v>
      </c>
      <c r="B409" t="s">
        <v>20</v>
      </c>
      <c r="C409" s="1">
        <v>43070</v>
      </c>
      <c r="D409" t="s">
        <v>18</v>
      </c>
      <c r="E409">
        <v>2017</v>
      </c>
      <c r="F409">
        <v>38933</v>
      </c>
    </row>
    <row r="410" spans="1:6" x14ac:dyDescent="0.3">
      <c r="A410">
        <v>36</v>
      </c>
      <c r="B410" t="s">
        <v>21</v>
      </c>
      <c r="C410" s="1">
        <v>42736</v>
      </c>
      <c r="D410" t="s">
        <v>7</v>
      </c>
      <c r="E410">
        <v>2017</v>
      </c>
      <c r="F410">
        <v>0</v>
      </c>
    </row>
    <row r="411" spans="1:6" x14ac:dyDescent="0.3">
      <c r="A411">
        <v>37</v>
      </c>
      <c r="B411" t="s">
        <v>21</v>
      </c>
      <c r="C411" s="1">
        <v>42767</v>
      </c>
      <c r="D411" t="s">
        <v>8</v>
      </c>
      <c r="E411">
        <v>2017</v>
      </c>
      <c r="F411">
        <v>0</v>
      </c>
    </row>
    <row r="412" spans="1:6" x14ac:dyDescent="0.3">
      <c r="A412">
        <v>38</v>
      </c>
      <c r="B412" t="s">
        <v>21</v>
      </c>
      <c r="C412" s="1">
        <v>42795</v>
      </c>
      <c r="D412" t="s">
        <v>9</v>
      </c>
      <c r="E412">
        <v>2017</v>
      </c>
      <c r="F412">
        <v>0</v>
      </c>
    </row>
    <row r="413" spans="1:6" x14ac:dyDescent="0.3">
      <c r="A413">
        <v>39</v>
      </c>
      <c r="B413" t="s">
        <v>21</v>
      </c>
      <c r="C413" s="1">
        <v>42826</v>
      </c>
      <c r="D413" t="s">
        <v>10</v>
      </c>
      <c r="E413">
        <v>2017</v>
      </c>
      <c r="F413">
        <v>0</v>
      </c>
    </row>
    <row r="414" spans="1:6" x14ac:dyDescent="0.3">
      <c r="A414">
        <v>40</v>
      </c>
      <c r="B414" t="s">
        <v>21</v>
      </c>
      <c r="C414" s="1">
        <v>42856</v>
      </c>
      <c r="D414" t="s">
        <v>11</v>
      </c>
      <c r="E414">
        <v>2017</v>
      </c>
      <c r="F414">
        <v>0</v>
      </c>
    </row>
    <row r="415" spans="1:6" x14ac:dyDescent="0.3">
      <c r="A415">
        <v>41</v>
      </c>
      <c r="B415" t="s">
        <v>21</v>
      </c>
      <c r="C415" s="1">
        <v>42887</v>
      </c>
      <c r="D415" t="s">
        <v>12</v>
      </c>
      <c r="E415">
        <v>2017</v>
      </c>
      <c r="F415">
        <v>0</v>
      </c>
    </row>
    <row r="416" spans="1:6" x14ac:dyDescent="0.3">
      <c r="A416">
        <v>42</v>
      </c>
      <c r="B416" t="s">
        <v>21</v>
      </c>
      <c r="C416" s="1">
        <v>42917</v>
      </c>
      <c r="D416" t="s">
        <v>13</v>
      </c>
      <c r="E416">
        <v>2017</v>
      </c>
      <c r="F416">
        <v>0</v>
      </c>
    </row>
    <row r="417" spans="1:6" x14ac:dyDescent="0.3">
      <c r="A417">
        <v>43</v>
      </c>
      <c r="B417" t="s">
        <v>21</v>
      </c>
      <c r="C417" s="1">
        <v>42948</v>
      </c>
      <c r="D417" t="s">
        <v>14</v>
      </c>
      <c r="E417">
        <v>2017</v>
      </c>
      <c r="F417">
        <v>0</v>
      </c>
    </row>
    <row r="418" spans="1:6" x14ac:dyDescent="0.3">
      <c r="A418">
        <v>44</v>
      </c>
      <c r="B418" t="s">
        <v>21</v>
      </c>
      <c r="C418" s="1">
        <v>42979</v>
      </c>
      <c r="D418" t="s">
        <v>15</v>
      </c>
      <c r="E418">
        <v>2017</v>
      </c>
      <c r="F418">
        <v>0</v>
      </c>
    </row>
    <row r="419" spans="1:6" x14ac:dyDescent="0.3">
      <c r="A419">
        <v>45</v>
      </c>
      <c r="B419" t="s">
        <v>21</v>
      </c>
      <c r="C419" s="1">
        <v>43009</v>
      </c>
      <c r="D419" t="s">
        <v>16</v>
      </c>
      <c r="E419">
        <v>2017</v>
      </c>
      <c r="F419">
        <v>0</v>
      </c>
    </row>
    <row r="420" spans="1:6" x14ac:dyDescent="0.3">
      <c r="A420">
        <v>46</v>
      </c>
      <c r="B420" t="s">
        <v>21</v>
      </c>
      <c r="C420" s="1">
        <v>43040</v>
      </c>
      <c r="D420" t="s">
        <v>17</v>
      </c>
      <c r="E420">
        <v>2017</v>
      </c>
      <c r="F420">
        <v>0</v>
      </c>
    </row>
    <row r="421" spans="1:6" x14ac:dyDescent="0.3">
      <c r="A421">
        <v>47</v>
      </c>
      <c r="B421" t="s">
        <v>21</v>
      </c>
      <c r="C421" s="1">
        <v>43070</v>
      </c>
      <c r="D421" t="s">
        <v>18</v>
      </c>
      <c r="E421">
        <v>2017</v>
      </c>
      <c r="F421">
        <v>0</v>
      </c>
    </row>
    <row r="422" spans="1:6" x14ac:dyDescent="0.3">
      <c r="A422">
        <v>48</v>
      </c>
      <c r="B422" t="s">
        <v>22</v>
      </c>
      <c r="C422" s="1">
        <v>42736</v>
      </c>
      <c r="D422" t="s">
        <v>7</v>
      </c>
      <c r="E422">
        <v>2017</v>
      </c>
      <c r="F422">
        <v>0</v>
      </c>
    </row>
    <row r="423" spans="1:6" x14ac:dyDescent="0.3">
      <c r="A423">
        <v>49</v>
      </c>
      <c r="B423" t="s">
        <v>22</v>
      </c>
      <c r="C423" s="1">
        <v>42767</v>
      </c>
      <c r="D423" t="s">
        <v>8</v>
      </c>
      <c r="E423">
        <v>2017</v>
      </c>
      <c r="F423">
        <v>0</v>
      </c>
    </row>
    <row r="424" spans="1:6" x14ac:dyDescent="0.3">
      <c r="A424">
        <v>50</v>
      </c>
      <c r="B424" t="s">
        <v>22</v>
      </c>
      <c r="C424" s="1">
        <v>42795</v>
      </c>
      <c r="D424" t="s">
        <v>9</v>
      </c>
      <c r="E424">
        <v>2017</v>
      </c>
      <c r="F424">
        <v>0</v>
      </c>
    </row>
    <row r="425" spans="1:6" x14ac:dyDescent="0.3">
      <c r="A425">
        <v>51</v>
      </c>
      <c r="B425" t="s">
        <v>22</v>
      </c>
      <c r="C425" s="1">
        <v>42826</v>
      </c>
      <c r="D425" t="s">
        <v>10</v>
      </c>
      <c r="E425">
        <v>2017</v>
      </c>
      <c r="F425">
        <v>0</v>
      </c>
    </row>
    <row r="426" spans="1:6" x14ac:dyDescent="0.3">
      <c r="A426">
        <v>52</v>
      </c>
      <c r="B426" t="s">
        <v>22</v>
      </c>
      <c r="C426" s="1">
        <v>42856</v>
      </c>
      <c r="D426" t="s">
        <v>11</v>
      </c>
      <c r="E426">
        <v>2017</v>
      </c>
      <c r="F426">
        <v>0</v>
      </c>
    </row>
    <row r="427" spans="1:6" x14ac:dyDescent="0.3">
      <c r="A427">
        <v>53</v>
      </c>
      <c r="B427" t="s">
        <v>22</v>
      </c>
      <c r="C427" s="1">
        <v>42887</v>
      </c>
      <c r="D427" t="s">
        <v>12</v>
      </c>
      <c r="E427">
        <v>2017</v>
      </c>
      <c r="F427">
        <v>0</v>
      </c>
    </row>
    <row r="428" spans="1:6" x14ac:dyDescent="0.3">
      <c r="A428">
        <v>54</v>
      </c>
      <c r="B428" t="s">
        <v>22</v>
      </c>
      <c r="C428" s="1">
        <v>42917</v>
      </c>
      <c r="D428" t="s">
        <v>13</v>
      </c>
      <c r="E428">
        <v>2017</v>
      </c>
      <c r="F428">
        <v>0</v>
      </c>
    </row>
    <row r="429" spans="1:6" x14ac:dyDescent="0.3">
      <c r="A429">
        <v>55</v>
      </c>
      <c r="B429" t="s">
        <v>22</v>
      </c>
      <c r="C429" s="1">
        <v>42948</v>
      </c>
      <c r="D429" t="s">
        <v>14</v>
      </c>
      <c r="E429">
        <v>2017</v>
      </c>
      <c r="F429">
        <v>0</v>
      </c>
    </row>
    <row r="430" spans="1:6" x14ac:dyDescent="0.3">
      <c r="A430">
        <v>56</v>
      </c>
      <c r="B430" t="s">
        <v>22</v>
      </c>
      <c r="C430" s="1">
        <v>42979</v>
      </c>
      <c r="D430" t="s">
        <v>15</v>
      </c>
      <c r="E430">
        <v>2017</v>
      </c>
      <c r="F430">
        <v>0</v>
      </c>
    </row>
    <row r="431" spans="1:6" x14ac:dyDescent="0.3">
      <c r="A431">
        <v>57</v>
      </c>
      <c r="B431" t="s">
        <v>22</v>
      </c>
      <c r="C431" s="1">
        <v>43009</v>
      </c>
      <c r="D431" t="s">
        <v>16</v>
      </c>
      <c r="E431">
        <v>2017</v>
      </c>
      <c r="F431">
        <v>0</v>
      </c>
    </row>
    <row r="432" spans="1:6" x14ac:dyDescent="0.3">
      <c r="A432">
        <v>58</v>
      </c>
      <c r="B432" t="s">
        <v>22</v>
      </c>
      <c r="C432" s="1">
        <v>43040</v>
      </c>
      <c r="D432" t="s">
        <v>17</v>
      </c>
      <c r="E432">
        <v>2017</v>
      </c>
      <c r="F432">
        <v>0</v>
      </c>
    </row>
    <row r="433" spans="1:6" x14ac:dyDescent="0.3">
      <c r="A433">
        <v>59</v>
      </c>
      <c r="B433" t="s">
        <v>22</v>
      </c>
      <c r="C433" s="1">
        <v>43070</v>
      </c>
      <c r="D433" t="s">
        <v>18</v>
      </c>
      <c r="E433">
        <v>2017</v>
      </c>
      <c r="F433">
        <v>0</v>
      </c>
    </row>
    <row r="434" spans="1:6" x14ac:dyDescent="0.3">
      <c r="A434">
        <v>60</v>
      </c>
      <c r="B434" t="s">
        <v>23</v>
      </c>
      <c r="C434" s="1">
        <v>42736</v>
      </c>
      <c r="D434" t="s">
        <v>7</v>
      </c>
      <c r="E434">
        <v>2017</v>
      </c>
      <c r="F434">
        <v>85</v>
      </c>
    </row>
    <row r="435" spans="1:6" x14ac:dyDescent="0.3">
      <c r="A435">
        <v>61</v>
      </c>
      <c r="B435" t="s">
        <v>23</v>
      </c>
      <c r="C435" s="1">
        <v>42767</v>
      </c>
      <c r="D435" t="s">
        <v>8</v>
      </c>
      <c r="E435">
        <v>2017</v>
      </c>
      <c r="F435">
        <v>38</v>
      </c>
    </row>
    <row r="436" spans="1:6" x14ac:dyDescent="0.3">
      <c r="A436">
        <v>62</v>
      </c>
      <c r="B436" t="s">
        <v>23</v>
      </c>
      <c r="C436" s="1">
        <v>42795</v>
      </c>
      <c r="D436" t="s">
        <v>9</v>
      </c>
      <c r="E436">
        <v>2017</v>
      </c>
      <c r="F436">
        <v>35</v>
      </c>
    </row>
    <row r="437" spans="1:6" x14ac:dyDescent="0.3">
      <c r="A437">
        <v>63</v>
      </c>
      <c r="B437" t="s">
        <v>23</v>
      </c>
      <c r="C437" s="1">
        <v>42826</v>
      </c>
      <c r="D437" t="s">
        <v>10</v>
      </c>
      <c r="E437">
        <v>2017</v>
      </c>
      <c r="F437">
        <v>36</v>
      </c>
    </row>
    <row r="438" spans="1:6" x14ac:dyDescent="0.3">
      <c r="A438">
        <v>64</v>
      </c>
      <c r="B438" t="s">
        <v>23</v>
      </c>
      <c r="C438" s="1">
        <v>42856</v>
      </c>
      <c r="D438" t="s">
        <v>11</v>
      </c>
      <c r="E438">
        <v>2017</v>
      </c>
      <c r="F438">
        <v>40</v>
      </c>
    </row>
    <row r="439" spans="1:6" x14ac:dyDescent="0.3">
      <c r="A439">
        <v>65</v>
      </c>
      <c r="B439" t="s">
        <v>23</v>
      </c>
      <c r="C439" s="1">
        <v>42887</v>
      </c>
      <c r="D439" t="s">
        <v>12</v>
      </c>
      <c r="E439">
        <v>2017</v>
      </c>
      <c r="F439">
        <v>35</v>
      </c>
    </row>
    <row r="440" spans="1:6" x14ac:dyDescent="0.3">
      <c r="A440">
        <v>66</v>
      </c>
      <c r="B440" t="s">
        <v>23</v>
      </c>
      <c r="C440" s="1">
        <v>42917</v>
      </c>
      <c r="D440" t="s">
        <v>13</v>
      </c>
      <c r="E440">
        <v>2017</v>
      </c>
      <c r="F440">
        <v>42</v>
      </c>
    </row>
    <row r="441" spans="1:6" x14ac:dyDescent="0.3">
      <c r="A441">
        <v>67</v>
      </c>
      <c r="B441" t="s">
        <v>23</v>
      </c>
      <c r="C441" s="1">
        <v>42948</v>
      </c>
      <c r="D441" t="s">
        <v>14</v>
      </c>
      <c r="E441">
        <v>2017</v>
      </c>
      <c r="F441">
        <v>45</v>
      </c>
    </row>
    <row r="442" spans="1:6" x14ac:dyDescent="0.3">
      <c r="A442">
        <v>68</v>
      </c>
      <c r="B442" t="s">
        <v>23</v>
      </c>
      <c r="C442" s="1">
        <v>42979</v>
      </c>
      <c r="D442" t="s">
        <v>15</v>
      </c>
      <c r="E442">
        <v>2017</v>
      </c>
      <c r="F442">
        <v>56</v>
      </c>
    </row>
    <row r="443" spans="1:6" x14ac:dyDescent="0.3">
      <c r="A443">
        <v>69</v>
      </c>
      <c r="B443" t="s">
        <v>23</v>
      </c>
      <c r="C443" s="1">
        <v>43009</v>
      </c>
      <c r="D443" t="s">
        <v>16</v>
      </c>
      <c r="E443">
        <v>2017</v>
      </c>
      <c r="F443">
        <v>55</v>
      </c>
    </row>
    <row r="444" spans="1:6" x14ac:dyDescent="0.3">
      <c r="A444">
        <v>70</v>
      </c>
      <c r="B444" t="s">
        <v>23</v>
      </c>
      <c r="C444" s="1">
        <v>43040</v>
      </c>
      <c r="D444" t="s">
        <v>17</v>
      </c>
      <c r="E444">
        <v>2017</v>
      </c>
      <c r="F444">
        <v>58</v>
      </c>
    </row>
    <row r="445" spans="1:6" x14ac:dyDescent="0.3">
      <c r="A445">
        <v>71</v>
      </c>
      <c r="B445" t="s">
        <v>23</v>
      </c>
      <c r="C445" s="1">
        <v>43070</v>
      </c>
      <c r="D445" t="s">
        <v>18</v>
      </c>
      <c r="E445">
        <v>2017</v>
      </c>
      <c r="F445">
        <v>57</v>
      </c>
    </row>
    <row r="446" spans="1:6" x14ac:dyDescent="0.3">
      <c r="A446">
        <v>72</v>
      </c>
      <c r="B446" t="s">
        <v>24</v>
      </c>
      <c r="C446" s="1">
        <v>42736</v>
      </c>
      <c r="D446" t="s">
        <v>7</v>
      </c>
      <c r="E446">
        <v>2017</v>
      </c>
      <c r="F446">
        <v>20</v>
      </c>
    </row>
    <row r="447" spans="1:6" x14ac:dyDescent="0.3">
      <c r="A447">
        <v>73</v>
      </c>
      <c r="B447" t="s">
        <v>24</v>
      </c>
      <c r="C447" s="1">
        <v>42767</v>
      </c>
      <c r="D447" t="s">
        <v>8</v>
      </c>
      <c r="E447">
        <v>2017</v>
      </c>
      <c r="F447">
        <v>16</v>
      </c>
    </row>
    <row r="448" spans="1:6" x14ac:dyDescent="0.3">
      <c r="A448">
        <v>74</v>
      </c>
      <c r="B448" t="s">
        <v>24</v>
      </c>
      <c r="C448" s="1">
        <v>42795</v>
      </c>
      <c r="D448" t="s">
        <v>9</v>
      </c>
      <c r="E448">
        <v>2017</v>
      </c>
      <c r="F448">
        <v>32</v>
      </c>
    </row>
    <row r="449" spans="1:6" x14ac:dyDescent="0.3">
      <c r="A449">
        <v>75</v>
      </c>
      <c r="B449" t="s">
        <v>24</v>
      </c>
      <c r="C449" s="1">
        <v>42826</v>
      </c>
      <c r="D449" t="s">
        <v>10</v>
      </c>
      <c r="E449">
        <v>2017</v>
      </c>
      <c r="F449">
        <v>29</v>
      </c>
    </row>
    <row r="450" spans="1:6" x14ac:dyDescent="0.3">
      <c r="A450">
        <v>76</v>
      </c>
      <c r="B450" t="s">
        <v>24</v>
      </c>
      <c r="C450" s="1">
        <v>42856</v>
      </c>
      <c r="D450" t="s">
        <v>11</v>
      </c>
      <c r="E450">
        <v>2017</v>
      </c>
      <c r="F450">
        <v>31</v>
      </c>
    </row>
    <row r="451" spans="1:6" x14ac:dyDescent="0.3">
      <c r="A451">
        <v>77</v>
      </c>
      <c r="B451" t="s">
        <v>24</v>
      </c>
      <c r="C451" s="1">
        <v>42887</v>
      </c>
      <c r="D451" t="s">
        <v>12</v>
      </c>
      <c r="E451">
        <v>2017</v>
      </c>
      <c r="F451">
        <v>32</v>
      </c>
    </row>
    <row r="452" spans="1:6" x14ac:dyDescent="0.3">
      <c r="A452">
        <v>78</v>
      </c>
      <c r="B452" t="s">
        <v>24</v>
      </c>
      <c r="C452" s="1">
        <v>42917</v>
      </c>
      <c r="D452" t="s">
        <v>13</v>
      </c>
      <c r="E452">
        <v>2017</v>
      </c>
      <c r="F452">
        <v>34</v>
      </c>
    </row>
    <row r="453" spans="1:6" x14ac:dyDescent="0.3">
      <c r="A453">
        <v>79</v>
      </c>
      <c r="B453" t="s">
        <v>24</v>
      </c>
      <c r="C453" s="1">
        <v>42948</v>
      </c>
      <c r="D453" t="s">
        <v>14</v>
      </c>
      <c r="E453">
        <v>2017</v>
      </c>
      <c r="F453">
        <v>25</v>
      </c>
    </row>
    <row r="454" spans="1:6" x14ac:dyDescent="0.3">
      <c r="A454">
        <v>80</v>
      </c>
      <c r="B454" t="s">
        <v>24</v>
      </c>
      <c r="C454" s="1">
        <v>42979</v>
      </c>
      <c r="D454" t="s">
        <v>15</v>
      </c>
      <c r="E454">
        <v>2017</v>
      </c>
      <c r="F454">
        <v>42</v>
      </c>
    </row>
    <row r="455" spans="1:6" x14ac:dyDescent="0.3">
      <c r="A455">
        <v>81</v>
      </c>
      <c r="B455" t="s">
        <v>24</v>
      </c>
      <c r="C455" s="1">
        <v>43009</v>
      </c>
      <c r="D455" t="s">
        <v>16</v>
      </c>
      <c r="E455">
        <v>2017</v>
      </c>
      <c r="F455">
        <v>13</v>
      </c>
    </row>
    <row r="456" spans="1:6" x14ac:dyDescent="0.3">
      <c r="A456">
        <v>82</v>
      </c>
      <c r="B456" t="s">
        <v>24</v>
      </c>
      <c r="C456" s="1">
        <v>43040</v>
      </c>
      <c r="D456" t="s">
        <v>17</v>
      </c>
      <c r="E456">
        <v>2017</v>
      </c>
      <c r="F456">
        <v>21</v>
      </c>
    </row>
    <row r="457" spans="1:6" x14ac:dyDescent="0.3">
      <c r="A457">
        <v>83</v>
      </c>
      <c r="B457" t="s">
        <v>24</v>
      </c>
      <c r="C457" s="1">
        <v>43070</v>
      </c>
      <c r="D457" t="s">
        <v>18</v>
      </c>
      <c r="E457">
        <v>2017</v>
      </c>
      <c r="F457">
        <v>10</v>
      </c>
    </row>
    <row r="458" spans="1:6" x14ac:dyDescent="0.3">
      <c r="A458">
        <v>84</v>
      </c>
      <c r="B458" t="s">
        <v>25</v>
      </c>
      <c r="C458" s="1">
        <v>42736</v>
      </c>
      <c r="D458" t="s">
        <v>7</v>
      </c>
      <c r="E458">
        <v>2017</v>
      </c>
      <c r="F458">
        <v>0</v>
      </c>
    </row>
    <row r="459" spans="1:6" x14ac:dyDescent="0.3">
      <c r="A459">
        <v>85</v>
      </c>
      <c r="B459" t="s">
        <v>25</v>
      </c>
      <c r="C459" s="1">
        <v>42767</v>
      </c>
      <c r="D459" t="s">
        <v>8</v>
      </c>
      <c r="E459">
        <v>2017</v>
      </c>
      <c r="F459">
        <v>0</v>
      </c>
    </row>
    <row r="460" spans="1:6" x14ac:dyDescent="0.3">
      <c r="A460">
        <v>86</v>
      </c>
      <c r="B460" t="s">
        <v>25</v>
      </c>
      <c r="C460" s="1">
        <v>42795</v>
      </c>
      <c r="D460" t="s">
        <v>9</v>
      </c>
      <c r="E460">
        <v>2017</v>
      </c>
      <c r="F460">
        <v>0</v>
      </c>
    </row>
    <row r="461" spans="1:6" x14ac:dyDescent="0.3">
      <c r="A461">
        <v>87</v>
      </c>
      <c r="B461" t="s">
        <v>25</v>
      </c>
      <c r="C461" s="1">
        <v>42826</v>
      </c>
      <c r="D461" t="s">
        <v>10</v>
      </c>
      <c r="E461">
        <v>2017</v>
      </c>
      <c r="F461">
        <v>0</v>
      </c>
    </row>
    <row r="462" spans="1:6" x14ac:dyDescent="0.3">
      <c r="A462">
        <v>88</v>
      </c>
      <c r="B462" t="s">
        <v>25</v>
      </c>
      <c r="C462" s="1">
        <v>42856</v>
      </c>
      <c r="D462" t="s">
        <v>11</v>
      </c>
      <c r="E462">
        <v>2017</v>
      </c>
      <c r="F462">
        <v>0</v>
      </c>
    </row>
    <row r="463" spans="1:6" x14ac:dyDescent="0.3">
      <c r="A463">
        <v>89</v>
      </c>
      <c r="B463" t="s">
        <v>25</v>
      </c>
      <c r="C463" s="1">
        <v>42887</v>
      </c>
      <c r="D463" t="s">
        <v>12</v>
      </c>
      <c r="E463">
        <v>2017</v>
      </c>
      <c r="F463">
        <v>0</v>
      </c>
    </row>
    <row r="464" spans="1:6" x14ac:dyDescent="0.3">
      <c r="A464">
        <v>90</v>
      </c>
      <c r="B464" t="s">
        <v>25</v>
      </c>
      <c r="C464" s="1">
        <v>42917</v>
      </c>
      <c r="D464" t="s">
        <v>13</v>
      </c>
      <c r="E464">
        <v>2017</v>
      </c>
      <c r="F464">
        <v>0</v>
      </c>
    </row>
    <row r="465" spans="1:6" x14ac:dyDescent="0.3">
      <c r="A465">
        <v>91</v>
      </c>
      <c r="B465" t="s">
        <v>25</v>
      </c>
      <c r="C465" s="1">
        <v>42948</v>
      </c>
      <c r="D465" t="s">
        <v>14</v>
      </c>
      <c r="E465">
        <v>2017</v>
      </c>
      <c r="F465">
        <v>0</v>
      </c>
    </row>
    <row r="466" spans="1:6" x14ac:dyDescent="0.3">
      <c r="A466">
        <v>92</v>
      </c>
      <c r="B466" t="s">
        <v>25</v>
      </c>
      <c r="C466" s="1">
        <v>42979</v>
      </c>
      <c r="D466" t="s">
        <v>15</v>
      </c>
      <c r="E466">
        <v>2017</v>
      </c>
      <c r="F466">
        <v>0</v>
      </c>
    </row>
    <row r="467" spans="1:6" x14ac:dyDescent="0.3">
      <c r="A467">
        <v>93</v>
      </c>
      <c r="B467" t="s">
        <v>25</v>
      </c>
      <c r="C467" s="1">
        <v>43009</v>
      </c>
      <c r="D467" t="s">
        <v>16</v>
      </c>
      <c r="E467">
        <v>2017</v>
      </c>
      <c r="F467">
        <v>0</v>
      </c>
    </row>
    <row r="468" spans="1:6" x14ac:dyDescent="0.3">
      <c r="A468">
        <v>94</v>
      </c>
      <c r="B468" t="s">
        <v>25</v>
      </c>
      <c r="C468" s="1">
        <v>43040</v>
      </c>
      <c r="D468" t="s">
        <v>17</v>
      </c>
      <c r="E468">
        <v>2017</v>
      </c>
      <c r="F468">
        <v>0</v>
      </c>
    </row>
    <row r="469" spans="1:6" x14ac:dyDescent="0.3">
      <c r="A469">
        <v>95</v>
      </c>
      <c r="B469" t="s">
        <v>25</v>
      </c>
      <c r="C469" s="1">
        <v>43070</v>
      </c>
      <c r="D469" t="s">
        <v>18</v>
      </c>
      <c r="E469">
        <v>2017</v>
      </c>
      <c r="F469">
        <v>0</v>
      </c>
    </row>
    <row r="470" spans="1:6" x14ac:dyDescent="0.3">
      <c r="A470">
        <v>96</v>
      </c>
      <c r="B470" t="s">
        <v>26</v>
      </c>
      <c r="C470" s="1">
        <v>42736</v>
      </c>
      <c r="D470" t="s">
        <v>7</v>
      </c>
      <c r="E470">
        <v>2017</v>
      </c>
      <c r="F470">
        <v>0</v>
      </c>
    </row>
    <row r="471" spans="1:6" x14ac:dyDescent="0.3">
      <c r="A471">
        <v>97</v>
      </c>
      <c r="B471" t="s">
        <v>26</v>
      </c>
      <c r="C471" s="1">
        <v>42767</v>
      </c>
      <c r="D471" t="s">
        <v>8</v>
      </c>
      <c r="E471">
        <v>2017</v>
      </c>
      <c r="F471">
        <v>0</v>
      </c>
    </row>
    <row r="472" spans="1:6" x14ac:dyDescent="0.3">
      <c r="A472">
        <v>98</v>
      </c>
      <c r="B472" t="s">
        <v>26</v>
      </c>
      <c r="C472" s="1">
        <v>42795</v>
      </c>
      <c r="D472" t="s">
        <v>9</v>
      </c>
      <c r="E472">
        <v>2017</v>
      </c>
      <c r="F472">
        <v>0</v>
      </c>
    </row>
    <row r="473" spans="1:6" x14ac:dyDescent="0.3">
      <c r="A473">
        <v>99</v>
      </c>
      <c r="B473" t="s">
        <v>26</v>
      </c>
      <c r="C473" s="1">
        <v>42826</v>
      </c>
      <c r="D473" t="s">
        <v>10</v>
      </c>
      <c r="E473">
        <v>2017</v>
      </c>
      <c r="F473">
        <v>0</v>
      </c>
    </row>
    <row r="474" spans="1:6" x14ac:dyDescent="0.3">
      <c r="A474">
        <v>100</v>
      </c>
      <c r="B474" t="s">
        <v>26</v>
      </c>
      <c r="C474" s="1">
        <v>42856</v>
      </c>
      <c r="D474" t="s">
        <v>11</v>
      </c>
      <c r="E474">
        <v>2017</v>
      </c>
      <c r="F474">
        <v>0</v>
      </c>
    </row>
    <row r="475" spans="1:6" x14ac:dyDescent="0.3">
      <c r="A475">
        <v>101</v>
      </c>
      <c r="B475" t="s">
        <v>26</v>
      </c>
      <c r="C475" s="1">
        <v>42887</v>
      </c>
      <c r="D475" t="s">
        <v>12</v>
      </c>
      <c r="E475">
        <v>2017</v>
      </c>
      <c r="F475">
        <v>0</v>
      </c>
    </row>
    <row r="476" spans="1:6" x14ac:dyDescent="0.3">
      <c r="A476">
        <v>102</v>
      </c>
      <c r="B476" t="s">
        <v>26</v>
      </c>
      <c r="C476" s="1">
        <v>42917</v>
      </c>
      <c r="D476" t="s">
        <v>13</v>
      </c>
      <c r="E476">
        <v>2017</v>
      </c>
      <c r="F476">
        <v>0</v>
      </c>
    </row>
    <row r="477" spans="1:6" x14ac:dyDescent="0.3">
      <c r="A477">
        <v>103</v>
      </c>
      <c r="B477" t="s">
        <v>26</v>
      </c>
      <c r="C477" s="1">
        <v>42948</v>
      </c>
      <c r="D477" t="s">
        <v>14</v>
      </c>
      <c r="E477">
        <v>2017</v>
      </c>
      <c r="F477">
        <v>0</v>
      </c>
    </row>
    <row r="478" spans="1:6" x14ac:dyDescent="0.3">
      <c r="A478">
        <v>104</v>
      </c>
      <c r="B478" t="s">
        <v>26</v>
      </c>
      <c r="C478" s="1">
        <v>42979</v>
      </c>
      <c r="D478" t="s">
        <v>15</v>
      </c>
      <c r="E478">
        <v>2017</v>
      </c>
      <c r="F478">
        <v>0</v>
      </c>
    </row>
    <row r="479" spans="1:6" x14ac:dyDescent="0.3">
      <c r="A479">
        <v>105</v>
      </c>
      <c r="B479" t="s">
        <v>26</v>
      </c>
      <c r="C479" s="1">
        <v>43009</v>
      </c>
      <c r="D479" t="s">
        <v>16</v>
      </c>
      <c r="E479">
        <v>2017</v>
      </c>
      <c r="F479">
        <v>0</v>
      </c>
    </row>
    <row r="480" spans="1:6" x14ac:dyDescent="0.3">
      <c r="A480">
        <v>106</v>
      </c>
      <c r="B480" t="s">
        <v>26</v>
      </c>
      <c r="C480" s="1">
        <v>43040</v>
      </c>
      <c r="D480" t="s">
        <v>17</v>
      </c>
      <c r="E480">
        <v>2017</v>
      </c>
      <c r="F480">
        <v>0</v>
      </c>
    </row>
    <row r="481" spans="1:6" x14ac:dyDescent="0.3">
      <c r="A481">
        <v>107</v>
      </c>
      <c r="B481" t="s">
        <v>26</v>
      </c>
      <c r="C481" s="1">
        <v>43070</v>
      </c>
      <c r="D481" t="s">
        <v>18</v>
      </c>
      <c r="E481">
        <v>2017</v>
      </c>
      <c r="F481">
        <v>0</v>
      </c>
    </row>
    <row r="482" spans="1:6" x14ac:dyDescent="0.3">
      <c r="A482">
        <v>108</v>
      </c>
      <c r="B482" t="s">
        <v>27</v>
      </c>
      <c r="C482" s="1">
        <v>42736</v>
      </c>
      <c r="D482" t="s">
        <v>7</v>
      </c>
      <c r="E482">
        <v>2017</v>
      </c>
      <c r="F482">
        <v>0</v>
      </c>
    </row>
    <row r="483" spans="1:6" x14ac:dyDescent="0.3">
      <c r="A483">
        <v>109</v>
      </c>
      <c r="B483" t="s">
        <v>27</v>
      </c>
      <c r="C483" s="1">
        <v>42767</v>
      </c>
      <c r="D483" t="s">
        <v>8</v>
      </c>
      <c r="E483">
        <v>2017</v>
      </c>
      <c r="F483">
        <v>0</v>
      </c>
    </row>
    <row r="484" spans="1:6" x14ac:dyDescent="0.3">
      <c r="A484">
        <v>110</v>
      </c>
      <c r="B484" t="s">
        <v>27</v>
      </c>
      <c r="C484" s="1">
        <v>42795</v>
      </c>
      <c r="D484" t="s">
        <v>9</v>
      </c>
      <c r="E484">
        <v>2017</v>
      </c>
      <c r="F484">
        <v>0</v>
      </c>
    </row>
    <row r="485" spans="1:6" x14ac:dyDescent="0.3">
      <c r="A485">
        <v>111</v>
      </c>
      <c r="B485" t="s">
        <v>27</v>
      </c>
      <c r="C485" s="1">
        <v>42826</v>
      </c>
      <c r="D485" t="s">
        <v>10</v>
      </c>
      <c r="E485">
        <v>2017</v>
      </c>
      <c r="F485">
        <v>0</v>
      </c>
    </row>
    <row r="486" spans="1:6" x14ac:dyDescent="0.3">
      <c r="A486">
        <v>112</v>
      </c>
      <c r="B486" t="s">
        <v>27</v>
      </c>
      <c r="C486" s="1">
        <v>42856</v>
      </c>
      <c r="D486" t="s">
        <v>11</v>
      </c>
      <c r="E486">
        <v>2017</v>
      </c>
      <c r="F486">
        <v>0</v>
      </c>
    </row>
    <row r="487" spans="1:6" x14ac:dyDescent="0.3">
      <c r="A487">
        <v>113</v>
      </c>
      <c r="B487" t="s">
        <v>27</v>
      </c>
      <c r="C487" s="1">
        <v>42887</v>
      </c>
      <c r="D487" t="s">
        <v>12</v>
      </c>
      <c r="E487">
        <v>2017</v>
      </c>
      <c r="F487">
        <v>0</v>
      </c>
    </row>
    <row r="488" spans="1:6" x14ac:dyDescent="0.3">
      <c r="A488">
        <v>114</v>
      </c>
      <c r="B488" t="s">
        <v>27</v>
      </c>
      <c r="C488" s="1">
        <v>42917</v>
      </c>
      <c r="D488" t="s">
        <v>13</v>
      </c>
      <c r="E488">
        <v>2017</v>
      </c>
      <c r="F488">
        <v>0</v>
      </c>
    </row>
    <row r="489" spans="1:6" x14ac:dyDescent="0.3">
      <c r="A489">
        <v>115</v>
      </c>
      <c r="B489" t="s">
        <v>27</v>
      </c>
      <c r="C489" s="1">
        <v>42948</v>
      </c>
      <c r="D489" t="s">
        <v>14</v>
      </c>
      <c r="E489">
        <v>2017</v>
      </c>
      <c r="F489">
        <v>0</v>
      </c>
    </row>
    <row r="490" spans="1:6" x14ac:dyDescent="0.3">
      <c r="A490">
        <v>116</v>
      </c>
      <c r="B490" t="s">
        <v>27</v>
      </c>
      <c r="C490" s="1">
        <v>42979</v>
      </c>
      <c r="D490" t="s">
        <v>15</v>
      </c>
      <c r="E490">
        <v>2017</v>
      </c>
      <c r="F490">
        <v>0</v>
      </c>
    </row>
    <row r="491" spans="1:6" x14ac:dyDescent="0.3">
      <c r="A491">
        <v>117</v>
      </c>
      <c r="B491" t="s">
        <v>27</v>
      </c>
      <c r="C491" s="1">
        <v>43009</v>
      </c>
      <c r="D491" t="s">
        <v>16</v>
      </c>
      <c r="E491">
        <v>2017</v>
      </c>
      <c r="F491">
        <v>0</v>
      </c>
    </row>
    <row r="492" spans="1:6" x14ac:dyDescent="0.3">
      <c r="A492">
        <v>118</v>
      </c>
      <c r="B492" t="s">
        <v>27</v>
      </c>
      <c r="C492" s="1">
        <v>43040</v>
      </c>
      <c r="D492" t="s">
        <v>17</v>
      </c>
      <c r="E492">
        <v>2017</v>
      </c>
      <c r="F492">
        <v>0</v>
      </c>
    </row>
    <row r="493" spans="1:6" x14ac:dyDescent="0.3">
      <c r="A493">
        <v>119</v>
      </c>
      <c r="B493" t="s">
        <v>27</v>
      </c>
      <c r="C493" s="1">
        <v>43070</v>
      </c>
      <c r="D493" t="s">
        <v>18</v>
      </c>
      <c r="E493">
        <v>2017</v>
      </c>
      <c r="F493">
        <v>0</v>
      </c>
    </row>
    <row r="494" spans="1:6" x14ac:dyDescent="0.3">
      <c r="A494">
        <v>120</v>
      </c>
      <c r="B494" t="s">
        <v>28</v>
      </c>
      <c r="C494" s="1">
        <v>42736</v>
      </c>
      <c r="D494" t="s">
        <v>7</v>
      </c>
      <c r="E494">
        <v>2017</v>
      </c>
      <c r="F494">
        <v>0</v>
      </c>
    </row>
    <row r="495" spans="1:6" x14ac:dyDescent="0.3">
      <c r="A495">
        <v>121</v>
      </c>
      <c r="B495" t="s">
        <v>28</v>
      </c>
      <c r="C495" s="1">
        <v>42767</v>
      </c>
      <c r="D495" t="s">
        <v>8</v>
      </c>
      <c r="E495">
        <v>2017</v>
      </c>
      <c r="F495">
        <v>0</v>
      </c>
    </row>
    <row r="496" spans="1:6" x14ac:dyDescent="0.3">
      <c r="A496">
        <v>122</v>
      </c>
      <c r="B496" t="s">
        <v>28</v>
      </c>
      <c r="C496" s="1">
        <v>42795</v>
      </c>
      <c r="D496" t="s">
        <v>9</v>
      </c>
      <c r="E496">
        <v>2017</v>
      </c>
      <c r="F496">
        <v>0</v>
      </c>
    </row>
    <row r="497" spans="1:6" x14ac:dyDescent="0.3">
      <c r="A497">
        <v>123</v>
      </c>
      <c r="B497" t="s">
        <v>28</v>
      </c>
      <c r="C497" s="1">
        <v>42826</v>
      </c>
      <c r="D497" t="s">
        <v>10</v>
      </c>
      <c r="E497">
        <v>2017</v>
      </c>
      <c r="F497">
        <v>0</v>
      </c>
    </row>
    <row r="498" spans="1:6" x14ac:dyDescent="0.3">
      <c r="A498">
        <v>124</v>
      </c>
      <c r="B498" t="s">
        <v>28</v>
      </c>
      <c r="C498" s="1">
        <v>42856</v>
      </c>
      <c r="D498" t="s">
        <v>11</v>
      </c>
      <c r="E498">
        <v>2017</v>
      </c>
      <c r="F498">
        <v>0</v>
      </c>
    </row>
    <row r="499" spans="1:6" x14ac:dyDescent="0.3">
      <c r="A499">
        <v>125</v>
      </c>
      <c r="B499" t="s">
        <v>28</v>
      </c>
      <c r="C499" s="1">
        <v>42887</v>
      </c>
      <c r="D499" t="s">
        <v>12</v>
      </c>
      <c r="E499">
        <v>2017</v>
      </c>
      <c r="F499">
        <v>0</v>
      </c>
    </row>
    <row r="500" spans="1:6" x14ac:dyDescent="0.3">
      <c r="A500">
        <v>126</v>
      </c>
      <c r="B500" t="s">
        <v>28</v>
      </c>
      <c r="C500" s="1">
        <v>42917</v>
      </c>
      <c r="D500" t="s">
        <v>13</v>
      </c>
      <c r="E500">
        <v>2017</v>
      </c>
      <c r="F500">
        <v>0</v>
      </c>
    </row>
    <row r="501" spans="1:6" x14ac:dyDescent="0.3">
      <c r="A501">
        <v>127</v>
      </c>
      <c r="B501" t="s">
        <v>28</v>
      </c>
      <c r="C501" s="1">
        <v>42948</v>
      </c>
      <c r="D501" t="s">
        <v>14</v>
      </c>
      <c r="E501">
        <v>2017</v>
      </c>
      <c r="F501">
        <v>0</v>
      </c>
    </row>
    <row r="502" spans="1:6" x14ac:dyDescent="0.3">
      <c r="A502">
        <v>128</v>
      </c>
      <c r="B502" t="s">
        <v>28</v>
      </c>
      <c r="C502" s="1">
        <v>42979</v>
      </c>
      <c r="D502" t="s">
        <v>15</v>
      </c>
      <c r="E502">
        <v>2017</v>
      </c>
      <c r="F502">
        <v>0</v>
      </c>
    </row>
    <row r="503" spans="1:6" x14ac:dyDescent="0.3">
      <c r="A503">
        <v>129</v>
      </c>
      <c r="B503" t="s">
        <v>28</v>
      </c>
      <c r="C503" s="1">
        <v>43009</v>
      </c>
      <c r="D503" t="s">
        <v>16</v>
      </c>
      <c r="E503">
        <v>2017</v>
      </c>
      <c r="F503">
        <v>0</v>
      </c>
    </row>
    <row r="504" spans="1:6" x14ac:dyDescent="0.3">
      <c r="A504">
        <v>130</v>
      </c>
      <c r="B504" t="s">
        <v>28</v>
      </c>
      <c r="C504" s="1">
        <v>43040</v>
      </c>
      <c r="D504" t="s">
        <v>17</v>
      </c>
      <c r="E504">
        <v>2017</v>
      </c>
      <c r="F504">
        <v>0</v>
      </c>
    </row>
    <row r="505" spans="1:6" x14ac:dyDescent="0.3">
      <c r="A505">
        <v>131</v>
      </c>
      <c r="B505" t="s">
        <v>28</v>
      </c>
      <c r="C505" s="1">
        <v>43070</v>
      </c>
      <c r="D505" t="s">
        <v>18</v>
      </c>
      <c r="E505">
        <v>2017</v>
      </c>
      <c r="F505">
        <v>0</v>
      </c>
    </row>
    <row r="506" spans="1:6" x14ac:dyDescent="0.3">
      <c r="A506">
        <v>132</v>
      </c>
      <c r="B506" t="s">
        <v>29</v>
      </c>
      <c r="C506" s="1">
        <v>42736</v>
      </c>
      <c r="D506" t="s">
        <v>7</v>
      </c>
      <c r="E506">
        <v>2017</v>
      </c>
      <c r="F506">
        <v>0</v>
      </c>
    </row>
    <row r="507" spans="1:6" x14ac:dyDescent="0.3">
      <c r="A507">
        <v>133</v>
      </c>
      <c r="B507" t="s">
        <v>29</v>
      </c>
      <c r="C507" s="1">
        <v>42767</v>
      </c>
      <c r="D507" t="s">
        <v>8</v>
      </c>
      <c r="E507">
        <v>2017</v>
      </c>
      <c r="F507">
        <v>0</v>
      </c>
    </row>
    <row r="508" spans="1:6" x14ac:dyDescent="0.3">
      <c r="A508">
        <v>134</v>
      </c>
      <c r="B508" t="s">
        <v>29</v>
      </c>
      <c r="C508" s="1">
        <v>42795</v>
      </c>
      <c r="D508" t="s">
        <v>9</v>
      </c>
      <c r="E508">
        <v>2017</v>
      </c>
      <c r="F508">
        <v>0</v>
      </c>
    </row>
    <row r="509" spans="1:6" x14ac:dyDescent="0.3">
      <c r="A509">
        <v>135</v>
      </c>
      <c r="B509" t="s">
        <v>29</v>
      </c>
      <c r="C509" s="1">
        <v>42826</v>
      </c>
      <c r="D509" t="s">
        <v>10</v>
      </c>
      <c r="E509">
        <v>2017</v>
      </c>
      <c r="F509">
        <v>0</v>
      </c>
    </row>
    <row r="510" spans="1:6" x14ac:dyDescent="0.3">
      <c r="A510">
        <v>136</v>
      </c>
      <c r="B510" t="s">
        <v>29</v>
      </c>
      <c r="C510" s="1">
        <v>42856</v>
      </c>
      <c r="D510" t="s">
        <v>11</v>
      </c>
      <c r="E510">
        <v>2017</v>
      </c>
      <c r="F510">
        <v>0</v>
      </c>
    </row>
    <row r="511" spans="1:6" x14ac:dyDescent="0.3">
      <c r="A511">
        <v>137</v>
      </c>
      <c r="B511" t="s">
        <v>29</v>
      </c>
      <c r="C511" s="1">
        <v>42887</v>
      </c>
      <c r="D511" t="s">
        <v>12</v>
      </c>
      <c r="E511">
        <v>2017</v>
      </c>
      <c r="F511">
        <v>0</v>
      </c>
    </row>
    <row r="512" spans="1:6" x14ac:dyDescent="0.3">
      <c r="A512">
        <v>138</v>
      </c>
      <c r="B512" t="s">
        <v>29</v>
      </c>
      <c r="C512" s="1">
        <v>42917</v>
      </c>
      <c r="D512" t="s">
        <v>13</v>
      </c>
      <c r="E512">
        <v>2017</v>
      </c>
      <c r="F512">
        <v>0</v>
      </c>
    </row>
    <row r="513" spans="1:6" x14ac:dyDescent="0.3">
      <c r="A513">
        <v>139</v>
      </c>
      <c r="B513" t="s">
        <v>29</v>
      </c>
      <c r="C513" s="1">
        <v>42948</v>
      </c>
      <c r="D513" t="s">
        <v>14</v>
      </c>
      <c r="E513">
        <v>2017</v>
      </c>
      <c r="F513">
        <v>0</v>
      </c>
    </row>
    <row r="514" spans="1:6" x14ac:dyDescent="0.3">
      <c r="A514">
        <v>140</v>
      </c>
      <c r="B514" t="s">
        <v>29</v>
      </c>
      <c r="C514" s="1">
        <v>42979</v>
      </c>
      <c r="D514" t="s">
        <v>15</v>
      </c>
      <c r="E514">
        <v>2017</v>
      </c>
      <c r="F514">
        <v>0</v>
      </c>
    </row>
    <row r="515" spans="1:6" x14ac:dyDescent="0.3">
      <c r="A515">
        <v>141</v>
      </c>
      <c r="B515" t="s">
        <v>29</v>
      </c>
      <c r="C515" s="1">
        <v>43009</v>
      </c>
      <c r="D515" t="s">
        <v>16</v>
      </c>
      <c r="E515">
        <v>2017</v>
      </c>
      <c r="F515">
        <v>0</v>
      </c>
    </row>
    <row r="516" spans="1:6" x14ac:dyDescent="0.3">
      <c r="A516">
        <v>142</v>
      </c>
      <c r="B516" t="s">
        <v>29</v>
      </c>
      <c r="C516" s="1">
        <v>43040</v>
      </c>
      <c r="D516" t="s">
        <v>17</v>
      </c>
      <c r="E516">
        <v>2017</v>
      </c>
      <c r="F516">
        <v>0</v>
      </c>
    </row>
    <row r="517" spans="1:6" x14ac:dyDescent="0.3">
      <c r="A517">
        <v>143</v>
      </c>
      <c r="B517" t="s">
        <v>29</v>
      </c>
      <c r="C517" s="1">
        <v>43070</v>
      </c>
      <c r="D517" t="s">
        <v>18</v>
      </c>
      <c r="E517">
        <v>2017</v>
      </c>
      <c r="F517">
        <v>0</v>
      </c>
    </row>
    <row r="518" spans="1:6" x14ac:dyDescent="0.3">
      <c r="A518">
        <v>144</v>
      </c>
      <c r="B518" t="s">
        <v>30</v>
      </c>
      <c r="C518" s="1">
        <v>42736</v>
      </c>
      <c r="D518" t="s">
        <v>7</v>
      </c>
      <c r="E518">
        <v>2017</v>
      </c>
      <c r="F518">
        <v>42</v>
      </c>
    </row>
    <row r="519" spans="1:6" x14ac:dyDescent="0.3">
      <c r="A519">
        <v>145</v>
      </c>
      <c r="B519" t="s">
        <v>30</v>
      </c>
      <c r="C519" s="1">
        <v>42767</v>
      </c>
      <c r="D519" t="s">
        <v>8</v>
      </c>
      <c r="E519">
        <v>2017</v>
      </c>
      <c r="F519">
        <v>39</v>
      </c>
    </row>
    <row r="520" spans="1:6" x14ac:dyDescent="0.3">
      <c r="A520">
        <v>146</v>
      </c>
      <c r="B520" t="s">
        <v>30</v>
      </c>
      <c r="C520" s="1">
        <v>42795</v>
      </c>
      <c r="D520" t="s">
        <v>9</v>
      </c>
      <c r="E520">
        <v>2017</v>
      </c>
      <c r="F520">
        <v>38</v>
      </c>
    </row>
    <row r="521" spans="1:6" x14ac:dyDescent="0.3">
      <c r="A521">
        <v>147</v>
      </c>
      <c r="B521" t="s">
        <v>30</v>
      </c>
      <c r="C521" s="1">
        <v>42826</v>
      </c>
      <c r="D521" t="s">
        <v>10</v>
      </c>
      <c r="E521">
        <v>2017</v>
      </c>
      <c r="F521">
        <v>39</v>
      </c>
    </row>
    <row r="522" spans="1:6" x14ac:dyDescent="0.3">
      <c r="A522">
        <v>148</v>
      </c>
      <c r="B522" t="s">
        <v>30</v>
      </c>
      <c r="C522" s="1">
        <v>42856</v>
      </c>
      <c r="D522" t="s">
        <v>11</v>
      </c>
      <c r="E522">
        <v>2017</v>
      </c>
      <c r="F522">
        <v>41</v>
      </c>
    </row>
    <row r="523" spans="1:6" x14ac:dyDescent="0.3">
      <c r="A523">
        <v>149</v>
      </c>
      <c r="B523" t="s">
        <v>30</v>
      </c>
      <c r="C523" s="1">
        <v>42887</v>
      </c>
      <c r="D523" t="s">
        <v>12</v>
      </c>
      <c r="E523">
        <v>2017</v>
      </c>
      <c r="F523">
        <v>43</v>
      </c>
    </row>
    <row r="524" spans="1:6" x14ac:dyDescent="0.3">
      <c r="A524">
        <v>150</v>
      </c>
      <c r="B524" t="s">
        <v>30</v>
      </c>
      <c r="C524" s="1">
        <v>42917</v>
      </c>
      <c r="D524" t="s">
        <v>13</v>
      </c>
      <c r="E524">
        <v>2017</v>
      </c>
      <c r="F524">
        <v>42</v>
      </c>
    </row>
    <row r="525" spans="1:6" x14ac:dyDescent="0.3">
      <c r="A525">
        <v>151</v>
      </c>
      <c r="B525" t="s">
        <v>30</v>
      </c>
      <c r="C525" s="1">
        <v>42948</v>
      </c>
      <c r="D525" t="s">
        <v>14</v>
      </c>
      <c r="E525">
        <v>2017</v>
      </c>
      <c r="F525">
        <v>44</v>
      </c>
    </row>
    <row r="526" spans="1:6" x14ac:dyDescent="0.3">
      <c r="A526">
        <v>152</v>
      </c>
      <c r="B526" t="s">
        <v>30</v>
      </c>
      <c r="C526" s="1">
        <v>42979</v>
      </c>
      <c r="D526" t="s">
        <v>15</v>
      </c>
      <c r="E526">
        <v>2017</v>
      </c>
      <c r="F526">
        <v>54</v>
      </c>
    </row>
    <row r="527" spans="1:6" x14ac:dyDescent="0.3">
      <c r="A527">
        <v>153</v>
      </c>
      <c r="B527" t="s">
        <v>30</v>
      </c>
      <c r="C527" s="1">
        <v>43009</v>
      </c>
      <c r="D527" t="s">
        <v>16</v>
      </c>
      <c r="E527">
        <v>2017</v>
      </c>
      <c r="F527">
        <v>47</v>
      </c>
    </row>
    <row r="528" spans="1:6" x14ac:dyDescent="0.3">
      <c r="A528">
        <v>154</v>
      </c>
      <c r="B528" t="s">
        <v>30</v>
      </c>
      <c r="C528" s="1">
        <v>43040</v>
      </c>
      <c r="D528" t="s">
        <v>17</v>
      </c>
      <c r="E528">
        <v>2017</v>
      </c>
      <c r="F528">
        <v>49</v>
      </c>
    </row>
    <row r="529" spans="1:6" x14ac:dyDescent="0.3">
      <c r="A529">
        <v>155</v>
      </c>
      <c r="B529" t="s">
        <v>30</v>
      </c>
      <c r="C529" s="1">
        <v>43070</v>
      </c>
      <c r="D529" t="s">
        <v>18</v>
      </c>
      <c r="E529">
        <v>2017</v>
      </c>
      <c r="F529">
        <v>42</v>
      </c>
    </row>
    <row r="530" spans="1:6" x14ac:dyDescent="0.3">
      <c r="A530">
        <v>156</v>
      </c>
      <c r="B530" t="s">
        <v>31</v>
      </c>
      <c r="C530" s="1">
        <v>42736</v>
      </c>
      <c r="D530" t="s">
        <v>7</v>
      </c>
      <c r="E530">
        <v>2017</v>
      </c>
      <c r="F530">
        <v>0</v>
      </c>
    </row>
    <row r="531" spans="1:6" x14ac:dyDescent="0.3">
      <c r="A531">
        <v>157</v>
      </c>
      <c r="B531" t="s">
        <v>31</v>
      </c>
      <c r="C531" s="1">
        <v>42767</v>
      </c>
      <c r="D531" t="s">
        <v>8</v>
      </c>
      <c r="E531">
        <v>2017</v>
      </c>
      <c r="F531">
        <v>0</v>
      </c>
    </row>
    <row r="532" spans="1:6" x14ac:dyDescent="0.3">
      <c r="A532">
        <v>158</v>
      </c>
      <c r="B532" t="s">
        <v>31</v>
      </c>
      <c r="C532" s="1">
        <v>42795</v>
      </c>
      <c r="D532" t="s">
        <v>9</v>
      </c>
      <c r="E532">
        <v>2017</v>
      </c>
      <c r="F532">
        <v>0</v>
      </c>
    </row>
    <row r="533" spans="1:6" x14ac:dyDescent="0.3">
      <c r="A533">
        <v>159</v>
      </c>
      <c r="B533" t="s">
        <v>31</v>
      </c>
      <c r="C533" s="1">
        <v>42826</v>
      </c>
      <c r="D533" t="s">
        <v>10</v>
      </c>
      <c r="E533">
        <v>2017</v>
      </c>
      <c r="F533">
        <v>0</v>
      </c>
    </row>
    <row r="534" spans="1:6" x14ac:dyDescent="0.3">
      <c r="A534">
        <v>160</v>
      </c>
      <c r="B534" t="s">
        <v>31</v>
      </c>
      <c r="C534" s="1">
        <v>42856</v>
      </c>
      <c r="D534" t="s">
        <v>11</v>
      </c>
      <c r="E534">
        <v>2017</v>
      </c>
      <c r="F534">
        <v>0</v>
      </c>
    </row>
    <row r="535" spans="1:6" x14ac:dyDescent="0.3">
      <c r="A535">
        <v>161</v>
      </c>
      <c r="B535" t="s">
        <v>31</v>
      </c>
      <c r="C535" s="1">
        <v>42887</v>
      </c>
      <c r="D535" t="s">
        <v>12</v>
      </c>
      <c r="E535">
        <v>2017</v>
      </c>
      <c r="F535">
        <v>0</v>
      </c>
    </row>
    <row r="536" spans="1:6" x14ac:dyDescent="0.3">
      <c r="A536">
        <v>162</v>
      </c>
      <c r="B536" t="s">
        <v>31</v>
      </c>
      <c r="C536" s="1">
        <v>42917</v>
      </c>
      <c r="D536" t="s">
        <v>13</v>
      </c>
      <c r="E536">
        <v>2017</v>
      </c>
      <c r="F536">
        <v>0</v>
      </c>
    </row>
    <row r="537" spans="1:6" x14ac:dyDescent="0.3">
      <c r="A537">
        <v>163</v>
      </c>
      <c r="B537" t="s">
        <v>31</v>
      </c>
      <c r="C537" s="1">
        <v>42948</v>
      </c>
      <c r="D537" t="s">
        <v>14</v>
      </c>
      <c r="E537">
        <v>2017</v>
      </c>
      <c r="F537">
        <v>0</v>
      </c>
    </row>
    <row r="538" spans="1:6" x14ac:dyDescent="0.3">
      <c r="A538">
        <v>164</v>
      </c>
      <c r="B538" t="s">
        <v>31</v>
      </c>
      <c r="C538" s="1">
        <v>42979</v>
      </c>
      <c r="D538" t="s">
        <v>15</v>
      </c>
      <c r="E538">
        <v>2017</v>
      </c>
      <c r="F538">
        <v>0</v>
      </c>
    </row>
    <row r="539" spans="1:6" x14ac:dyDescent="0.3">
      <c r="A539">
        <v>165</v>
      </c>
      <c r="B539" t="s">
        <v>31</v>
      </c>
      <c r="C539" s="1">
        <v>43009</v>
      </c>
      <c r="D539" t="s">
        <v>16</v>
      </c>
      <c r="E539">
        <v>2017</v>
      </c>
      <c r="F539">
        <v>0</v>
      </c>
    </row>
    <row r="540" spans="1:6" x14ac:dyDescent="0.3">
      <c r="A540">
        <v>166</v>
      </c>
      <c r="B540" t="s">
        <v>31</v>
      </c>
      <c r="C540" s="1">
        <v>43040</v>
      </c>
      <c r="D540" t="s">
        <v>17</v>
      </c>
      <c r="E540">
        <v>2017</v>
      </c>
      <c r="F540">
        <v>0</v>
      </c>
    </row>
    <row r="541" spans="1:6" x14ac:dyDescent="0.3">
      <c r="A541">
        <v>167</v>
      </c>
      <c r="B541" t="s">
        <v>31</v>
      </c>
      <c r="C541" s="1">
        <v>43070</v>
      </c>
      <c r="D541" t="s">
        <v>18</v>
      </c>
      <c r="E541">
        <v>2017</v>
      </c>
      <c r="F541">
        <v>0</v>
      </c>
    </row>
    <row r="542" spans="1:6" x14ac:dyDescent="0.3">
      <c r="A542">
        <v>168</v>
      </c>
      <c r="B542" t="s">
        <v>32</v>
      </c>
      <c r="C542" s="1">
        <v>42736</v>
      </c>
      <c r="D542" t="s">
        <v>7</v>
      </c>
      <c r="E542">
        <v>2017</v>
      </c>
      <c r="F542">
        <v>0</v>
      </c>
    </row>
    <row r="543" spans="1:6" x14ac:dyDescent="0.3">
      <c r="A543">
        <v>169</v>
      </c>
      <c r="B543" t="s">
        <v>32</v>
      </c>
      <c r="C543" s="1">
        <v>42767</v>
      </c>
      <c r="D543" t="s">
        <v>8</v>
      </c>
      <c r="E543">
        <v>2017</v>
      </c>
      <c r="F543">
        <v>0</v>
      </c>
    </row>
    <row r="544" spans="1:6" x14ac:dyDescent="0.3">
      <c r="A544">
        <v>170</v>
      </c>
      <c r="B544" t="s">
        <v>32</v>
      </c>
      <c r="C544" s="1">
        <v>42795</v>
      </c>
      <c r="D544" t="s">
        <v>9</v>
      </c>
      <c r="E544">
        <v>2017</v>
      </c>
      <c r="F544">
        <v>0</v>
      </c>
    </row>
    <row r="545" spans="1:6" x14ac:dyDescent="0.3">
      <c r="A545">
        <v>171</v>
      </c>
      <c r="B545" t="s">
        <v>32</v>
      </c>
      <c r="C545" s="1">
        <v>42826</v>
      </c>
      <c r="D545" t="s">
        <v>10</v>
      </c>
      <c r="E545">
        <v>2017</v>
      </c>
      <c r="F545">
        <v>0</v>
      </c>
    </row>
    <row r="546" spans="1:6" x14ac:dyDescent="0.3">
      <c r="A546">
        <v>172</v>
      </c>
      <c r="B546" t="s">
        <v>32</v>
      </c>
      <c r="C546" s="1">
        <v>42856</v>
      </c>
      <c r="D546" t="s">
        <v>11</v>
      </c>
      <c r="E546">
        <v>2017</v>
      </c>
      <c r="F546">
        <v>0</v>
      </c>
    </row>
    <row r="547" spans="1:6" x14ac:dyDescent="0.3">
      <c r="A547">
        <v>173</v>
      </c>
      <c r="B547" t="s">
        <v>32</v>
      </c>
      <c r="C547" s="1">
        <v>42887</v>
      </c>
      <c r="D547" t="s">
        <v>12</v>
      </c>
      <c r="E547">
        <v>2017</v>
      </c>
      <c r="F547">
        <v>0</v>
      </c>
    </row>
    <row r="548" spans="1:6" x14ac:dyDescent="0.3">
      <c r="A548">
        <v>174</v>
      </c>
      <c r="B548" t="s">
        <v>32</v>
      </c>
      <c r="C548" s="1">
        <v>42917</v>
      </c>
      <c r="D548" t="s">
        <v>13</v>
      </c>
      <c r="E548">
        <v>2017</v>
      </c>
      <c r="F548">
        <v>0</v>
      </c>
    </row>
    <row r="549" spans="1:6" x14ac:dyDescent="0.3">
      <c r="A549">
        <v>175</v>
      </c>
      <c r="B549" t="s">
        <v>32</v>
      </c>
      <c r="C549" s="1">
        <v>42948</v>
      </c>
      <c r="D549" t="s">
        <v>14</v>
      </c>
      <c r="E549">
        <v>2017</v>
      </c>
      <c r="F549">
        <v>0</v>
      </c>
    </row>
    <row r="550" spans="1:6" x14ac:dyDescent="0.3">
      <c r="A550">
        <v>176</v>
      </c>
      <c r="B550" t="s">
        <v>32</v>
      </c>
      <c r="C550" s="1">
        <v>42979</v>
      </c>
      <c r="D550" t="s">
        <v>15</v>
      </c>
      <c r="E550">
        <v>2017</v>
      </c>
      <c r="F550">
        <v>0</v>
      </c>
    </row>
    <row r="551" spans="1:6" x14ac:dyDescent="0.3">
      <c r="A551">
        <v>177</v>
      </c>
      <c r="B551" t="s">
        <v>32</v>
      </c>
      <c r="C551" s="1">
        <v>43009</v>
      </c>
      <c r="D551" t="s">
        <v>16</v>
      </c>
      <c r="E551">
        <v>2017</v>
      </c>
      <c r="F551">
        <v>0</v>
      </c>
    </row>
    <row r="552" spans="1:6" x14ac:dyDescent="0.3">
      <c r="A552">
        <v>178</v>
      </c>
      <c r="B552" t="s">
        <v>32</v>
      </c>
      <c r="C552" s="1">
        <v>43040</v>
      </c>
      <c r="D552" t="s">
        <v>17</v>
      </c>
      <c r="E552">
        <v>2017</v>
      </c>
      <c r="F552">
        <v>0</v>
      </c>
    </row>
    <row r="553" spans="1:6" x14ac:dyDescent="0.3">
      <c r="A553">
        <v>179</v>
      </c>
      <c r="B553" t="s">
        <v>32</v>
      </c>
      <c r="C553" s="1">
        <v>43070</v>
      </c>
      <c r="D553" t="s">
        <v>18</v>
      </c>
      <c r="E553">
        <v>2017</v>
      </c>
      <c r="F553">
        <v>0</v>
      </c>
    </row>
    <row r="554" spans="1:6" x14ac:dyDescent="0.3">
      <c r="A554">
        <v>180</v>
      </c>
      <c r="B554" t="s">
        <v>33</v>
      </c>
      <c r="C554" s="1">
        <v>42736</v>
      </c>
      <c r="D554" t="s">
        <v>7</v>
      </c>
      <c r="E554">
        <v>2017</v>
      </c>
      <c r="F554">
        <v>0</v>
      </c>
    </row>
    <row r="555" spans="1:6" x14ac:dyDescent="0.3">
      <c r="A555">
        <v>181</v>
      </c>
      <c r="B555" t="s">
        <v>33</v>
      </c>
      <c r="C555" s="1">
        <v>42767</v>
      </c>
      <c r="D555" t="s">
        <v>8</v>
      </c>
      <c r="E555">
        <v>2017</v>
      </c>
      <c r="F555">
        <v>0</v>
      </c>
    </row>
    <row r="556" spans="1:6" x14ac:dyDescent="0.3">
      <c r="A556">
        <v>182</v>
      </c>
      <c r="B556" t="s">
        <v>33</v>
      </c>
      <c r="C556" s="1">
        <v>42795</v>
      </c>
      <c r="D556" t="s">
        <v>9</v>
      </c>
      <c r="E556">
        <v>2017</v>
      </c>
      <c r="F556">
        <v>0</v>
      </c>
    </row>
    <row r="557" spans="1:6" x14ac:dyDescent="0.3">
      <c r="A557">
        <v>183</v>
      </c>
      <c r="B557" t="s">
        <v>33</v>
      </c>
      <c r="C557" s="1">
        <v>42826</v>
      </c>
      <c r="D557" t="s">
        <v>10</v>
      </c>
      <c r="E557">
        <v>2017</v>
      </c>
      <c r="F557">
        <v>0</v>
      </c>
    </row>
    <row r="558" spans="1:6" x14ac:dyDescent="0.3">
      <c r="A558">
        <v>184</v>
      </c>
      <c r="B558" t="s">
        <v>33</v>
      </c>
      <c r="C558" s="1">
        <v>42856</v>
      </c>
      <c r="D558" t="s">
        <v>11</v>
      </c>
      <c r="E558">
        <v>2017</v>
      </c>
      <c r="F558">
        <v>0</v>
      </c>
    </row>
    <row r="559" spans="1:6" x14ac:dyDescent="0.3">
      <c r="A559">
        <v>185</v>
      </c>
      <c r="B559" t="s">
        <v>33</v>
      </c>
      <c r="C559" s="1">
        <v>42887</v>
      </c>
      <c r="D559" t="s">
        <v>12</v>
      </c>
      <c r="E559">
        <v>2017</v>
      </c>
      <c r="F559">
        <v>0</v>
      </c>
    </row>
    <row r="560" spans="1:6" x14ac:dyDescent="0.3">
      <c r="A560">
        <v>186</v>
      </c>
      <c r="B560" t="s">
        <v>33</v>
      </c>
      <c r="C560" s="1">
        <v>42917</v>
      </c>
      <c r="D560" t="s">
        <v>13</v>
      </c>
      <c r="E560">
        <v>2017</v>
      </c>
      <c r="F560">
        <v>0</v>
      </c>
    </row>
    <row r="561" spans="1:6" x14ac:dyDescent="0.3">
      <c r="A561">
        <v>187</v>
      </c>
      <c r="B561" t="s">
        <v>33</v>
      </c>
      <c r="C561" s="1">
        <v>42948</v>
      </c>
      <c r="D561" t="s">
        <v>14</v>
      </c>
      <c r="E561">
        <v>2017</v>
      </c>
      <c r="F561">
        <v>0</v>
      </c>
    </row>
    <row r="562" spans="1:6" x14ac:dyDescent="0.3">
      <c r="A562">
        <v>188</v>
      </c>
      <c r="B562" t="s">
        <v>33</v>
      </c>
      <c r="C562" s="1">
        <v>42979</v>
      </c>
      <c r="D562" t="s">
        <v>15</v>
      </c>
      <c r="E562">
        <v>2017</v>
      </c>
      <c r="F562">
        <v>0</v>
      </c>
    </row>
    <row r="563" spans="1:6" x14ac:dyDescent="0.3">
      <c r="A563">
        <v>189</v>
      </c>
      <c r="B563" t="s">
        <v>33</v>
      </c>
      <c r="C563" s="1">
        <v>43009</v>
      </c>
      <c r="D563" t="s">
        <v>16</v>
      </c>
      <c r="E563">
        <v>2017</v>
      </c>
      <c r="F563">
        <v>0</v>
      </c>
    </row>
    <row r="564" spans="1:6" x14ac:dyDescent="0.3">
      <c r="A564">
        <v>190</v>
      </c>
      <c r="B564" t="s">
        <v>33</v>
      </c>
      <c r="C564" s="1">
        <v>43040</v>
      </c>
      <c r="D564" t="s">
        <v>17</v>
      </c>
      <c r="E564">
        <v>2017</v>
      </c>
      <c r="F564">
        <v>0</v>
      </c>
    </row>
    <row r="565" spans="1:6" x14ac:dyDescent="0.3">
      <c r="A565">
        <v>191</v>
      </c>
      <c r="B565" t="s">
        <v>33</v>
      </c>
      <c r="C565" s="1">
        <v>43070</v>
      </c>
      <c r="D565" t="s">
        <v>18</v>
      </c>
      <c r="E565">
        <v>2017</v>
      </c>
      <c r="F565">
        <v>0</v>
      </c>
    </row>
    <row r="566" spans="1:6" x14ac:dyDescent="0.3">
      <c r="A566">
        <v>192</v>
      </c>
      <c r="B566" t="s">
        <v>34</v>
      </c>
      <c r="C566" s="1">
        <v>42736</v>
      </c>
      <c r="D566" t="s">
        <v>7</v>
      </c>
      <c r="E566">
        <v>2017</v>
      </c>
      <c r="F566">
        <v>19</v>
      </c>
    </row>
    <row r="567" spans="1:6" x14ac:dyDescent="0.3">
      <c r="A567">
        <v>193</v>
      </c>
      <c r="B567" t="s">
        <v>34</v>
      </c>
      <c r="C567" s="1">
        <v>42767</v>
      </c>
      <c r="D567" t="s">
        <v>8</v>
      </c>
      <c r="E567">
        <v>2017</v>
      </c>
      <c r="F567">
        <v>25</v>
      </c>
    </row>
    <row r="568" spans="1:6" x14ac:dyDescent="0.3">
      <c r="A568">
        <v>194</v>
      </c>
      <c r="B568" t="s">
        <v>34</v>
      </c>
      <c r="C568" s="1">
        <v>42795</v>
      </c>
      <c r="D568" t="s">
        <v>9</v>
      </c>
      <c r="E568">
        <v>2017</v>
      </c>
      <c r="F568">
        <v>24</v>
      </c>
    </row>
    <row r="569" spans="1:6" x14ac:dyDescent="0.3">
      <c r="A569">
        <v>195</v>
      </c>
      <c r="B569" t="s">
        <v>34</v>
      </c>
      <c r="C569" s="1">
        <v>42826</v>
      </c>
      <c r="D569" t="s">
        <v>10</v>
      </c>
      <c r="E569">
        <v>2017</v>
      </c>
      <c r="F569">
        <v>29</v>
      </c>
    </row>
    <row r="570" spans="1:6" x14ac:dyDescent="0.3">
      <c r="A570">
        <v>196</v>
      </c>
      <c r="B570" t="s">
        <v>34</v>
      </c>
      <c r="C570" s="1">
        <v>42856</v>
      </c>
      <c r="D570" t="s">
        <v>11</v>
      </c>
      <c r="E570">
        <v>2017</v>
      </c>
      <c r="F570">
        <v>31</v>
      </c>
    </row>
    <row r="571" spans="1:6" x14ac:dyDescent="0.3">
      <c r="A571">
        <v>197</v>
      </c>
      <c r="B571" t="s">
        <v>34</v>
      </c>
      <c r="C571" s="1">
        <v>42887</v>
      </c>
      <c r="D571" t="s">
        <v>12</v>
      </c>
      <c r="E571">
        <v>2017</v>
      </c>
      <c r="F571">
        <v>35</v>
      </c>
    </row>
    <row r="572" spans="1:6" x14ac:dyDescent="0.3">
      <c r="A572">
        <v>198</v>
      </c>
      <c r="B572" t="s">
        <v>34</v>
      </c>
      <c r="C572" s="1">
        <v>42917</v>
      </c>
      <c r="D572" t="s">
        <v>13</v>
      </c>
      <c r="E572">
        <v>2017</v>
      </c>
      <c r="F572">
        <v>25</v>
      </c>
    </row>
    <row r="573" spans="1:6" x14ac:dyDescent="0.3">
      <c r="A573">
        <v>199</v>
      </c>
      <c r="B573" t="s">
        <v>34</v>
      </c>
      <c r="C573" s="1">
        <v>42948</v>
      </c>
      <c r="D573" t="s">
        <v>14</v>
      </c>
      <c r="E573">
        <v>2017</v>
      </c>
      <c r="F573">
        <v>23</v>
      </c>
    </row>
    <row r="574" spans="1:6" x14ac:dyDescent="0.3">
      <c r="A574">
        <v>200</v>
      </c>
      <c r="B574" t="s">
        <v>34</v>
      </c>
      <c r="C574" s="1">
        <v>42979</v>
      </c>
      <c r="D574" t="s">
        <v>15</v>
      </c>
      <c r="E574">
        <v>2017</v>
      </c>
      <c r="F574">
        <v>32</v>
      </c>
    </row>
    <row r="575" spans="1:6" x14ac:dyDescent="0.3">
      <c r="A575">
        <v>201</v>
      </c>
      <c r="B575" t="s">
        <v>34</v>
      </c>
      <c r="C575" s="1">
        <v>43009</v>
      </c>
      <c r="D575" t="s">
        <v>16</v>
      </c>
      <c r="E575">
        <v>2017</v>
      </c>
      <c r="F575">
        <v>18</v>
      </c>
    </row>
    <row r="576" spans="1:6" x14ac:dyDescent="0.3">
      <c r="A576">
        <v>202</v>
      </c>
      <c r="B576" t="s">
        <v>34</v>
      </c>
      <c r="C576" s="1">
        <v>43040</v>
      </c>
      <c r="D576" t="s">
        <v>17</v>
      </c>
      <c r="E576">
        <v>2017</v>
      </c>
      <c r="F576">
        <v>21</v>
      </c>
    </row>
    <row r="577" spans="1:6" x14ac:dyDescent="0.3">
      <c r="A577">
        <v>203</v>
      </c>
      <c r="B577" t="s">
        <v>34</v>
      </c>
      <c r="C577" s="1">
        <v>43070</v>
      </c>
      <c r="D577" t="s">
        <v>18</v>
      </c>
      <c r="E577">
        <v>2017</v>
      </c>
      <c r="F577">
        <v>29</v>
      </c>
    </row>
    <row r="578" spans="1:6" x14ac:dyDescent="0.3">
      <c r="A578">
        <v>204</v>
      </c>
      <c r="B578" t="s">
        <v>35</v>
      </c>
      <c r="C578" s="1">
        <v>42736</v>
      </c>
      <c r="D578" t="s">
        <v>7</v>
      </c>
      <c r="E578">
        <v>2017</v>
      </c>
      <c r="F578">
        <v>0</v>
      </c>
    </row>
    <row r="579" spans="1:6" x14ac:dyDescent="0.3">
      <c r="A579">
        <v>205</v>
      </c>
      <c r="B579" t="s">
        <v>35</v>
      </c>
      <c r="C579" s="1">
        <v>42767</v>
      </c>
      <c r="D579" t="s">
        <v>8</v>
      </c>
      <c r="E579">
        <v>2017</v>
      </c>
      <c r="F579">
        <v>0</v>
      </c>
    </row>
    <row r="580" spans="1:6" x14ac:dyDescent="0.3">
      <c r="A580">
        <v>206</v>
      </c>
      <c r="B580" t="s">
        <v>35</v>
      </c>
      <c r="C580" s="1">
        <v>42795</v>
      </c>
      <c r="D580" t="s">
        <v>9</v>
      </c>
      <c r="E580">
        <v>2017</v>
      </c>
      <c r="F580">
        <v>0</v>
      </c>
    </row>
    <row r="581" spans="1:6" x14ac:dyDescent="0.3">
      <c r="A581">
        <v>207</v>
      </c>
      <c r="B581" t="s">
        <v>35</v>
      </c>
      <c r="C581" s="1">
        <v>42826</v>
      </c>
      <c r="D581" t="s">
        <v>10</v>
      </c>
      <c r="E581">
        <v>2017</v>
      </c>
      <c r="F581">
        <v>0</v>
      </c>
    </row>
    <row r="582" spans="1:6" x14ac:dyDescent="0.3">
      <c r="A582">
        <v>208</v>
      </c>
      <c r="B582" t="s">
        <v>35</v>
      </c>
      <c r="C582" s="1">
        <v>42856</v>
      </c>
      <c r="D582" t="s">
        <v>11</v>
      </c>
      <c r="E582">
        <v>2017</v>
      </c>
      <c r="F582">
        <v>0</v>
      </c>
    </row>
    <row r="583" spans="1:6" x14ac:dyDescent="0.3">
      <c r="A583">
        <v>209</v>
      </c>
      <c r="B583" t="s">
        <v>35</v>
      </c>
      <c r="C583" s="1">
        <v>42887</v>
      </c>
      <c r="D583" t="s">
        <v>12</v>
      </c>
      <c r="E583">
        <v>2017</v>
      </c>
      <c r="F583">
        <v>0</v>
      </c>
    </row>
    <row r="584" spans="1:6" x14ac:dyDescent="0.3">
      <c r="A584">
        <v>210</v>
      </c>
      <c r="B584" t="s">
        <v>35</v>
      </c>
      <c r="C584" s="1">
        <v>42917</v>
      </c>
      <c r="D584" t="s">
        <v>13</v>
      </c>
      <c r="E584">
        <v>2017</v>
      </c>
      <c r="F584">
        <v>0</v>
      </c>
    </row>
    <row r="585" spans="1:6" x14ac:dyDescent="0.3">
      <c r="A585">
        <v>211</v>
      </c>
      <c r="B585" t="s">
        <v>35</v>
      </c>
      <c r="C585" s="1">
        <v>42948</v>
      </c>
      <c r="D585" t="s">
        <v>14</v>
      </c>
      <c r="E585">
        <v>2017</v>
      </c>
      <c r="F585">
        <v>0</v>
      </c>
    </row>
    <row r="586" spans="1:6" x14ac:dyDescent="0.3">
      <c r="A586">
        <v>212</v>
      </c>
      <c r="B586" t="s">
        <v>35</v>
      </c>
      <c r="C586" s="1">
        <v>42979</v>
      </c>
      <c r="D586" t="s">
        <v>15</v>
      </c>
      <c r="E586">
        <v>2017</v>
      </c>
      <c r="F586">
        <v>0</v>
      </c>
    </row>
    <row r="587" spans="1:6" x14ac:dyDescent="0.3">
      <c r="A587">
        <v>213</v>
      </c>
      <c r="B587" t="s">
        <v>35</v>
      </c>
      <c r="C587" s="1">
        <v>43009</v>
      </c>
      <c r="D587" t="s">
        <v>16</v>
      </c>
      <c r="E587">
        <v>2017</v>
      </c>
      <c r="F587">
        <v>0</v>
      </c>
    </row>
    <row r="588" spans="1:6" x14ac:dyDescent="0.3">
      <c r="A588">
        <v>214</v>
      </c>
      <c r="B588" t="s">
        <v>35</v>
      </c>
      <c r="C588" s="1">
        <v>43040</v>
      </c>
      <c r="D588" t="s">
        <v>17</v>
      </c>
      <c r="E588">
        <v>2017</v>
      </c>
      <c r="F588">
        <v>0</v>
      </c>
    </row>
    <row r="589" spans="1:6" x14ac:dyDescent="0.3">
      <c r="A589">
        <v>215</v>
      </c>
      <c r="B589" t="s">
        <v>35</v>
      </c>
      <c r="C589" s="1">
        <v>43070</v>
      </c>
      <c r="D589" t="s">
        <v>18</v>
      </c>
      <c r="E589">
        <v>2017</v>
      </c>
      <c r="F589">
        <v>0</v>
      </c>
    </row>
    <row r="590" spans="1:6" x14ac:dyDescent="0.3">
      <c r="A590">
        <v>216</v>
      </c>
      <c r="B590" t="s">
        <v>36</v>
      </c>
      <c r="C590" s="1">
        <v>42736</v>
      </c>
      <c r="D590" t="s">
        <v>7</v>
      </c>
      <c r="E590">
        <v>2017</v>
      </c>
      <c r="F590">
        <v>0</v>
      </c>
    </row>
    <row r="591" spans="1:6" x14ac:dyDescent="0.3">
      <c r="A591">
        <v>217</v>
      </c>
      <c r="B591" t="s">
        <v>36</v>
      </c>
      <c r="C591" s="1">
        <v>42767</v>
      </c>
      <c r="D591" t="s">
        <v>8</v>
      </c>
      <c r="E591">
        <v>2017</v>
      </c>
      <c r="F591">
        <v>0</v>
      </c>
    </row>
    <row r="592" spans="1:6" x14ac:dyDescent="0.3">
      <c r="A592">
        <v>218</v>
      </c>
      <c r="B592" t="s">
        <v>36</v>
      </c>
      <c r="C592" s="1">
        <v>42795</v>
      </c>
      <c r="D592" t="s">
        <v>9</v>
      </c>
      <c r="E592">
        <v>2017</v>
      </c>
      <c r="F592">
        <v>0</v>
      </c>
    </row>
    <row r="593" spans="1:6" x14ac:dyDescent="0.3">
      <c r="A593">
        <v>219</v>
      </c>
      <c r="B593" t="s">
        <v>36</v>
      </c>
      <c r="C593" s="1">
        <v>42826</v>
      </c>
      <c r="D593" t="s">
        <v>10</v>
      </c>
      <c r="E593">
        <v>2017</v>
      </c>
      <c r="F593">
        <v>0</v>
      </c>
    </row>
    <row r="594" spans="1:6" x14ac:dyDescent="0.3">
      <c r="A594">
        <v>220</v>
      </c>
      <c r="B594" t="s">
        <v>36</v>
      </c>
      <c r="C594" s="1">
        <v>42856</v>
      </c>
      <c r="D594" t="s">
        <v>11</v>
      </c>
      <c r="E594">
        <v>2017</v>
      </c>
      <c r="F594">
        <v>0</v>
      </c>
    </row>
    <row r="595" spans="1:6" x14ac:dyDescent="0.3">
      <c r="A595">
        <v>221</v>
      </c>
      <c r="B595" t="s">
        <v>36</v>
      </c>
      <c r="C595" s="1">
        <v>42887</v>
      </c>
      <c r="D595" t="s">
        <v>12</v>
      </c>
      <c r="E595">
        <v>2017</v>
      </c>
      <c r="F595">
        <v>0</v>
      </c>
    </row>
    <row r="596" spans="1:6" x14ac:dyDescent="0.3">
      <c r="A596">
        <v>222</v>
      </c>
      <c r="B596" t="s">
        <v>36</v>
      </c>
      <c r="C596" s="1">
        <v>42917</v>
      </c>
      <c r="D596" t="s">
        <v>13</v>
      </c>
      <c r="E596">
        <v>2017</v>
      </c>
      <c r="F596">
        <v>0</v>
      </c>
    </row>
    <row r="597" spans="1:6" x14ac:dyDescent="0.3">
      <c r="A597">
        <v>223</v>
      </c>
      <c r="B597" t="s">
        <v>36</v>
      </c>
      <c r="C597" s="1">
        <v>42948</v>
      </c>
      <c r="D597" t="s">
        <v>14</v>
      </c>
      <c r="E597">
        <v>2017</v>
      </c>
      <c r="F597">
        <v>0</v>
      </c>
    </row>
    <row r="598" spans="1:6" x14ac:dyDescent="0.3">
      <c r="A598">
        <v>224</v>
      </c>
      <c r="B598" t="s">
        <v>36</v>
      </c>
      <c r="C598" s="1">
        <v>42979</v>
      </c>
      <c r="D598" t="s">
        <v>15</v>
      </c>
      <c r="E598">
        <v>2017</v>
      </c>
      <c r="F598">
        <v>0</v>
      </c>
    </row>
    <row r="599" spans="1:6" x14ac:dyDescent="0.3">
      <c r="A599">
        <v>225</v>
      </c>
      <c r="B599" t="s">
        <v>36</v>
      </c>
      <c r="C599" s="1">
        <v>43009</v>
      </c>
      <c r="D599" t="s">
        <v>16</v>
      </c>
      <c r="E599">
        <v>2017</v>
      </c>
      <c r="F599">
        <v>0</v>
      </c>
    </row>
    <row r="600" spans="1:6" x14ac:dyDescent="0.3">
      <c r="A600">
        <v>226</v>
      </c>
      <c r="B600" t="s">
        <v>36</v>
      </c>
      <c r="C600" s="1">
        <v>43040</v>
      </c>
      <c r="D600" t="s">
        <v>17</v>
      </c>
      <c r="E600">
        <v>2017</v>
      </c>
      <c r="F600">
        <v>0</v>
      </c>
    </row>
    <row r="601" spans="1:6" x14ac:dyDescent="0.3">
      <c r="A601">
        <v>227</v>
      </c>
      <c r="B601" t="s">
        <v>36</v>
      </c>
      <c r="C601" s="1">
        <v>43070</v>
      </c>
      <c r="D601" t="s">
        <v>18</v>
      </c>
      <c r="E601">
        <v>2017</v>
      </c>
      <c r="F601">
        <v>0</v>
      </c>
    </row>
    <row r="602" spans="1:6" x14ac:dyDescent="0.3">
      <c r="A602">
        <v>228</v>
      </c>
      <c r="B602" t="s">
        <v>37</v>
      </c>
      <c r="C602" s="1">
        <v>42736</v>
      </c>
      <c r="D602" t="s">
        <v>7</v>
      </c>
      <c r="E602">
        <v>2017</v>
      </c>
      <c r="F602">
        <v>0</v>
      </c>
    </row>
    <row r="603" spans="1:6" x14ac:dyDescent="0.3">
      <c r="A603">
        <v>229</v>
      </c>
      <c r="B603" t="s">
        <v>37</v>
      </c>
      <c r="C603" s="1">
        <v>42767</v>
      </c>
      <c r="D603" t="s">
        <v>8</v>
      </c>
      <c r="E603">
        <v>2017</v>
      </c>
      <c r="F603">
        <v>0</v>
      </c>
    </row>
    <row r="604" spans="1:6" x14ac:dyDescent="0.3">
      <c r="A604">
        <v>230</v>
      </c>
      <c r="B604" t="s">
        <v>37</v>
      </c>
      <c r="C604" s="1">
        <v>42795</v>
      </c>
      <c r="D604" t="s">
        <v>9</v>
      </c>
      <c r="E604">
        <v>2017</v>
      </c>
      <c r="F604">
        <v>0</v>
      </c>
    </row>
    <row r="605" spans="1:6" x14ac:dyDescent="0.3">
      <c r="A605">
        <v>231</v>
      </c>
      <c r="B605" t="s">
        <v>37</v>
      </c>
      <c r="C605" s="1">
        <v>42826</v>
      </c>
      <c r="D605" t="s">
        <v>10</v>
      </c>
      <c r="E605">
        <v>2017</v>
      </c>
      <c r="F605">
        <v>2</v>
      </c>
    </row>
    <row r="606" spans="1:6" x14ac:dyDescent="0.3">
      <c r="A606">
        <v>232</v>
      </c>
      <c r="B606" t="s">
        <v>37</v>
      </c>
      <c r="C606" s="1">
        <v>42856</v>
      </c>
      <c r="D606" t="s">
        <v>11</v>
      </c>
      <c r="E606">
        <v>2017</v>
      </c>
      <c r="F606">
        <v>0</v>
      </c>
    </row>
    <row r="607" spans="1:6" x14ac:dyDescent="0.3">
      <c r="A607">
        <v>233</v>
      </c>
      <c r="B607" t="s">
        <v>37</v>
      </c>
      <c r="C607" s="1">
        <v>42887</v>
      </c>
      <c r="D607" t="s">
        <v>12</v>
      </c>
      <c r="E607">
        <v>2017</v>
      </c>
      <c r="F607">
        <v>0</v>
      </c>
    </row>
    <row r="608" spans="1:6" x14ac:dyDescent="0.3">
      <c r="A608">
        <v>234</v>
      </c>
      <c r="B608" t="s">
        <v>37</v>
      </c>
      <c r="C608" s="1">
        <v>42917</v>
      </c>
      <c r="D608" t="s">
        <v>13</v>
      </c>
      <c r="E608">
        <v>2017</v>
      </c>
      <c r="F608">
        <v>0</v>
      </c>
    </row>
    <row r="609" spans="1:6" x14ac:dyDescent="0.3">
      <c r="A609">
        <v>235</v>
      </c>
      <c r="B609" t="s">
        <v>37</v>
      </c>
      <c r="C609" s="1">
        <v>42948</v>
      </c>
      <c r="D609" t="s">
        <v>14</v>
      </c>
      <c r="E609">
        <v>2017</v>
      </c>
      <c r="F609">
        <v>0</v>
      </c>
    </row>
    <row r="610" spans="1:6" x14ac:dyDescent="0.3">
      <c r="A610">
        <v>236</v>
      </c>
      <c r="B610" t="s">
        <v>37</v>
      </c>
      <c r="C610" s="1">
        <v>42979</v>
      </c>
      <c r="D610" t="s">
        <v>15</v>
      </c>
      <c r="E610">
        <v>2017</v>
      </c>
      <c r="F610">
        <v>0</v>
      </c>
    </row>
    <row r="611" spans="1:6" x14ac:dyDescent="0.3">
      <c r="A611">
        <v>237</v>
      </c>
      <c r="B611" t="s">
        <v>37</v>
      </c>
      <c r="C611" s="1">
        <v>43009</v>
      </c>
      <c r="D611" t="s">
        <v>16</v>
      </c>
      <c r="E611">
        <v>2017</v>
      </c>
      <c r="F611">
        <v>0</v>
      </c>
    </row>
    <row r="612" spans="1:6" x14ac:dyDescent="0.3">
      <c r="A612">
        <v>238</v>
      </c>
      <c r="B612" t="s">
        <v>37</v>
      </c>
      <c r="C612" s="1">
        <v>43040</v>
      </c>
      <c r="D612" t="s">
        <v>17</v>
      </c>
      <c r="E612">
        <v>2017</v>
      </c>
      <c r="F612">
        <v>0</v>
      </c>
    </row>
    <row r="613" spans="1:6" x14ac:dyDescent="0.3">
      <c r="A613">
        <v>239</v>
      </c>
      <c r="B613" t="s">
        <v>37</v>
      </c>
      <c r="C613" s="1">
        <v>43070</v>
      </c>
      <c r="D613" t="s">
        <v>18</v>
      </c>
      <c r="E613">
        <v>2017</v>
      </c>
      <c r="F613">
        <v>0</v>
      </c>
    </row>
    <row r="614" spans="1:6" x14ac:dyDescent="0.3">
      <c r="A614">
        <v>240</v>
      </c>
      <c r="B614" t="s">
        <v>38</v>
      </c>
      <c r="C614" s="1">
        <v>42736</v>
      </c>
      <c r="D614" t="s">
        <v>7</v>
      </c>
      <c r="E614">
        <v>2017</v>
      </c>
      <c r="F614">
        <v>0</v>
      </c>
    </row>
    <row r="615" spans="1:6" x14ac:dyDescent="0.3">
      <c r="A615">
        <v>241</v>
      </c>
      <c r="B615" t="s">
        <v>38</v>
      </c>
      <c r="C615" s="1">
        <v>42767</v>
      </c>
      <c r="D615" t="s">
        <v>8</v>
      </c>
      <c r="E615">
        <v>2017</v>
      </c>
      <c r="F615">
        <v>0</v>
      </c>
    </row>
    <row r="616" spans="1:6" x14ac:dyDescent="0.3">
      <c r="A616">
        <v>242</v>
      </c>
      <c r="B616" t="s">
        <v>38</v>
      </c>
      <c r="C616" s="1">
        <v>42795</v>
      </c>
      <c r="D616" t="s">
        <v>9</v>
      </c>
      <c r="E616">
        <v>2017</v>
      </c>
      <c r="F616">
        <v>0</v>
      </c>
    </row>
    <row r="617" spans="1:6" x14ac:dyDescent="0.3">
      <c r="A617">
        <v>243</v>
      </c>
      <c r="B617" t="s">
        <v>38</v>
      </c>
      <c r="C617" s="1">
        <v>42826</v>
      </c>
      <c r="D617" t="s">
        <v>10</v>
      </c>
      <c r="E617">
        <v>2017</v>
      </c>
      <c r="F617">
        <v>0</v>
      </c>
    </row>
    <row r="618" spans="1:6" x14ac:dyDescent="0.3">
      <c r="A618">
        <v>244</v>
      </c>
      <c r="B618" t="s">
        <v>38</v>
      </c>
      <c r="C618" s="1">
        <v>42856</v>
      </c>
      <c r="D618" t="s">
        <v>11</v>
      </c>
      <c r="E618">
        <v>2017</v>
      </c>
      <c r="F618">
        <v>0</v>
      </c>
    </row>
    <row r="619" spans="1:6" x14ac:dyDescent="0.3">
      <c r="A619">
        <v>245</v>
      </c>
      <c r="B619" t="s">
        <v>38</v>
      </c>
      <c r="C619" s="1">
        <v>42887</v>
      </c>
      <c r="D619" t="s">
        <v>12</v>
      </c>
      <c r="E619">
        <v>2017</v>
      </c>
      <c r="F619">
        <v>0</v>
      </c>
    </row>
    <row r="620" spans="1:6" x14ac:dyDescent="0.3">
      <c r="A620">
        <v>246</v>
      </c>
      <c r="B620" t="s">
        <v>38</v>
      </c>
      <c r="C620" s="1">
        <v>42917</v>
      </c>
      <c r="D620" t="s">
        <v>13</v>
      </c>
      <c r="E620">
        <v>2017</v>
      </c>
      <c r="F620">
        <v>0</v>
      </c>
    </row>
    <row r="621" spans="1:6" x14ac:dyDescent="0.3">
      <c r="A621">
        <v>247</v>
      </c>
      <c r="B621" t="s">
        <v>38</v>
      </c>
      <c r="C621" s="1">
        <v>42948</v>
      </c>
      <c r="D621" t="s">
        <v>14</v>
      </c>
      <c r="E621">
        <v>2017</v>
      </c>
      <c r="F621">
        <v>0</v>
      </c>
    </row>
    <row r="622" spans="1:6" x14ac:dyDescent="0.3">
      <c r="A622">
        <v>248</v>
      </c>
      <c r="B622" t="s">
        <v>38</v>
      </c>
      <c r="C622" s="1">
        <v>42979</v>
      </c>
      <c r="D622" t="s">
        <v>15</v>
      </c>
      <c r="E622">
        <v>2017</v>
      </c>
      <c r="F622">
        <v>0</v>
      </c>
    </row>
    <row r="623" spans="1:6" x14ac:dyDescent="0.3">
      <c r="A623">
        <v>249</v>
      </c>
      <c r="B623" t="s">
        <v>38</v>
      </c>
      <c r="C623" s="1">
        <v>43009</v>
      </c>
      <c r="D623" t="s">
        <v>16</v>
      </c>
      <c r="E623">
        <v>2017</v>
      </c>
      <c r="F623">
        <v>0</v>
      </c>
    </row>
    <row r="624" spans="1:6" x14ac:dyDescent="0.3">
      <c r="A624">
        <v>250</v>
      </c>
      <c r="B624" t="s">
        <v>38</v>
      </c>
      <c r="C624" s="1">
        <v>43040</v>
      </c>
      <c r="D624" t="s">
        <v>17</v>
      </c>
      <c r="E624">
        <v>2017</v>
      </c>
      <c r="F624">
        <v>0</v>
      </c>
    </row>
    <row r="625" spans="1:6" x14ac:dyDescent="0.3">
      <c r="A625">
        <v>251</v>
      </c>
      <c r="B625" t="s">
        <v>38</v>
      </c>
      <c r="C625" s="1">
        <v>43070</v>
      </c>
      <c r="D625" t="s">
        <v>18</v>
      </c>
      <c r="E625">
        <v>2017</v>
      </c>
      <c r="F625">
        <v>0</v>
      </c>
    </row>
    <row r="626" spans="1:6" x14ac:dyDescent="0.3">
      <c r="A626">
        <v>252</v>
      </c>
      <c r="B626" t="s">
        <v>39</v>
      </c>
      <c r="C626" s="1">
        <v>42736</v>
      </c>
      <c r="D626" t="s">
        <v>7</v>
      </c>
      <c r="E626">
        <v>2017</v>
      </c>
      <c r="F626">
        <v>0</v>
      </c>
    </row>
    <row r="627" spans="1:6" x14ac:dyDescent="0.3">
      <c r="A627">
        <v>253</v>
      </c>
      <c r="B627" t="s">
        <v>39</v>
      </c>
      <c r="C627" s="1">
        <v>42767</v>
      </c>
      <c r="D627" t="s">
        <v>8</v>
      </c>
      <c r="E627">
        <v>2017</v>
      </c>
      <c r="F627">
        <v>0</v>
      </c>
    </row>
    <row r="628" spans="1:6" x14ac:dyDescent="0.3">
      <c r="A628">
        <v>254</v>
      </c>
      <c r="B628" t="s">
        <v>39</v>
      </c>
      <c r="C628" s="1">
        <v>42795</v>
      </c>
      <c r="D628" t="s">
        <v>9</v>
      </c>
      <c r="E628">
        <v>2017</v>
      </c>
      <c r="F628">
        <v>0</v>
      </c>
    </row>
    <row r="629" spans="1:6" x14ac:dyDescent="0.3">
      <c r="A629">
        <v>255</v>
      </c>
      <c r="B629" t="s">
        <v>39</v>
      </c>
      <c r="C629" s="1">
        <v>42826</v>
      </c>
      <c r="D629" t="s">
        <v>10</v>
      </c>
      <c r="E629">
        <v>2017</v>
      </c>
      <c r="F629">
        <v>0</v>
      </c>
    </row>
    <row r="630" spans="1:6" x14ac:dyDescent="0.3">
      <c r="A630">
        <v>256</v>
      </c>
      <c r="B630" t="s">
        <v>39</v>
      </c>
      <c r="C630" s="1">
        <v>42856</v>
      </c>
      <c r="D630" t="s">
        <v>11</v>
      </c>
      <c r="E630">
        <v>2017</v>
      </c>
      <c r="F630">
        <v>0</v>
      </c>
    </row>
    <row r="631" spans="1:6" x14ac:dyDescent="0.3">
      <c r="A631">
        <v>257</v>
      </c>
      <c r="B631" t="s">
        <v>39</v>
      </c>
      <c r="C631" s="1">
        <v>42887</v>
      </c>
      <c r="D631" t="s">
        <v>12</v>
      </c>
      <c r="E631">
        <v>2017</v>
      </c>
      <c r="F631">
        <v>0</v>
      </c>
    </row>
    <row r="632" spans="1:6" x14ac:dyDescent="0.3">
      <c r="A632">
        <v>258</v>
      </c>
      <c r="B632" t="s">
        <v>39</v>
      </c>
      <c r="C632" s="1">
        <v>42917</v>
      </c>
      <c r="D632" t="s">
        <v>13</v>
      </c>
      <c r="E632">
        <v>2017</v>
      </c>
      <c r="F632">
        <v>0</v>
      </c>
    </row>
    <row r="633" spans="1:6" x14ac:dyDescent="0.3">
      <c r="A633">
        <v>259</v>
      </c>
      <c r="B633" t="s">
        <v>39</v>
      </c>
      <c r="C633" s="1">
        <v>42948</v>
      </c>
      <c r="D633" t="s">
        <v>14</v>
      </c>
      <c r="E633">
        <v>2017</v>
      </c>
      <c r="F633">
        <v>0</v>
      </c>
    </row>
    <row r="634" spans="1:6" x14ac:dyDescent="0.3">
      <c r="A634">
        <v>260</v>
      </c>
      <c r="B634" t="s">
        <v>39</v>
      </c>
      <c r="C634" s="1">
        <v>42979</v>
      </c>
      <c r="D634" t="s">
        <v>15</v>
      </c>
      <c r="E634">
        <v>2017</v>
      </c>
      <c r="F634">
        <v>0</v>
      </c>
    </row>
    <row r="635" spans="1:6" x14ac:dyDescent="0.3">
      <c r="A635">
        <v>261</v>
      </c>
      <c r="B635" t="s">
        <v>39</v>
      </c>
      <c r="C635" s="1">
        <v>43009</v>
      </c>
      <c r="D635" t="s">
        <v>16</v>
      </c>
      <c r="E635">
        <v>2017</v>
      </c>
      <c r="F635">
        <v>0</v>
      </c>
    </row>
    <row r="636" spans="1:6" x14ac:dyDescent="0.3">
      <c r="A636">
        <v>262</v>
      </c>
      <c r="B636" t="s">
        <v>39</v>
      </c>
      <c r="C636" s="1">
        <v>43040</v>
      </c>
      <c r="D636" t="s">
        <v>17</v>
      </c>
      <c r="E636">
        <v>2017</v>
      </c>
      <c r="F636">
        <v>0</v>
      </c>
    </row>
    <row r="637" spans="1:6" x14ac:dyDescent="0.3">
      <c r="A637">
        <v>263</v>
      </c>
      <c r="B637" t="s">
        <v>39</v>
      </c>
      <c r="C637" s="1">
        <v>43070</v>
      </c>
      <c r="D637" t="s">
        <v>18</v>
      </c>
      <c r="E637">
        <v>2017</v>
      </c>
      <c r="F637">
        <v>0</v>
      </c>
    </row>
    <row r="638" spans="1:6" x14ac:dyDescent="0.3">
      <c r="A638">
        <v>264</v>
      </c>
      <c r="B638" t="s">
        <v>40</v>
      </c>
      <c r="C638" s="1">
        <v>42736</v>
      </c>
      <c r="D638" t="s">
        <v>7</v>
      </c>
      <c r="E638">
        <v>2017</v>
      </c>
      <c r="F638">
        <v>0</v>
      </c>
    </row>
    <row r="639" spans="1:6" x14ac:dyDescent="0.3">
      <c r="A639">
        <v>265</v>
      </c>
      <c r="B639" t="s">
        <v>40</v>
      </c>
      <c r="C639" s="1">
        <v>42767</v>
      </c>
      <c r="D639" t="s">
        <v>8</v>
      </c>
      <c r="E639">
        <v>2017</v>
      </c>
      <c r="F639">
        <v>0</v>
      </c>
    </row>
    <row r="640" spans="1:6" x14ac:dyDescent="0.3">
      <c r="A640">
        <v>266</v>
      </c>
      <c r="B640" t="s">
        <v>40</v>
      </c>
      <c r="C640" s="1">
        <v>42795</v>
      </c>
      <c r="D640" t="s">
        <v>9</v>
      </c>
      <c r="E640">
        <v>2017</v>
      </c>
      <c r="F640">
        <v>0</v>
      </c>
    </row>
    <row r="641" spans="1:6" x14ac:dyDescent="0.3">
      <c r="A641">
        <v>267</v>
      </c>
      <c r="B641" t="s">
        <v>40</v>
      </c>
      <c r="C641" s="1">
        <v>42826</v>
      </c>
      <c r="D641" t="s">
        <v>10</v>
      </c>
      <c r="E641">
        <v>2017</v>
      </c>
      <c r="F641">
        <v>0</v>
      </c>
    </row>
    <row r="642" spans="1:6" x14ac:dyDescent="0.3">
      <c r="A642">
        <v>268</v>
      </c>
      <c r="B642" t="s">
        <v>40</v>
      </c>
      <c r="C642" s="1">
        <v>42856</v>
      </c>
      <c r="D642" t="s">
        <v>11</v>
      </c>
      <c r="E642">
        <v>2017</v>
      </c>
      <c r="F642">
        <v>0</v>
      </c>
    </row>
    <row r="643" spans="1:6" x14ac:dyDescent="0.3">
      <c r="A643">
        <v>269</v>
      </c>
      <c r="B643" t="s">
        <v>40</v>
      </c>
      <c r="C643" s="1">
        <v>42887</v>
      </c>
      <c r="D643" t="s">
        <v>12</v>
      </c>
      <c r="E643">
        <v>2017</v>
      </c>
      <c r="F643">
        <v>0</v>
      </c>
    </row>
    <row r="644" spans="1:6" x14ac:dyDescent="0.3">
      <c r="A644">
        <v>270</v>
      </c>
      <c r="B644" t="s">
        <v>40</v>
      </c>
      <c r="C644" s="1">
        <v>42917</v>
      </c>
      <c r="D644" t="s">
        <v>13</v>
      </c>
      <c r="E644">
        <v>2017</v>
      </c>
      <c r="F644">
        <v>0</v>
      </c>
    </row>
    <row r="645" spans="1:6" x14ac:dyDescent="0.3">
      <c r="A645">
        <v>271</v>
      </c>
      <c r="B645" t="s">
        <v>40</v>
      </c>
      <c r="C645" s="1">
        <v>42948</v>
      </c>
      <c r="D645" t="s">
        <v>14</v>
      </c>
      <c r="E645">
        <v>2017</v>
      </c>
      <c r="F645">
        <v>0</v>
      </c>
    </row>
    <row r="646" spans="1:6" x14ac:dyDescent="0.3">
      <c r="A646">
        <v>272</v>
      </c>
      <c r="B646" t="s">
        <v>40</v>
      </c>
      <c r="C646" s="1">
        <v>42979</v>
      </c>
      <c r="D646" t="s">
        <v>15</v>
      </c>
      <c r="E646">
        <v>2017</v>
      </c>
      <c r="F646">
        <v>0</v>
      </c>
    </row>
    <row r="647" spans="1:6" x14ac:dyDescent="0.3">
      <c r="A647">
        <v>273</v>
      </c>
      <c r="B647" t="s">
        <v>40</v>
      </c>
      <c r="C647" s="1">
        <v>43009</v>
      </c>
      <c r="D647" t="s">
        <v>16</v>
      </c>
      <c r="E647">
        <v>2017</v>
      </c>
      <c r="F647">
        <v>0</v>
      </c>
    </row>
    <row r="648" spans="1:6" x14ac:dyDescent="0.3">
      <c r="A648">
        <v>274</v>
      </c>
      <c r="B648" t="s">
        <v>40</v>
      </c>
      <c r="C648" s="1">
        <v>43040</v>
      </c>
      <c r="D648" t="s">
        <v>17</v>
      </c>
      <c r="E648">
        <v>2017</v>
      </c>
      <c r="F648">
        <v>0</v>
      </c>
    </row>
    <row r="649" spans="1:6" x14ac:dyDescent="0.3">
      <c r="A649">
        <v>275</v>
      </c>
      <c r="B649" t="s">
        <v>40</v>
      </c>
      <c r="C649" s="1">
        <v>43070</v>
      </c>
      <c r="D649" t="s">
        <v>18</v>
      </c>
      <c r="E649">
        <v>2017</v>
      </c>
      <c r="F649">
        <v>0</v>
      </c>
    </row>
    <row r="650" spans="1:6" x14ac:dyDescent="0.3">
      <c r="A650">
        <v>276</v>
      </c>
      <c r="B650" t="s">
        <v>41</v>
      </c>
      <c r="C650" s="1">
        <v>42736</v>
      </c>
      <c r="D650" t="s">
        <v>7</v>
      </c>
      <c r="E650">
        <v>2017</v>
      </c>
      <c r="F650">
        <v>0</v>
      </c>
    </row>
    <row r="651" spans="1:6" x14ac:dyDescent="0.3">
      <c r="A651">
        <v>277</v>
      </c>
      <c r="B651" t="s">
        <v>41</v>
      </c>
      <c r="C651" s="1">
        <v>42767</v>
      </c>
      <c r="D651" t="s">
        <v>8</v>
      </c>
      <c r="E651">
        <v>2017</v>
      </c>
      <c r="F651">
        <v>0</v>
      </c>
    </row>
    <row r="652" spans="1:6" x14ac:dyDescent="0.3">
      <c r="A652">
        <v>278</v>
      </c>
      <c r="B652" t="s">
        <v>41</v>
      </c>
      <c r="C652" s="1">
        <v>42795</v>
      </c>
      <c r="D652" t="s">
        <v>9</v>
      </c>
      <c r="E652">
        <v>2017</v>
      </c>
      <c r="F652">
        <v>0</v>
      </c>
    </row>
    <row r="653" spans="1:6" x14ac:dyDescent="0.3">
      <c r="A653">
        <v>279</v>
      </c>
      <c r="B653" t="s">
        <v>41</v>
      </c>
      <c r="C653" s="1">
        <v>42826</v>
      </c>
      <c r="D653" t="s">
        <v>10</v>
      </c>
      <c r="E653">
        <v>2017</v>
      </c>
      <c r="F653">
        <v>0</v>
      </c>
    </row>
    <row r="654" spans="1:6" x14ac:dyDescent="0.3">
      <c r="A654">
        <v>280</v>
      </c>
      <c r="B654" t="s">
        <v>41</v>
      </c>
      <c r="C654" s="1">
        <v>42856</v>
      </c>
      <c r="D654" t="s">
        <v>11</v>
      </c>
      <c r="E654">
        <v>2017</v>
      </c>
      <c r="F654">
        <v>0</v>
      </c>
    </row>
    <row r="655" spans="1:6" x14ac:dyDescent="0.3">
      <c r="A655">
        <v>281</v>
      </c>
      <c r="B655" t="s">
        <v>41</v>
      </c>
      <c r="C655" s="1">
        <v>42887</v>
      </c>
      <c r="D655" t="s">
        <v>12</v>
      </c>
      <c r="E655">
        <v>2017</v>
      </c>
      <c r="F655">
        <v>0</v>
      </c>
    </row>
    <row r="656" spans="1:6" x14ac:dyDescent="0.3">
      <c r="A656">
        <v>282</v>
      </c>
      <c r="B656" t="s">
        <v>41</v>
      </c>
      <c r="C656" s="1">
        <v>42917</v>
      </c>
      <c r="D656" t="s">
        <v>13</v>
      </c>
      <c r="E656">
        <v>2017</v>
      </c>
      <c r="F656">
        <v>0</v>
      </c>
    </row>
    <row r="657" spans="1:6" x14ac:dyDescent="0.3">
      <c r="A657">
        <v>283</v>
      </c>
      <c r="B657" t="s">
        <v>41</v>
      </c>
      <c r="C657" s="1">
        <v>42948</v>
      </c>
      <c r="D657" t="s">
        <v>14</v>
      </c>
      <c r="E657">
        <v>2017</v>
      </c>
      <c r="F657">
        <v>0</v>
      </c>
    </row>
    <row r="658" spans="1:6" x14ac:dyDescent="0.3">
      <c r="A658">
        <v>284</v>
      </c>
      <c r="B658" t="s">
        <v>41</v>
      </c>
      <c r="C658" s="1">
        <v>42979</v>
      </c>
      <c r="D658" t="s">
        <v>15</v>
      </c>
      <c r="E658">
        <v>2017</v>
      </c>
      <c r="F658">
        <v>0</v>
      </c>
    </row>
    <row r="659" spans="1:6" x14ac:dyDescent="0.3">
      <c r="A659">
        <v>285</v>
      </c>
      <c r="B659" t="s">
        <v>41</v>
      </c>
      <c r="C659" s="1">
        <v>43009</v>
      </c>
      <c r="D659" t="s">
        <v>16</v>
      </c>
      <c r="E659">
        <v>2017</v>
      </c>
      <c r="F659">
        <v>0</v>
      </c>
    </row>
    <row r="660" spans="1:6" x14ac:dyDescent="0.3">
      <c r="A660">
        <v>286</v>
      </c>
      <c r="B660" t="s">
        <v>41</v>
      </c>
      <c r="C660" s="1">
        <v>43040</v>
      </c>
      <c r="D660" t="s">
        <v>17</v>
      </c>
      <c r="E660">
        <v>2017</v>
      </c>
      <c r="F660">
        <v>0</v>
      </c>
    </row>
    <row r="661" spans="1:6" x14ac:dyDescent="0.3">
      <c r="A661">
        <v>287</v>
      </c>
      <c r="B661" t="s">
        <v>41</v>
      </c>
      <c r="C661" s="1">
        <v>43070</v>
      </c>
      <c r="D661" t="s">
        <v>18</v>
      </c>
      <c r="E661">
        <v>2017</v>
      </c>
      <c r="F661">
        <v>0</v>
      </c>
    </row>
    <row r="662" spans="1:6" x14ac:dyDescent="0.3">
      <c r="A662">
        <v>288</v>
      </c>
      <c r="B662" t="s">
        <v>42</v>
      </c>
      <c r="C662" s="1">
        <v>42736</v>
      </c>
      <c r="D662" t="s">
        <v>7</v>
      </c>
      <c r="E662">
        <v>2017</v>
      </c>
      <c r="F662">
        <v>0</v>
      </c>
    </row>
    <row r="663" spans="1:6" x14ac:dyDescent="0.3">
      <c r="A663">
        <v>289</v>
      </c>
      <c r="B663" t="s">
        <v>42</v>
      </c>
      <c r="C663" s="1">
        <v>42767</v>
      </c>
      <c r="D663" t="s">
        <v>8</v>
      </c>
      <c r="E663">
        <v>2017</v>
      </c>
      <c r="F663">
        <v>0</v>
      </c>
    </row>
    <row r="664" spans="1:6" x14ac:dyDescent="0.3">
      <c r="A664">
        <v>290</v>
      </c>
      <c r="B664" t="s">
        <v>42</v>
      </c>
      <c r="C664" s="1">
        <v>42795</v>
      </c>
      <c r="D664" t="s">
        <v>9</v>
      </c>
      <c r="E664">
        <v>2017</v>
      </c>
      <c r="F664">
        <v>0</v>
      </c>
    </row>
    <row r="665" spans="1:6" x14ac:dyDescent="0.3">
      <c r="A665">
        <v>291</v>
      </c>
      <c r="B665" t="s">
        <v>42</v>
      </c>
      <c r="C665" s="1">
        <v>42826</v>
      </c>
      <c r="D665" t="s">
        <v>10</v>
      </c>
      <c r="E665">
        <v>2017</v>
      </c>
      <c r="F665">
        <v>0</v>
      </c>
    </row>
    <row r="666" spans="1:6" x14ac:dyDescent="0.3">
      <c r="A666">
        <v>292</v>
      </c>
      <c r="B666" t="s">
        <v>42</v>
      </c>
      <c r="C666" s="1">
        <v>42856</v>
      </c>
      <c r="D666" t="s">
        <v>11</v>
      </c>
      <c r="E666">
        <v>2017</v>
      </c>
      <c r="F666">
        <v>0</v>
      </c>
    </row>
    <row r="667" spans="1:6" x14ac:dyDescent="0.3">
      <c r="A667">
        <v>293</v>
      </c>
      <c r="B667" t="s">
        <v>42</v>
      </c>
      <c r="C667" s="1">
        <v>42887</v>
      </c>
      <c r="D667" t="s">
        <v>12</v>
      </c>
      <c r="E667">
        <v>2017</v>
      </c>
      <c r="F667">
        <v>0</v>
      </c>
    </row>
    <row r="668" spans="1:6" x14ac:dyDescent="0.3">
      <c r="A668">
        <v>294</v>
      </c>
      <c r="B668" t="s">
        <v>42</v>
      </c>
      <c r="C668" s="1">
        <v>42917</v>
      </c>
      <c r="D668" t="s">
        <v>13</v>
      </c>
      <c r="E668">
        <v>2017</v>
      </c>
      <c r="F668">
        <v>0</v>
      </c>
    </row>
    <row r="669" spans="1:6" x14ac:dyDescent="0.3">
      <c r="A669">
        <v>295</v>
      </c>
      <c r="B669" t="s">
        <v>42</v>
      </c>
      <c r="C669" s="1">
        <v>42948</v>
      </c>
      <c r="D669" t="s">
        <v>14</v>
      </c>
      <c r="E669">
        <v>2017</v>
      </c>
      <c r="F669">
        <v>0</v>
      </c>
    </row>
    <row r="670" spans="1:6" x14ac:dyDescent="0.3">
      <c r="A670">
        <v>296</v>
      </c>
      <c r="B670" t="s">
        <v>42</v>
      </c>
      <c r="C670" s="1">
        <v>42979</v>
      </c>
      <c r="D670" t="s">
        <v>15</v>
      </c>
      <c r="E670">
        <v>2017</v>
      </c>
      <c r="F670">
        <v>0</v>
      </c>
    </row>
    <row r="671" spans="1:6" x14ac:dyDescent="0.3">
      <c r="A671">
        <v>297</v>
      </c>
      <c r="B671" t="s">
        <v>42</v>
      </c>
      <c r="C671" s="1">
        <v>43009</v>
      </c>
      <c r="D671" t="s">
        <v>16</v>
      </c>
      <c r="E671">
        <v>2017</v>
      </c>
      <c r="F671">
        <v>0</v>
      </c>
    </row>
    <row r="672" spans="1:6" x14ac:dyDescent="0.3">
      <c r="A672">
        <v>298</v>
      </c>
      <c r="B672" t="s">
        <v>42</v>
      </c>
      <c r="C672" s="1">
        <v>43040</v>
      </c>
      <c r="D672" t="s">
        <v>17</v>
      </c>
      <c r="E672">
        <v>2017</v>
      </c>
      <c r="F672">
        <v>0</v>
      </c>
    </row>
    <row r="673" spans="1:6" x14ac:dyDescent="0.3">
      <c r="A673">
        <v>299</v>
      </c>
      <c r="B673" t="s">
        <v>42</v>
      </c>
      <c r="C673" s="1">
        <v>43070</v>
      </c>
      <c r="D673" t="s">
        <v>18</v>
      </c>
      <c r="E673">
        <v>2017</v>
      </c>
      <c r="F673">
        <v>0</v>
      </c>
    </row>
    <row r="674" spans="1:6" x14ac:dyDescent="0.3">
      <c r="A674">
        <v>300</v>
      </c>
      <c r="B674" t="s">
        <v>43</v>
      </c>
      <c r="C674" s="1">
        <v>42736</v>
      </c>
      <c r="D674" t="s">
        <v>7</v>
      </c>
      <c r="E674">
        <v>2017</v>
      </c>
      <c r="F674">
        <v>0</v>
      </c>
    </row>
    <row r="675" spans="1:6" x14ac:dyDescent="0.3">
      <c r="A675">
        <v>301</v>
      </c>
      <c r="B675" t="s">
        <v>43</v>
      </c>
      <c r="C675" s="1">
        <v>42767</v>
      </c>
      <c r="D675" t="s">
        <v>8</v>
      </c>
      <c r="E675">
        <v>2017</v>
      </c>
      <c r="F675">
        <v>0</v>
      </c>
    </row>
    <row r="676" spans="1:6" x14ac:dyDescent="0.3">
      <c r="A676">
        <v>302</v>
      </c>
      <c r="B676" t="s">
        <v>43</v>
      </c>
      <c r="C676" s="1">
        <v>42795</v>
      </c>
      <c r="D676" t="s">
        <v>9</v>
      </c>
      <c r="E676">
        <v>2017</v>
      </c>
      <c r="F676">
        <v>0</v>
      </c>
    </row>
    <row r="677" spans="1:6" x14ac:dyDescent="0.3">
      <c r="A677">
        <v>303</v>
      </c>
      <c r="B677" t="s">
        <v>43</v>
      </c>
      <c r="C677" s="1">
        <v>42826</v>
      </c>
      <c r="D677" t="s">
        <v>10</v>
      </c>
      <c r="E677">
        <v>2017</v>
      </c>
      <c r="F677">
        <v>0</v>
      </c>
    </row>
    <row r="678" spans="1:6" x14ac:dyDescent="0.3">
      <c r="A678">
        <v>304</v>
      </c>
      <c r="B678" t="s">
        <v>43</v>
      </c>
      <c r="C678" s="1">
        <v>42856</v>
      </c>
      <c r="D678" t="s">
        <v>11</v>
      </c>
      <c r="E678">
        <v>2017</v>
      </c>
      <c r="F678">
        <v>0</v>
      </c>
    </row>
    <row r="679" spans="1:6" x14ac:dyDescent="0.3">
      <c r="A679">
        <v>305</v>
      </c>
      <c r="B679" t="s">
        <v>43</v>
      </c>
      <c r="C679" s="1">
        <v>42887</v>
      </c>
      <c r="D679" t="s">
        <v>12</v>
      </c>
      <c r="E679">
        <v>2017</v>
      </c>
      <c r="F679">
        <v>0</v>
      </c>
    </row>
    <row r="680" spans="1:6" x14ac:dyDescent="0.3">
      <c r="A680">
        <v>306</v>
      </c>
      <c r="B680" t="s">
        <v>43</v>
      </c>
      <c r="C680" s="1">
        <v>42917</v>
      </c>
      <c r="D680" t="s">
        <v>13</v>
      </c>
      <c r="E680">
        <v>2017</v>
      </c>
      <c r="F680">
        <v>0</v>
      </c>
    </row>
    <row r="681" spans="1:6" x14ac:dyDescent="0.3">
      <c r="A681">
        <v>307</v>
      </c>
      <c r="B681" t="s">
        <v>43</v>
      </c>
      <c r="C681" s="1">
        <v>42948</v>
      </c>
      <c r="D681" t="s">
        <v>14</v>
      </c>
      <c r="E681">
        <v>2017</v>
      </c>
      <c r="F681">
        <v>0</v>
      </c>
    </row>
    <row r="682" spans="1:6" x14ac:dyDescent="0.3">
      <c r="A682">
        <v>308</v>
      </c>
      <c r="B682" t="s">
        <v>43</v>
      </c>
      <c r="C682" s="1">
        <v>42979</v>
      </c>
      <c r="D682" t="s">
        <v>15</v>
      </c>
      <c r="E682">
        <v>2017</v>
      </c>
      <c r="F682">
        <v>0</v>
      </c>
    </row>
    <row r="683" spans="1:6" x14ac:dyDescent="0.3">
      <c r="A683">
        <v>309</v>
      </c>
      <c r="B683" t="s">
        <v>43</v>
      </c>
      <c r="C683" s="1">
        <v>43009</v>
      </c>
      <c r="D683" t="s">
        <v>16</v>
      </c>
      <c r="E683">
        <v>2017</v>
      </c>
      <c r="F683">
        <v>0</v>
      </c>
    </row>
    <row r="684" spans="1:6" x14ac:dyDescent="0.3">
      <c r="A684">
        <v>310</v>
      </c>
      <c r="B684" t="s">
        <v>43</v>
      </c>
      <c r="C684" s="1">
        <v>43040</v>
      </c>
      <c r="D684" t="s">
        <v>17</v>
      </c>
      <c r="E684">
        <v>2017</v>
      </c>
      <c r="F684">
        <v>0</v>
      </c>
    </row>
    <row r="685" spans="1:6" x14ac:dyDescent="0.3">
      <c r="A685">
        <v>311</v>
      </c>
      <c r="B685" t="s">
        <v>43</v>
      </c>
      <c r="C685" s="1">
        <v>43070</v>
      </c>
      <c r="D685" t="s">
        <v>18</v>
      </c>
      <c r="E685">
        <v>2017</v>
      </c>
      <c r="F685">
        <v>0</v>
      </c>
    </row>
    <row r="686" spans="1:6" x14ac:dyDescent="0.3">
      <c r="A686">
        <v>312</v>
      </c>
      <c r="B686" t="s">
        <v>44</v>
      </c>
      <c r="C686" s="1">
        <v>42736</v>
      </c>
      <c r="D686" t="s">
        <v>7</v>
      </c>
      <c r="E686">
        <v>2017</v>
      </c>
      <c r="F686">
        <v>0</v>
      </c>
    </row>
    <row r="687" spans="1:6" x14ac:dyDescent="0.3">
      <c r="A687">
        <v>313</v>
      </c>
      <c r="B687" t="s">
        <v>44</v>
      </c>
      <c r="C687" s="1">
        <v>42767</v>
      </c>
      <c r="D687" t="s">
        <v>8</v>
      </c>
      <c r="E687">
        <v>2017</v>
      </c>
      <c r="F687">
        <v>0</v>
      </c>
    </row>
    <row r="688" spans="1:6" x14ac:dyDescent="0.3">
      <c r="A688">
        <v>314</v>
      </c>
      <c r="B688" t="s">
        <v>44</v>
      </c>
      <c r="C688" s="1">
        <v>42795</v>
      </c>
      <c r="D688" t="s">
        <v>9</v>
      </c>
      <c r="E688">
        <v>2017</v>
      </c>
      <c r="F688">
        <v>0</v>
      </c>
    </row>
    <row r="689" spans="1:6" x14ac:dyDescent="0.3">
      <c r="A689">
        <v>315</v>
      </c>
      <c r="B689" t="s">
        <v>44</v>
      </c>
      <c r="C689" s="1">
        <v>42826</v>
      </c>
      <c r="D689" t="s">
        <v>10</v>
      </c>
      <c r="E689">
        <v>2017</v>
      </c>
      <c r="F689">
        <v>0</v>
      </c>
    </row>
    <row r="690" spans="1:6" x14ac:dyDescent="0.3">
      <c r="A690">
        <v>316</v>
      </c>
      <c r="B690" t="s">
        <v>44</v>
      </c>
      <c r="C690" s="1">
        <v>42856</v>
      </c>
      <c r="D690" t="s">
        <v>11</v>
      </c>
      <c r="E690">
        <v>2017</v>
      </c>
      <c r="F690">
        <v>0</v>
      </c>
    </row>
    <row r="691" spans="1:6" x14ac:dyDescent="0.3">
      <c r="A691">
        <v>317</v>
      </c>
      <c r="B691" t="s">
        <v>44</v>
      </c>
      <c r="C691" s="1">
        <v>42887</v>
      </c>
      <c r="D691" t="s">
        <v>12</v>
      </c>
      <c r="E691">
        <v>2017</v>
      </c>
      <c r="F691">
        <v>0</v>
      </c>
    </row>
    <row r="692" spans="1:6" x14ac:dyDescent="0.3">
      <c r="A692">
        <v>318</v>
      </c>
      <c r="B692" t="s">
        <v>44</v>
      </c>
      <c r="C692" s="1">
        <v>42917</v>
      </c>
      <c r="D692" t="s">
        <v>13</v>
      </c>
      <c r="E692">
        <v>2017</v>
      </c>
      <c r="F692">
        <v>0</v>
      </c>
    </row>
    <row r="693" spans="1:6" x14ac:dyDescent="0.3">
      <c r="A693">
        <v>319</v>
      </c>
      <c r="B693" t="s">
        <v>44</v>
      </c>
      <c r="C693" s="1">
        <v>42948</v>
      </c>
      <c r="D693" t="s">
        <v>14</v>
      </c>
      <c r="E693">
        <v>2017</v>
      </c>
      <c r="F693">
        <v>0</v>
      </c>
    </row>
    <row r="694" spans="1:6" x14ac:dyDescent="0.3">
      <c r="A694">
        <v>320</v>
      </c>
      <c r="B694" t="s">
        <v>44</v>
      </c>
      <c r="C694" s="1">
        <v>42979</v>
      </c>
      <c r="D694" t="s">
        <v>15</v>
      </c>
      <c r="E694">
        <v>2017</v>
      </c>
      <c r="F694">
        <v>0</v>
      </c>
    </row>
    <row r="695" spans="1:6" x14ac:dyDescent="0.3">
      <c r="A695">
        <v>321</v>
      </c>
      <c r="B695" t="s">
        <v>44</v>
      </c>
      <c r="C695" s="1">
        <v>43009</v>
      </c>
      <c r="D695" t="s">
        <v>16</v>
      </c>
      <c r="E695">
        <v>2017</v>
      </c>
      <c r="F695">
        <v>0</v>
      </c>
    </row>
    <row r="696" spans="1:6" x14ac:dyDescent="0.3">
      <c r="A696">
        <v>322</v>
      </c>
      <c r="B696" t="s">
        <v>44</v>
      </c>
      <c r="C696" s="1">
        <v>43040</v>
      </c>
      <c r="D696" t="s">
        <v>17</v>
      </c>
      <c r="E696">
        <v>2017</v>
      </c>
      <c r="F696">
        <v>0</v>
      </c>
    </row>
    <row r="697" spans="1:6" x14ac:dyDescent="0.3">
      <c r="A697">
        <v>323</v>
      </c>
      <c r="B697" t="s">
        <v>44</v>
      </c>
      <c r="C697" s="1">
        <v>43070</v>
      </c>
      <c r="D697" t="s">
        <v>18</v>
      </c>
      <c r="E697">
        <v>2017</v>
      </c>
      <c r="F697">
        <v>0</v>
      </c>
    </row>
    <row r="698" spans="1:6" x14ac:dyDescent="0.3">
      <c r="A698">
        <v>324</v>
      </c>
      <c r="B698" t="s">
        <v>45</v>
      </c>
      <c r="C698" s="1">
        <v>42736</v>
      </c>
      <c r="D698" t="s">
        <v>7</v>
      </c>
      <c r="E698">
        <v>2017</v>
      </c>
      <c r="F698">
        <v>0</v>
      </c>
    </row>
    <row r="699" spans="1:6" x14ac:dyDescent="0.3">
      <c r="A699">
        <v>325</v>
      </c>
      <c r="B699" t="s">
        <v>45</v>
      </c>
      <c r="C699" s="1">
        <v>42767</v>
      </c>
      <c r="D699" t="s">
        <v>8</v>
      </c>
      <c r="E699">
        <v>2017</v>
      </c>
      <c r="F699">
        <v>0</v>
      </c>
    </row>
    <row r="700" spans="1:6" x14ac:dyDescent="0.3">
      <c r="A700">
        <v>326</v>
      </c>
      <c r="B700" t="s">
        <v>45</v>
      </c>
      <c r="C700" s="1">
        <v>42795</v>
      </c>
      <c r="D700" t="s">
        <v>9</v>
      </c>
      <c r="E700">
        <v>2017</v>
      </c>
      <c r="F700">
        <v>0</v>
      </c>
    </row>
    <row r="701" spans="1:6" x14ac:dyDescent="0.3">
      <c r="A701">
        <v>327</v>
      </c>
      <c r="B701" t="s">
        <v>45</v>
      </c>
      <c r="C701" s="1">
        <v>42826</v>
      </c>
      <c r="D701" t="s">
        <v>10</v>
      </c>
      <c r="E701">
        <v>2017</v>
      </c>
      <c r="F701">
        <v>0</v>
      </c>
    </row>
    <row r="702" spans="1:6" x14ac:dyDescent="0.3">
      <c r="A702">
        <v>328</v>
      </c>
      <c r="B702" t="s">
        <v>45</v>
      </c>
      <c r="C702" s="1">
        <v>42856</v>
      </c>
      <c r="D702" t="s">
        <v>11</v>
      </c>
      <c r="E702">
        <v>2017</v>
      </c>
      <c r="F702">
        <v>0</v>
      </c>
    </row>
    <row r="703" spans="1:6" x14ac:dyDescent="0.3">
      <c r="A703">
        <v>329</v>
      </c>
      <c r="B703" t="s">
        <v>45</v>
      </c>
      <c r="C703" s="1">
        <v>42887</v>
      </c>
      <c r="D703" t="s">
        <v>12</v>
      </c>
      <c r="E703">
        <v>2017</v>
      </c>
      <c r="F703">
        <v>0</v>
      </c>
    </row>
    <row r="704" spans="1:6" x14ac:dyDescent="0.3">
      <c r="A704">
        <v>330</v>
      </c>
      <c r="B704" t="s">
        <v>45</v>
      </c>
      <c r="C704" s="1">
        <v>42917</v>
      </c>
      <c r="D704" t="s">
        <v>13</v>
      </c>
      <c r="E704">
        <v>2017</v>
      </c>
      <c r="F704">
        <v>0</v>
      </c>
    </row>
    <row r="705" spans="1:6" x14ac:dyDescent="0.3">
      <c r="A705">
        <v>331</v>
      </c>
      <c r="B705" t="s">
        <v>45</v>
      </c>
      <c r="C705" s="1">
        <v>42948</v>
      </c>
      <c r="D705" t="s">
        <v>14</v>
      </c>
      <c r="E705">
        <v>2017</v>
      </c>
      <c r="F705">
        <v>0</v>
      </c>
    </row>
    <row r="706" spans="1:6" x14ac:dyDescent="0.3">
      <c r="A706">
        <v>332</v>
      </c>
      <c r="B706" t="s">
        <v>45</v>
      </c>
      <c r="C706" s="1">
        <v>42979</v>
      </c>
      <c r="D706" t="s">
        <v>15</v>
      </c>
      <c r="E706">
        <v>2017</v>
      </c>
      <c r="F706">
        <v>0</v>
      </c>
    </row>
    <row r="707" spans="1:6" x14ac:dyDescent="0.3">
      <c r="A707">
        <v>333</v>
      </c>
      <c r="B707" t="s">
        <v>45</v>
      </c>
      <c r="C707" s="1">
        <v>43009</v>
      </c>
      <c r="D707" t="s">
        <v>16</v>
      </c>
      <c r="E707">
        <v>2017</v>
      </c>
      <c r="F707">
        <v>0</v>
      </c>
    </row>
    <row r="708" spans="1:6" x14ac:dyDescent="0.3">
      <c r="A708">
        <v>334</v>
      </c>
      <c r="B708" t="s">
        <v>45</v>
      </c>
      <c r="C708" s="1">
        <v>43040</v>
      </c>
      <c r="D708" t="s">
        <v>17</v>
      </c>
      <c r="E708">
        <v>2017</v>
      </c>
      <c r="F708">
        <v>0</v>
      </c>
    </row>
    <row r="709" spans="1:6" x14ac:dyDescent="0.3">
      <c r="A709">
        <v>335</v>
      </c>
      <c r="B709" t="s">
        <v>45</v>
      </c>
      <c r="C709" s="1">
        <v>43070</v>
      </c>
      <c r="D709" t="s">
        <v>18</v>
      </c>
      <c r="E709">
        <v>2017</v>
      </c>
      <c r="F709">
        <v>0</v>
      </c>
    </row>
    <row r="710" spans="1:6" x14ac:dyDescent="0.3">
      <c r="A710">
        <v>336</v>
      </c>
      <c r="B710" t="s">
        <v>46</v>
      </c>
      <c r="C710" s="1">
        <v>42736</v>
      </c>
      <c r="D710" t="s">
        <v>7</v>
      </c>
      <c r="E710">
        <v>2017</v>
      </c>
      <c r="F710">
        <v>35</v>
      </c>
    </row>
    <row r="711" spans="1:6" x14ac:dyDescent="0.3">
      <c r="A711">
        <v>337</v>
      </c>
      <c r="B711" t="s">
        <v>46</v>
      </c>
      <c r="C711" s="1">
        <v>42767</v>
      </c>
      <c r="D711" t="s">
        <v>8</v>
      </c>
      <c r="E711">
        <v>2017</v>
      </c>
      <c r="F711">
        <v>25</v>
      </c>
    </row>
    <row r="712" spans="1:6" x14ac:dyDescent="0.3">
      <c r="A712">
        <v>338</v>
      </c>
      <c r="B712" t="s">
        <v>46</v>
      </c>
      <c r="C712" s="1">
        <v>42795</v>
      </c>
      <c r="D712" t="s">
        <v>9</v>
      </c>
      <c r="E712">
        <v>2017</v>
      </c>
      <c r="F712">
        <v>17</v>
      </c>
    </row>
    <row r="713" spans="1:6" x14ac:dyDescent="0.3">
      <c r="A713">
        <v>339</v>
      </c>
      <c r="B713" t="s">
        <v>46</v>
      </c>
      <c r="C713" s="1">
        <v>42826</v>
      </c>
      <c r="D713" t="s">
        <v>10</v>
      </c>
      <c r="E713">
        <v>2017</v>
      </c>
      <c r="F713">
        <v>19</v>
      </c>
    </row>
    <row r="714" spans="1:6" x14ac:dyDescent="0.3">
      <c r="A714">
        <v>340</v>
      </c>
      <c r="B714" t="s">
        <v>46</v>
      </c>
      <c r="C714" s="1">
        <v>42856</v>
      </c>
      <c r="D714" t="s">
        <v>11</v>
      </c>
      <c r="E714">
        <v>2017</v>
      </c>
      <c r="F714">
        <v>21</v>
      </c>
    </row>
    <row r="715" spans="1:6" x14ac:dyDescent="0.3">
      <c r="A715">
        <v>341</v>
      </c>
      <c r="B715" t="s">
        <v>46</v>
      </c>
      <c r="C715" s="1">
        <v>42887</v>
      </c>
      <c r="D715" t="s">
        <v>12</v>
      </c>
      <c r="E715">
        <v>2017</v>
      </c>
      <c r="F715">
        <v>24</v>
      </c>
    </row>
    <row r="716" spans="1:6" x14ac:dyDescent="0.3">
      <c r="A716">
        <v>342</v>
      </c>
      <c r="B716" t="s">
        <v>46</v>
      </c>
      <c r="C716" s="1">
        <v>42917</v>
      </c>
      <c r="D716" t="s">
        <v>13</v>
      </c>
      <c r="E716">
        <v>2017</v>
      </c>
      <c r="F716">
        <v>25</v>
      </c>
    </row>
    <row r="717" spans="1:6" x14ac:dyDescent="0.3">
      <c r="A717">
        <v>343</v>
      </c>
      <c r="B717" t="s">
        <v>46</v>
      </c>
      <c r="C717" s="1">
        <v>42948</v>
      </c>
      <c r="D717" t="s">
        <v>14</v>
      </c>
      <c r="E717">
        <v>2017</v>
      </c>
      <c r="F717">
        <v>28</v>
      </c>
    </row>
    <row r="718" spans="1:6" x14ac:dyDescent="0.3">
      <c r="A718">
        <v>344</v>
      </c>
      <c r="B718" t="s">
        <v>46</v>
      </c>
      <c r="C718" s="1">
        <v>42979</v>
      </c>
      <c r="D718" t="s">
        <v>15</v>
      </c>
      <c r="E718">
        <v>2017</v>
      </c>
      <c r="F718">
        <v>26</v>
      </c>
    </row>
    <row r="719" spans="1:6" x14ac:dyDescent="0.3">
      <c r="A719">
        <v>345</v>
      </c>
      <c r="B719" t="s">
        <v>46</v>
      </c>
      <c r="C719" s="1">
        <v>43009</v>
      </c>
      <c r="D719" t="s">
        <v>16</v>
      </c>
      <c r="E719">
        <v>2017</v>
      </c>
      <c r="F719">
        <v>25</v>
      </c>
    </row>
    <row r="720" spans="1:6" x14ac:dyDescent="0.3">
      <c r="A720">
        <v>346</v>
      </c>
      <c r="B720" t="s">
        <v>46</v>
      </c>
      <c r="C720" s="1">
        <v>43040</v>
      </c>
      <c r="D720" t="s">
        <v>17</v>
      </c>
      <c r="E720">
        <v>2017</v>
      </c>
      <c r="F720">
        <v>29</v>
      </c>
    </row>
    <row r="721" spans="1:6" x14ac:dyDescent="0.3">
      <c r="A721">
        <v>347</v>
      </c>
      <c r="B721" t="s">
        <v>46</v>
      </c>
      <c r="C721" s="1">
        <v>43070</v>
      </c>
      <c r="D721" t="s">
        <v>18</v>
      </c>
      <c r="E721">
        <v>2017</v>
      </c>
      <c r="F721">
        <v>32</v>
      </c>
    </row>
    <row r="722" spans="1:6" x14ac:dyDescent="0.3">
      <c r="A722">
        <v>348</v>
      </c>
      <c r="B722" t="s">
        <v>47</v>
      </c>
      <c r="C722" s="1">
        <v>42736</v>
      </c>
      <c r="D722" t="s">
        <v>7</v>
      </c>
      <c r="E722">
        <v>2017</v>
      </c>
      <c r="F722">
        <v>235</v>
      </c>
    </row>
    <row r="723" spans="1:6" x14ac:dyDescent="0.3">
      <c r="A723">
        <v>349</v>
      </c>
      <c r="B723" t="s">
        <v>47</v>
      </c>
      <c r="C723" s="1">
        <v>42767</v>
      </c>
      <c r="D723" t="s">
        <v>8</v>
      </c>
      <c r="E723">
        <v>2017</v>
      </c>
      <c r="F723">
        <v>242</v>
      </c>
    </row>
    <row r="724" spans="1:6" x14ac:dyDescent="0.3">
      <c r="A724">
        <v>350</v>
      </c>
      <c r="B724" t="s">
        <v>47</v>
      </c>
      <c r="C724" s="1">
        <v>42795</v>
      </c>
      <c r="D724" t="s">
        <v>9</v>
      </c>
      <c r="E724">
        <v>2017</v>
      </c>
      <c r="F724">
        <v>238</v>
      </c>
    </row>
    <row r="725" spans="1:6" x14ac:dyDescent="0.3">
      <c r="A725">
        <v>351</v>
      </c>
      <c r="B725" t="s">
        <v>47</v>
      </c>
      <c r="C725" s="1">
        <v>42826</v>
      </c>
      <c r="D725" t="s">
        <v>10</v>
      </c>
      <c r="E725">
        <v>2017</v>
      </c>
      <c r="F725">
        <v>209</v>
      </c>
    </row>
    <row r="726" spans="1:6" x14ac:dyDescent="0.3">
      <c r="A726">
        <v>352</v>
      </c>
      <c r="B726" t="s">
        <v>47</v>
      </c>
      <c r="C726" s="1">
        <v>42856</v>
      </c>
      <c r="D726" t="s">
        <v>11</v>
      </c>
      <c r="E726">
        <v>2017</v>
      </c>
      <c r="F726">
        <v>211</v>
      </c>
    </row>
    <row r="727" spans="1:6" x14ac:dyDescent="0.3">
      <c r="A727">
        <v>353</v>
      </c>
      <c r="B727" t="s">
        <v>47</v>
      </c>
      <c r="C727" s="1">
        <v>42887</v>
      </c>
      <c r="D727" t="s">
        <v>12</v>
      </c>
      <c r="E727">
        <v>2017</v>
      </c>
      <c r="F727">
        <v>194</v>
      </c>
    </row>
    <row r="728" spans="1:6" x14ac:dyDescent="0.3">
      <c r="A728">
        <v>354</v>
      </c>
      <c r="B728" t="s">
        <v>47</v>
      </c>
      <c r="C728" s="1">
        <v>42917</v>
      </c>
      <c r="D728" t="s">
        <v>13</v>
      </c>
      <c r="E728">
        <v>2017</v>
      </c>
      <c r="F728">
        <v>116</v>
      </c>
    </row>
    <row r="729" spans="1:6" x14ac:dyDescent="0.3">
      <c r="A729">
        <v>355</v>
      </c>
      <c r="B729" t="s">
        <v>47</v>
      </c>
      <c r="C729" s="1">
        <v>42948</v>
      </c>
      <c r="D729" t="s">
        <v>14</v>
      </c>
      <c r="E729">
        <v>2017</v>
      </c>
      <c r="F729">
        <v>219</v>
      </c>
    </row>
    <row r="730" spans="1:6" x14ac:dyDescent="0.3">
      <c r="A730">
        <v>356</v>
      </c>
      <c r="B730" t="s">
        <v>47</v>
      </c>
      <c r="C730" s="1">
        <v>42979</v>
      </c>
      <c r="D730" t="s">
        <v>15</v>
      </c>
      <c r="E730">
        <v>2017</v>
      </c>
      <c r="F730">
        <v>225</v>
      </c>
    </row>
    <row r="731" spans="1:6" x14ac:dyDescent="0.3">
      <c r="A731">
        <v>357</v>
      </c>
      <c r="B731" t="s">
        <v>47</v>
      </c>
      <c r="C731" s="1">
        <v>43009</v>
      </c>
      <c r="D731" t="s">
        <v>16</v>
      </c>
      <c r="E731">
        <v>2017</v>
      </c>
      <c r="F731">
        <v>236</v>
      </c>
    </row>
    <row r="732" spans="1:6" x14ac:dyDescent="0.3">
      <c r="A732">
        <v>358</v>
      </c>
      <c r="B732" t="s">
        <v>47</v>
      </c>
      <c r="C732" s="1">
        <v>43040</v>
      </c>
      <c r="D732" t="s">
        <v>17</v>
      </c>
      <c r="E732">
        <v>2017</v>
      </c>
      <c r="F732">
        <v>255</v>
      </c>
    </row>
    <row r="733" spans="1:6" x14ac:dyDescent="0.3">
      <c r="A733">
        <v>359</v>
      </c>
      <c r="B733" t="s">
        <v>47</v>
      </c>
      <c r="C733" s="1">
        <v>43070</v>
      </c>
      <c r="D733" t="s">
        <v>18</v>
      </c>
      <c r="E733">
        <v>2017</v>
      </c>
      <c r="F733">
        <v>250</v>
      </c>
    </row>
    <row r="734" spans="1:6" x14ac:dyDescent="0.3">
      <c r="A734">
        <v>360</v>
      </c>
      <c r="B734" t="s">
        <v>48</v>
      </c>
      <c r="C734" s="1">
        <v>42736</v>
      </c>
      <c r="D734" t="s">
        <v>7</v>
      </c>
      <c r="E734">
        <v>2017</v>
      </c>
      <c r="F734">
        <v>0</v>
      </c>
    </row>
    <row r="735" spans="1:6" x14ac:dyDescent="0.3">
      <c r="A735">
        <v>361</v>
      </c>
      <c r="B735" t="s">
        <v>48</v>
      </c>
      <c r="C735" s="1">
        <v>42767</v>
      </c>
      <c r="D735" t="s">
        <v>8</v>
      </c>
      <c r="E735">
        <v>2017</v>
      </c>
      <c r="F735">
        <v>0</v>
      </c>
    </row>
    <row r="736" spans="1:6" x14ac:dyDescent="0.3">
      <c r="A736">
        <v>362</v>
      </c>
      <c r="B736" t="s">
        <v>48</v>
      </c>
      <c r="C736" s="1">
        <v>42795</v>
      </c>
      <c r="D736" t="s">
        <v>9</v>
      </c>
      <c r="E736">
        <v>2017</v>
      </c>
      <c r="F736">
        <v>0</v>
      </c>
    </row>
    <row r="737" spans="1:6" x14ac:dyDescent="0.3">
      <c r="A737">
        <v>363</v>
      </c>
      <c r="B737" t="s">
        <v>48</v>
      </c>
      <c r="C737" s="1">
        <v>42826</v>
      </c>
      <c r="D737" t="s">
        <v>10</v>
      </c>
      <c r="E737">
        <v>2017</v>
      </c>
      <c r="F737">
        <v>0</v>
      </c>
    </row>
    <row r="738" spans="1:6" x14ac:dyDescent="0.3">
      <c r="A738">
        <v>364</v>
      </c>
      <c r="B738" t="s">
        <v>48</v>
      </c>
      <c r="C738" s="1">
        <v>42856</v>
      </c>
      <c r="D738" t="s">
        <v>11</v>
      </c>
      <c r="E738">
        <v>2017</v>
      </c>
      <c r="F738">
        <v>0</v>
      </c>
    </row>
    <row r="739" spans="1:6" x14ac:dyDescent="0.3">
      <c r="A739">
        <v>365</v>
      </c>
      <c r="B739" t="s">
        <v>48</v>
      </c>
      <c r="C739" s="1">
        <v>42887</v>
      </c>
      <c r="D739" t="s">
        <v>12</v>
      </c>
      <c r="E739">
        <v>2017</v>
      </c>
      <c r="F739">
        <v>0</v>
      </c>
    </row>
    <row r="740" spans="1:6" x14ac:dyDescent="0.3">
      <c r="A740">
        <v>366</v>
      </c>
      <c r="B740" t="s">
        <v>48</v>
      </c>
      <c r="C740" s="1">
        <v>42917</v>
      </c>
      <c r="D740" t="s">
        <v>13</v>
      </c>
      <c r="E740">
        <v>2017</v>
      </c>
      <c r="F740">
        <v>0</v>
      </c>
    </row>
    <row r="741" spans="1:6" x14ac:dyDescent="0.3">
      <c r="A741">
        <v>367</v>
      </c>
      <c r="B741" t="s">
        <v>48</v>
      </c>
      <c r="C741" s="1">
        <v>42948</v>
      </c>
      <c r="D741" t="s">
        <v>14</v>
      </c>
      <c r="E741">
        <v>2017</v>
      </c>
      <c r="F741">
        <v>0</v>
      </c>
    </row>
    <row r="742" spans="1:6" x14ac:dyDescent="0.3">
      <c r="A742">
        <v>368</v>
      </c>
      <c r="B742" t="s">
        <v>48</v>
      </c>
      <c r="C742" s="1">
        <v>42979</v>
      </c>
      <c r="D742" t="s">
        <v>15</v>
      </c>
      <c r="E742">
        <v>2017</v>
      </c>
      <c r="F742">
        <v>0</v>
      </c>
    </row>
    <row r="743" spans="1:6" x14ac:dyDescent="0.3">
      <c r="A743">
        <v>369</v>
      </c>
      <c r="B743" t="s">
        <v>48</v>
      </c>
      <c r="C743" s="1">
        <v>43009</v>
      </c>
      <c r="D743" t="s">
        <v>16</v>
      </c>
      <c r="E743">
        <v>2017</v>
      </c>
      <c r="F743">
        <v>0</v>
      </c>
    </row>
    <row r="744" spans="1:6" x14ac:dyDescent="0.3">
      <c r="A744">
        <v>370</v>
      </c>
      <c r="B744" t="s">
        <v>48</v>
      </c>
      <c r="C744" s="1">
        <v>43040</v>
      </c>
      <c r="D744" t="s">
        <v>17</v>
      </c>
      <c r="E744">
        <v>2017</v>
      </c>
      <c r="F744">
        <v>0</v>
      </c>
    </row>
    <row r="745" spans="1:6" x14ac:dyDescent="0.3">
      <c r="A745">
        <v>371</v>
      </c>
      <c r="B745" t="s">
        <v>48</v>
      </c>
      <c r="C745" s="1">
        <v>43070</v>
      </c>
      <c r="D745" t="s">
        <v>18</v>
      </c>
      <c r="E745">
        <v>2017</v>
      </c>
      <c r="F745">
        <v>0</v>
      </c>
    </row>
    <row r="746" spans="1:6" x14ac:dyDescent="0.3">
      <c r="A746">
        <v>0</v>
      </c>
      <c r="B746" t="s">
        <v>6</v>
      </c>
      <c r="C746" s="1">
        <v>43101</v>
      </c>
      <c r="D746" t="s">
        <v>7</v>
      </c>
      <c r="E746">
        <v>2018</v>
      </c>
      <c r="F746">
        <v>0</v>
      </c>
    </row>
    <row r="747" spans="1:6" x14ac:dyDescent="0.3">
      <c r="A747">
        <v>1</v>
      </c>
      <c r="B747" t="s">
        <v>6</v>
      </c>
      <c r="C747" s="1">
        <v>43132</v>
      </c>
      <c r="D747" t="s">
        <v>8</v>
      </c>
      <c r="E747">
        <v>2018</v>
      </c>
      <c r="F747">
        <v>0</v>
      </c>
    </row>
    <row r="748" spans="1:6" x14ac:dyDescent="0.3">
      <c r="A748">
        <v>2</v>
      </c>
      <c r="B748" t="s">
        <v>6</v>
      </c>
      <c r="C748" s="1">
        <v>43160</v>
      </c>
      <c r="D748" t="s">
        <v>9</v>
      </c>
      <c r="E748">
        <v>2018</v>
      </c>
      <c r="F748">
        <v>0</v>
      </c>
    </row>
    <row r="749" spans="1:6" x14ac:dyDescent="0.3">
      <c r="A749">
        <v>3</v>
      </c>
      <c r="B749" t="s">
        <v>6</v>
      </c>
      <c r="C749" s="1">
        <v>43191</v>
      </c>
      <c r="D749" t="s">
        <v>10</v>
      </c>
      <c r="E749">
        <v>2018</v>
      </c>
      <c r="F749">
        <v>0</v>
      </c>
    </row>
    <row r="750" spans="1:6" x14ac:dyDescent="0.3">
      <c r="A750">
        <v>4</v>
      </c>
      <c r="B750" t="s">
        <v>6</v>
      </c>
      <c r="C750" s="1">
        <v>43221</v>
      </c>
      <c r="D750" t="s">
        <v>11</v>
      </c>
      <c r="E750">
        <v>2018</v>
      </c>
      <c r="F750">
        <v>0</v>
      </c>
    </row>
    <row r="751" spans="1:6" x14ac:dyDescent="0.3">
      <c r="A751">
        <v>5</v>
      </c>
      <c r="B751" t="s">
        <v>6</v>
      </c>
      <c r="C751" s="1">
        <v>43252</v>
      </c>
      <c r="D751" t="s">
        <v>12</v>
      </c>
      <c r="E751">
        <v>2018</v>
      </c>
      <c r="F751">
        <v>0</v>
      </c>
    </row>
    <row r="752" spans="1:6" x14ac:dyDescent="0.3">
      <c r="A752">
        <v>6</v>
      </c>
      <c r="B752" t="s">
        <v>6</v>
      </c>
      <c r="C752" s="1">
        <v>43282</v>
      </c>
      <c r="D752" t="s">
        <v>13</v>
      </c>
      <c r="E752">
        <v>2018</v>
      </c>
      <c r="F752">
        <v>2</v>
      </c>
    </row>
    <row r="753" spans="1:6" x14ac:dyDescent="0.3">
      <c r="A753">
        <v>7</v>
      </c>
      <c r="B753" t="s">
        <v>6</v>
      </c>
      <c r="C753" s="1">
        <v>43313</v>
      </c>
      <c r="D753" t="s">
        <v>14</v>
      </c>
      <c r="E753">
        <v>2018</v>
      </c>
      <c r="F753">
        <v>3</v>
      </c>
    </row>
    <row r="754" spans="1:6" x14ac:dyDescent="0.3">
      <c r="A754">
        <v>8</v>
      </c>
      <c r="B754" t="s">
        <v>6</v>
      </c>
      <c r="C754" s="1">
        <v>43344</v>
      </c>
      <c r="D754" t="s">
        <v>15</v>
      </c>
      <c r="E754">
        <v>2018</v>
      </c>
      <c r="F754">
        <v>0</v>
      </c>
    </row>
    <row r="755" spans="1:6" x14ac:dyDescent="0.3">
      <c r="A755">
        <v>9</v>
      </c>
      <c r="B755" t="s">
        <v>6</v>
      </c>
      <c r="C755" s="1">
        <v>43374</v>
      </c>
      <c r="D755" t="s">
        <v>16</v>
      </c>
      <c r="E755">
        <v>2018</v>
      </c>
      <c r="F755">
        <v>0</v>
      </c>
    </row>
    <row r="756" spans="1:6" x14ac:dyDescent="0.3">
      <c r="A756">
        <v>10</v>
      </c>
      <c r="B756" t="s">
        <v>6</v>
      </c>
      <c r="C756" s="1">
        <v>43405</v>
      </c>
      <c r="D756" t="s">
        <v>17</v>
      </c>
      <c r="E756">
        <v>2018</v>
      </c>
      <c r="F756">
        <v>0</v>
      </c>
    </row>
    <row r="757" spans="1:6" x14ac:dyDescent="0.3">
      <c r="A757">
        <v>11</v>
      </c>
      <c r="B757" t="s">
        <v>6</v>
      </c>
      <c r="C757" s="1">
        <v>43435</v>
      </c>
      <c r="D757" t="s">
        <v>18</v>
      </c>
      <c r="E757">
        <v>2018</v>
      </c>
      <c r="F757">
        <v>0</v>
      </c>
    </row>
    <row r="758" spans="1:6" x14ac:dyDescent="0.3">
      <c r="A758">
        <v>12</v>
      </c>
      <c r="B758" t="s">
        <v>19</v>
      </c>
      <c r="C758" s="1">
        <v>43101</v>
      </c>
      <c r="D758" t="s">
        <v>7</v>
      </c>
      <c r="E758">
        <v>2018</v>
      </c>
      <c r="F758">
        <v>0</v>
      </c>
    </row>
    <row r="759" spans="1:6" x14ac:dyDescent="0.3">
      <c r="A759">
        <v>13</v>
      </c>
      <c r="B759" t="s">
        <v>19</v>
      </c>
      <c r="C759" s="1">
        <v>43132</v>
      </c>
      <c r="D759" t="s">
        <v>8</v>
      </c>
      <c r="E759">
        <v>2018</v>
      </c>
      <c r="F759">
        <v>0</v>
      </c>
    </row>
    <row r="760" spans="1:6" x14ac:dyDescent="0.3">
      <c r="A760">
        <v>14</v>
      </c>
      <c r="B760" t="s">
        <v>19</v>
      </c>
      <c r="C760" s="1">
        <v>43160</v>
      </c>
      <c r="D760" t="s">
        <v>9</v>
      </c>
      <c r="E760">
        <v>2018</v>
      </c>
      <c r="F760">
        <v>0</v>
      </c>
    </row>
    <row r="761" spans="1:6" x14ac:dyDescent="0.3">
      <c r="A761">
        <v>15</v>
      </c>
      <c r="B761" t="s">
        <v>19</v>
      </c>
      <c r="C761" s="1">
        <v>43191</v>
      </c>
      <c r="D761" t="s">
        <v>10</v>
      </c>
      <c r="E761">
        <v>2018</v>
      </c>
      <c r="F761">
        <v>0</v>
      </c>
    </row>
    <row r="762" spans="1:6" x14ac:dyDescent="0.3">
      <c r="A762">
        <v>16</v>
      </c>
      <c r="B762" t="s">
        <v>19</v>
      </c>
      <c r="C762" s="1">
        <v>43221</v>
      </c>
      <c r="D762" t="s">
        <v>11</v>
      </c>
      <c r="E762">
        <v>2018</v>
      </c>
      <c r="F762">
        <v>0</v>
      </c>
    </row>
    <row r="763" spans="1:6" x14ac:dyDescent="0.3">
      <c r="A763">
        <v>17</v>
      </c>
      <c r="B763" t="s">
        <v>19</v>
      </c>
      <c r="C763" s="1">
        <v>43252</v>
      </c>
      <c r="D763" t="s">
        <v>12</v>
      </c>
      <c r="E763">
        <v>2018</v>
      </c>
      <c r="F763">
        <v>0</v>
      </c>
    </row>
    <row r="764" spans="1:6" x14ac:dyDescent="0.3">
      <c r="A764">
        <v>18</v>
      </c>
      <c r="B764" t="s">
        <v>19</v>
      </c>
      <c r="C764" s="1">
        <v>43282</v>
      </c>
      <c r="D764" t="s">
        <v>13</v>
      </c>
      <c r="E764">
        <v>2018</v>
      </c>
      <c r="F764">
        <v>0</v>
      </c>
    </row>
    <row r="765" spans="1:6" x14ac:dyDescent="0.3">
      <c r="A765">
        <v>19</v>
      </c>
      <c r="B765" t="s">
        <v>19</v>
      </c>
      <c r="C765" s="1">
        <v>43313</v>
      </c>
      <c r="D765" t="s">
        <v>14</v>
      </c>
      <c r="E765">
        <v>2018</v>
      </c>
      <c r="F765">
        <v>0</v>
      </c>
    </row>
    <row r="766" spans="1:6" x14ac:dyDescent="0.3">
      <c r="A766">
        <v>20</v>
      </c>
      <c r="B766" t="s">
        <v>19</v>
      </c>
      <c r="C766" s="1">
        <v>43344</v>
      </c>
      <c r="D766" t="s">
        <v>15</v>
      </c>
      <c r="E766">
        <v>2018</v>
      </c>
      <c r="F766">
        <v>0</v>
      </c>
    </row>
    <row r="767" spans="1:6" x14ac:dyDescent="0.3">
      <c r="A767">
        <v>21</v>
      </c>
      <c r="B767" t="s">
        <v>19</v>
      </c>
      <c r="C767" s="1">
        <v>43374</v>
      </c>
      <c r="D767" t="s">
        <v>16</v>
      </c>
      <c r="E767">
        <v>2018</v>
      </c>
      <c r="F767">
        <v>0</v>
      </c>
    </row>
    <row r="768" spans="1:6" x14ac:dyDescent="0.3">
      <c r="A768">
        <v>22</v>
      </c>
      <c r="B768" t="s">
        <v>19</v>
      </c>
      <c r="C768" s="1">
        <v>43405</v>
      </c>
      <c r="D768" t="s">
        <v>17</v>
      </c>
      <c r="E768">
        <v>2018</v>
      </c>
      <c r="F768">
        <v>0</v>
      </c>
    </row>
    <row r="769" spans="1:6" x14ac:dyDescent="0.3">
      <c r="A769">
        <v>23</v>
      </c>
      <c r="B769" t="s">
        <v>19</v>
      </c>
      <c r="C769" s="1">
        <v>43435</v>
      </c>
      <c r="D769" t="s">
        <v>18</v>
      </c>
      <c r="E769">
        <v>2018</v>
      </c>
      <c r="F769">
        <v>0</v>
      </c>
    </row>
    <row r="770" spans="1:6" x14ac:dyDescent="0.3">
      <c r="A770">
        <v>24</v>
      </c>
      <c r="B770" t="s">
        <v>20</v>
      </c>
      <c r="C770" s="1">
        <v>43101</v>
      </c>
      <c r="D770" t="s">
        <v>7</v>
      </c>
      <c r="E770">
        <v>2018</v>
      </c>
      <c r="F770">
        <v>35379</v>
      </c>
    </row>
    <row r="771" spans="1:6" x14ac:dyDescent="0.3">
      <c r="A771">
        <v>25</v>
      </c>
      <c r="B771" t="s">
        <v>20</v>
      </c>
      <c r="C771" s="1">
        <v>43132</v>
      </c>
      <c r="D771" t="s">
        <v>8</v>
      </c>
      <c r="E771">
        <v>2018</v>
      </c>
      <c r="F771">
        <v>30414</v>
      </c>
    </row>
    <row r="772" spans="1:6" x14ac:dyDescent="0.3">
      <c r="A772">
        <v>26</v>
      </c>
      <c r="B772" t="s">
        <v>20</v>
      </c>
      <c r="C772" s="1">
        <v>43160</v>
      </c>
      <c r="D772" t="s">
        <v>9</v>
      </c>
      <c r="E772">
        <v>2018</v>
      </c>
      <c r="F772">
        <v>27535</v>
      </c>
    </row>
    <row r="773" spans="1:6" x14ac:dyDescent="0.3">
      <c r="A773">
        <v>27</v>
      </c>
      <c r="B773" t="s">
        <v>20</v>
      </c>
      <c r="C773" s="1">
        <v>43191</v>
      </c>
      <c r="D773" t="s">
        <v>10</v>
      </c>
      <c r="E773">
        <v>2018</v>
      </c>
      <c r="F773">
        <v>20830</v>
      </c>
    </row>
    <row r="774" spans="1:6" x14ac:dyDescent="0.3">
      <c r="A774">
        <v>28</v>
      </c>
      <c r="B774" t="s">
        <v>20</v>
      </c>
      <c r="C774" s="1">
        <v>43221</v>
      </c>
      <c r="D774" t="s">
        <v>11</v>
      </c>
      <c r="E774">
        <v>2018</v>
      </c>
      <c r="F774">
        <v>21554</v>
      </c>
    </row>
    <row r="775" spans="1:6" x14ac:dyDescent="0.3">
      <c r="A775">
        <v>29</v>
      </c>
      <c r="B775" t="s">
        <v>20</v>
      </c>
      <c r="C775" s="1">
        <v>43252</v>
      </c>
      <c r="D775" t="s">
        <v>12</v>
      </c>
      <c r="E775">
        <v>2018</v>
      </c>
      <c r="F775">
        <v>24677</v>
      </c>
    </row>
    <row r="776" spans="1:6" x14ac:dyDescent="0.3">
      <c r="A776">
        <v>30</v>
      </c>
      <c r="B776" t="s">
        <v>20</v>
      </c>
      <c r="C776" s="1">
        <v>43282</v>
      </c>
      <c r="D776" t="s">
        <v>13</v>
      </c>
      <c r="E776">
        <v>2018</v>
      </c>
      <c r="F776">
        <v>17456</v>
      </c>
    </row>
    <row r="777" spans="1:6" x14ac:dyDescent="0.3">
      <c r="A777">
        <v>31</v>
      </c>
      <c r="B777" t="s">
        <v>20</v>
      </c>
      <c r="C777" s="1">
        <v>43313</v>
      </c>
      <c r="D777" t="s">
        <v>14</v>
      </c>
      <c r="E777">
        <v>2018</v>
      </c>
      <c r="F777">
        <v>31217</v>
      </c>
    </row>
    <row r="778" spans="1:6" x14ac:dyDescent="0.3">
      <c r="A778">
        <v>32</v>
      </c>
      <c r="B778" t="s">
        <v>20</v>
      </c>
      <c r="C778" s="1">
        <v>43344</v>
      </c>
      <c r="D778" t="s">
        <v>15</v>
      </c>
      <c r="E778">
        <v>2018</v>
      </c>
      <c r="F778">
        <v>22809</v>
      </c>
    </row>
    <row r="779" spans="1:6" x14ac:dyDescent="0.3">
      <c r="A779">
        <v>33</v>
      </c>
      <c r="B779" t="s">
        <v>20</v>
      </c>
      <c r="C779" s="1">
        <v>43374</v>
      </c>
      <c r="D779" t="s">
        <v>16</v>
      </c>
      <c r="E779">
        <v>2018</v>
      </c>
      <c r="F779">
        <v>30072</v>
      </c>
    </row>
    <row r="780" spans="1:6" x14ac:dyDescent="0.3">
      <c r="A780">
        <v>34</v>
      </c>
      <c r="B780" t="s">
        <v>20</v>
      </c>
      <c r="C780" s="1">
        <v>43405</v>
      </c>
      <c r="D780" t="s">
        <v>17</v>
      </c>
      <c r="E780">
        <v>2018</v>
      </c>
      <c r="F780">
        <v>23487</v>
      </c>
    </row>
    <row r="781" spans="1:6" x14ac:dyDescent="0.3">
      <c r="A781">
        <v>35</v>
      </c>
      <c r="B781" t="s">
        <v>20</v>
      </c>
      <c r="C781" s="1">
        <v>43435</v>
      </c>
      <c r="D781" t="s">
        <v>18</v>
      </c>
      <c r="E781">
        <v>2018</v>
      </c>
      <c r="F781">
        <v>29358</v>
      </c>
    </row>
    <row r="782" spans="1:6" x14ac:dyDescent="0.3">
      <c r="A782">
        <v>36</v>
      </c>
      <c r="B782" t="s">
        <v>21</v>
      </c>
      <c r="C782" s="1">
        <v>43101</v>
      </c>
      <c r="D782" t="s">
        <v>7</v>
      </c>
      <c r="E782">
        <v>2018</v>
      </c>
      <c r="F782">
        <v>0</v>
      </c>
    </row>
    <row r="783" spans="1:6" x14ac:dyDescent="0.3">
      <c r="A783">
        <v>37</v>
      </c>
      <c r="B783" t="s">
        <v>21</v>
      </c>
      <c r="C783" s="1">
        <v>43132</v>
      </c>
      <c r="D783" t="s">
        <v>8</v>
      </c>
      <c r="E783">
        <v>2018</v>
      </c>
      <c r="F783">
        <v>0</v>
      </c>
    </row>
    <row r="784" spans="1:6" x14ac:dyDescent="0.3">
      <c r="A784">
        <v>38</v>
      </c>
      <c r="B784" t="s">
        <v>21</v>
      </c>
      <c r="C784" s="1">
        <v>43160</v>
      </c>
      <c r="D784" t="s">
        <v>9</v>
      </c>
      <c r="E784">
        <v>2018</v>
      </c>
      <c r="F784">
        <v>0</v>
      </c>
    </row>
    <row r="785" spans="1:6" x14ac:dyDescent="0.3">
      <c r="A785">
        <v>39</v>
      </c>
      <c r="B785" t="s">
        <v>21</v>
      </c>
      <c r="C785" s="1">
        <v>43191</v>
      </c>
      <c r="D785" t="s">
        <v>10</v>
      </c>
      <c r="E785">
        <v>2018</v>
      </c>
      <c r="F785">
        <v>0</v>
      </c>
    </row>
    <row r="786" spans="1:6" x14ac:dyDescent="0.3">
      <c r="A786">
        <v>40</v>
      </c>
      <c r="B786" t="s">
        <v>21</v>
      </c>
      <c r="C786" s="1">
        <v>43221</v>
      </c>
      <c r="D786" t="s">
        <v>11</v>
      </c>
      <c r="E786">
        <v>2018</v>
      </c>
      <c r="F786">
        <v>0</v>
      </c>
    </row>
    <row r="787" spans="1:6" x14ac:dyDescent="0.3">
      <c r="A787">
        <v>41</v>
      </c>
      <c r="B787" t="s">
        <v>21</v>
      </c>
      <c r="C787" s="1">
        <v>43252</v>
      </c>
      <c r="D787" t="s">
        <v>12</v>
      </c>
      <c r="E787">
        <v>2018</v>
      </c>
      <c r="F787">
        <v>0</v>
      </c>
    </row>
    <row r="788" spans="1:6" x14ac:dyDescent="0.3">
      <c r="A788">
        <v>42</v>
      </c>
      <c r="B788" t="s">
        <v>21</v>
      </c>
      <c r="C788" s="1">
        <v>43282</v>
      </c>
      <c r="D788" t="s">
        <v>13</v>
      </c>
      <c r="E788">
        <v>2018</v>
      </c>
      <c r="F788">
        <v>0</v>
      </c>
    </row>
    <row r="789" spans="1:6" x14ac:dyDescent="0.3">
      <c r="A789">
        <v>43</v>
      </c>
      <c r="B789" t="s">
        <v>21</v>
      </c>
      <c r="C789" s="1">
        <v>43313</v>
      </c>
      <c r="D789" t="s">
        <v>14</v>
      </c>
      <c r="E789">
        <v>2018</v>
      </c>
      <c r="F789">
        <v>0</v>
      </c>
    </row>
    <row r="790" spans="1:6" x14ac:dyDescent="0.3">
      <c r="A790">
        <v>44</v>
      </c>
      <c r="B790" t="s">
        <v>21</v>
      </c>
      <c r="C790" s="1">
        <v>43344</v>
      </c>
      <c r="D790" t="s">
        <v>15</v>
      </c>
      <c r="E790">
        <v>2018</v>
      </c>
      <c r="F790">
        <v>0</v>
      </c>
    </row>
    <row r="791" spans="1:6" x14ac:dyDescent="0.3">
      <c r="A791">
        <v>45</v>
      </c>
      <c r="B791" t="s">
        <v>21</v>
      </c>
      <c r="C791" s="1">
        <v>43374</v>
      </c>
      <c r="D791" t="s">
        <v>16</v>
      </c>
      <c r="E791">
        <v>2018</v>
      </c>
      <c r="F791">
        <v>0</v>
      </c>
    </row>
    <row r="792" spans="1:6" x14ac:dyDescent="0.3">
      <c r="A792">
        <v>46</v>
      </c>
      <c r="B792" t="s">
        <v>21</v>
      </c>
      <c r="C792" s="1">
        <v>43405</v>
      </c>
      <c r="D792" t="s">
        <v>17</v>
      </c>
      <c r="E792">
        <v>2018</v>
      </c>
      <c r="F792">
        <v>0</v>
      </c>
    </row>
    <row r="793" spans="1:6" x14ac:dyDescent="0.3">
      <c r="A793">
        <v>47</v>
      </c>
      <c r="B793" t="s">
        <v>21</v>
      </c>
      <c r="C793" s="1">
        <v>43435</v>
      </c>
      <c r="D793" t="s">
        <v>18</v>
      </c>
      <c r="E793">
        <v>2018</v>
      </c>
      <c r="F793">
        <v>0</v>
      </c>
    </row>
    <row r="794" spans="1:6" x14ac:dyDescent="0.3">
      <c r="A794">
        <v>48</v>
      </c>
      <c r="B794" t="s">
        <v>22</v>
      </c>
      <c r="C794" s="1">
        <v>43101</v>
      </c>
      <c r="D794" t="s">
        <v>7</v>
      </c>
      <c r="E794">
        <v>2018</v>
      </c>
      <c r="F794">
        <v>0</v>
      </c>
    </row>
    <row r="795" spans="1:6" x14ac:dyDescent="0.3">
      <c r="A795">
        <v>49</v>
      </c>
      <c r="B795" t="s">
        <v>22</v>
      </c>
      <c r="C795" s="1">
        <v>43132</v>
      </c>
      <c r="D795" t="s">
        <v>8</v>
      </c>
      <c r="E795">
        <v>2018</v>
      </c>
      <c r="F795">
        <v>0</v>
      </c>
    </row>
    <row r="796" spans="1:6" x14ac:dyDescent="0.3">
      <c r="A796">
        <v>50</v>
      </c>
      <c r="B796" t="s">
        <v>22</v>
      </c>
      <c r="C796" s="1">
        <v>43160</v>
      </c>
      <c r="D796" t="s">
        <v>9</v>
      </c>
      <c r="E796">
        <v>2018</v>
      </c>
      <c r="F796">
        <v>0</v>
      </c>
    </row>
    <row r="797" spans="1:6" x14ac:dyDescent="0.3">
      <c r="A797">
        <v>51</v>
      </c>
      <c r="B797" t="s">
        <v>22</v>
      </c>
      <c r="C797" s="1">
        <v>43191</v>
      </c>
      <c r="D797" t="s">
        <v>10</v>
      </c>
      <c r="E797">
        <v>2018</v>
      </c>
      <c r="F797">
        <v>0</v>
      </c>
    </row>
    <row r="798" spans="1:6" x14ac:dyDescent="0.3">
      <c r="A798">
        <v>52</v>
      </c>
      <c r="B798" t="s">
        <v>22</v>
      </c>
      <c r="C798" s="1">
        <v>43221</v>
      </c>
      <c r="D798" t="s">
        <v>11</v>
      </c>
      <c r="E798">
        <v>2018</v>
      </c>
      <c r="F798">
        <v>0</v>
      </c>
    </row>
    <row r="799" spans="1:6" x14ac:dyDescent="0.3">
      <c r="A799">
        <v>53</v>
      </c>
      <c r="B799" t="s">
        <v>22</v>
      </c>
      <c r="C799" s="1">
        <v>43252</v>
      </c>
      <c r="D799" t="s">
        <v>12</v>
      </c>
      <c r="E799">
        <v>2018</v>
      </c>
      <c r="F799">
        <v>0</v>
      </c>
    </row>
    <row r="800" spans="1:6" x14ac:dyDescent="0.3">
      <c r="A800">
        <v>54</v>
      </c>
      <c r="B800" t="s">
        <v>22</v>
      </c>
      <c r="C800" s="1">
        <v>43282</v>
      </c>
      <c r="D800" t="s">
        <v>13</v>
      </c>
      <c r="E800">
        <v>2018</v>
      </c>
      <c r="F800">
        <v>0</v>
      </c>
    </row>
    <row r="801" spans="1:6" x14ac:dyDescent="0.3">
      <c r="A801">
        <v>55</v>
      </c>
      <c r="B801" t="s">
        <v>22</v>
      </c>
      <c r="C801" s="1">
        <v>43313</v>
      </c>
      <c r="D801" t="s">
        <v>14</v>
      </c>
      <c r="E801">
        <v>2018</v>
      </c>
      <c r="F801">
        <v>0</v>
      </c>
    </row>
    <row r="802" spans="1:6" x14ac:dyDescent="0.3">
      <c r="A802">
        <v>56</v>
      </c>
      <c r="B802" t="s">
        <v>22</v>
      </c>
      <c r="C802" s="1">
        <v>43344</v>
      </c>
      <c r="D802" t="s">
        <v>15</v>
      </c>
      <c r="E802">
        <v>2018</v>
      </c>
      <c r="F802">
        <v>0</v>
      </c>
    </row>
    <row r="803" spans="1:6" x14ac:dyDescent="0.3">
      <c r="A803">
        <v>57</v>
      </c>
      <c r="B803" t="s">
        <v>22</v>
      </c>
      <c r="C803" s="1">
        <v>43374</v>
      </c>
      <c r="D803" t="s">
        <v>16</v>
      </c>
      <c r="E803">
        <v>2018</v>
      </c>
      <c r="F803">
        <v>0</v>
      </c>
    </row>
    <row r="804" spans="1:6" x14ac:dyDescent="0.3">
      <c r="A804">
        <v>58</v>
      </c>
      <c r="B804" t="s">
        <v>22</v>
      </c>
      <c r="C804" s="1">
        <v>43405</v>
      </c>
      <c r="D804" t="s">
        <v>17</v>
      </c>
      <c r="E804">
        <v>2018</v>
      </c>
      <c r="F804">
        <v>0</v>
      </c>
    </row>
    <row r="805" spans="1:6" x14ac:dyDescent="0.3">
      <c r="A805">
        <v>59</v>
      </c>
      <c r="B805" t="s">
        <v>22</v>
      </c>
      <c r="C805" s="1">
        <v>43435</v>
      </c>
      <c r="D805" t="s">
        <v>18</v>
      </c>
      <c r="E805">
        <v>2018</v>
      </c>
      <c r="F805">
        <v>0</v>
      </c>
    </row>
    <row r="806" spans="1:6" x14ac:dyDescent="0.3">
      <c r="A806">
        <v>60</v>
      </c>
      <c r="B806" t="s">
        <v>23</v>
      </c>
      <c r="C806" s="1">
        <v>43101</v>
      </c>
      <c r="D806" t="s">
        <v>7</v>
      </c>
      <c r="E806">
        <v>2018</v>
      </c>
      <c r="F806">
        <v>50</v>
      </c>
    </row>
    <row r="807" spans="1:6" x14ac:dyDescent="0.3">
      <c r="A807">
        <v>61</v>
      </c>
      <c r="B807" t="s">
        <v>23</v>
      </c>
      <c r="C807" s="1">
        <v>43132</v>
      </c>
      <c r="D807" t="s">
        <v>8</v>
      </c>
      <c r="E807">
        <v>2018</v>
      </c>
      <c r="F807">
        <v>60</v>
      </c>
    </row>
    <row r="808" spans="1:6" x14ac:dyDescent="0.3">
      <c r="A808">
        <v>62</v>
      </c>
      <c r="B808" t="s">
        <v>23</v>
      </c>
      <c r="C808" s="1">
        <v>43160</v>
      </c>
      <c r="D808" t="s">
        <v>9</v>
      </c>
      <c r="E808">
        <v>2018</v>
      </c>
      <c r="F808">
        <v>70</v>
      </c>
    </row>
    <row r="809" spans="1:6" x14ac:dyDescent="0.3">
      <c r="A809">
        <v>63</v>
      </c>
      <c r="B809" t="s">
        <v>23</v>
      </c>
      <c r="C809" s="1">
        <v>43191</v>
      </c>
      <c r="D809" t="s">
        <v>10</v>
      </c>
      <c r="E809">
        <v>2018</v>
      </c>
      <c r="F809">
        <v>45</v>
      </c>
    </row>
    <row r="810" spans="1:6" x14ac:dyDescent="0.3">
      <c r="A810">
        <v>64</v>
      </c>
      <c r="B810" t="s">
        <v>23</v>
      </c>
      <c r="C810" s="1">
        <v>43221</v>
      </c>
      <c r="D810" t="s">
        <v>11</v>
      </c>
      <c r="E810">
        <v>2018</v>
      </c>
      <c r="F810">
        <v>40</v>
      </c>
    </row>
    <row r="811" spans="1:6" x14ac:dyDescent="0.3">
      <c r="A811">
        <v>65</v>
      </c>
      <c r="B811" t="s">
        <v>23</v>
      </c>
      <c r="C811" s="1">
        <v>43252</v>
      </c>
      <c r="D811" t="s">
        <v>12</v>
      </c>
      <c r="E811">
        <v>2018</v>
      </c>
      <c r="F811">
        <v>35</v>
      </c>
    </row>
    <row r="812" spans="1:6" x14ac:dyDescent="0.3">
      <c r="A812">
        <v>66</v>
      </c>
      <c r="B812" t="s">
        <v>23</v>
      </c>
      <c r="C812" s="1">
        <v>43282</v>
      </c>
      <c r="D812" t="s">
        <v>13</v>
      </c>
      <c r="E812">
        <v>2018</v>
      </c>
      <c r="F812">
        <v>40</v>
      </c>
    </row>
    <row r="813" spans="1:6" x14ac:dyDescent="0.3">
      <c r="A813">
        <v>67</v>
      </c>
      <c r="B813" t="s">
        <v>23</v>
      </c>
      <c r="C813" s="1">
        <v>43313</v>
      </c>
      <c r="D813" t="s">
        <v>14</v>
      </c>
      <c r="E813">
        <v>2018</v>
      </c>
      <c r="F813">
        <v>35</v>
      </c>
    </row>
    <row r="814" spans="1:6" x14ac:dyDescent="0.3">
      <c r="A814">
        <v>68</v>
      </c>
      <c r="B814" t="s">
        <v>23</v>
      </c>
      <c r="C814" s="1">
        <v>43344</v>
      </c>
      <c r="D814" t="s">
        <v>15</v>
      </c>
      <c r="E814">
        <v>2018</v>
      </c>
      <c r="F814">
        <v>40</v>
      </c>
    </row>
    <row r="815" spans="1:6" x14ac:dyDescent="0.3">
      <c r="A815">
        <v>69</v>
      </c>
      <c r="B815" t="s">
        <v>23</v>
      </c>
      <c r="C815" s="1">
        <v>43374</v>
      </c>
      <c r="D815" t="s">
        <v>16</v>
      </c>
      <c r="E815">
        <v>2018</v>
      </c>
      <c r="F815">
        <v>40</v>
      </c>
    </row>
    <row r="816" spans="1:6" x14ac:dyDescent="0.3">
      <c r="A816">
        <v>70</v>
      </c>
      <c r="B816" t="s">
        <v>23</v>
      </c>
      <c r="C816" s="1">
        <v>43405</v>
      </c>
      <c r="D816" t="s">
        <v>17</v>
      </c>
      <c r="E816">
        <v>2018</v>
      </c>
      <c r="F816">
        <v>40</v>
      </c>
    </row>
    <row r="817" spans="1:6" x14ac:dyDescent="0.3">
      <c r="A817">
        <v>71</v>
      </c>
      <c r="B817" t="s">
        <v>23</v>
      </c>
      <c r="C817" s="1">
        <v>43435</v>
      </c>
      <c r="D817" t="s">
        <v>18</v>
      </c>
      <c r="E817">
        <v>2018</v>
      </c>
      <c r="F817">
        <v>44</v>
      </c>
    </row>
    <row r="818" spans="1:6" x14ac:dyDescent="0.3">
      <c r="A818">
        <v>72</v>
      </c>
      <c r="B818" t="s">
        <v>24</v>
      </c>
      <c r="C818" s="1">
        <v>43101</v>
      </c>
      <c r="D818" t="s">
        <v>7</v>
      </c>
      <c r="E818">
        <v>2018</v>
      </c>
      <c r="F818">
        <v>36</v>
      </c>
    </row>
    <row r="819" spans="1:6" x14ac:dyDescent="0.3">
      <c r="A819">
        <v>73</v>
      </c>
      <c r="B819" t="s">
        <v>24</v>
      </c>
      <c r="C819" s="1">
        <v>43132</v>
      </c>
      <c r="D819" t="s">
        <v>8</v>
      </c>
      <c r="E819">
        <v>2018</v>
      </c>
      <c r="F819">
        <v>6</v>
      </c>
    </row>
    <row r="820" spans="1:6" x14ac:dyDescent="0.3">
      <c r="A820">
        <v>74</v>
      </c>
      <c r="B820" t="s">
        <v>24</v>
      </c>
      <c r="C820" s="1">
        <v>43160</v>
      </c>
      <c r="D820" t="s">
        <v>9</v>
      </c>
      <c r="E820">
        <v>2018</v>
      </c>
      <c r="F820">
        <v>22</v>
      </c>
    </row>
    <row r="821" spans="1:6" x14ac:dyDescent="0.3">
      <c r="A821">
        <v>75</v>
      </c>
      <c r="B821" t="s">
        <v>24</v>
      </c>
      <c r="C821" s="1">
        <v>43191</v>
      </c>
      <c r="D821" t="s">
        <v>10</v>
      </c>
      <c r="E821">
        <v>2018</v>
      </c>
      <c r="F821">
        <v>15</v>
      </c>
    </row>
    <row r="822" spans="1:6" x14ac:dyDescent="0.3">
      <c r="A822">
        <v>76</v>
      </c>
      <c r="B822" t="s">
        <v>24</v>
      </c>
      <c r="C822" s="1">
        <v>43221</v>
      </c>
      <c r="D822" t="s">
        <v>11</v>
      </c>
      <c r="E822">
        <v>2018</v>
      </c>
      <c r="F822">
        <v>19</v>
      </c>
    </row>
    <row r="823" spans="1:6" x14ac:dyDescent="0.3">
      <c r="A823">
        <v>77</v>
      </c>
      <c r="B823" t="s">
        <v>24</v>
      </c>
      <c r="C823" s="1">
        <v>43252</v>
      </c>
      <c r="D823" t="s">
        <v>12</v>
      </c>
      <c r="E823">
        <v>2018</v>
      </c>
      <c r="F823">
        <v>19</v>
      </c>
    </row>
    <row r="824" spans="1:6" x14ac:dyDescent="0.3">
      <c r="A824">
        <v>78</v>
      </c>
      <c r="B824" t="s">
        <v>24</v>
      </c>
      <c r="C824" s="1">
        <v>43282</v>
      </c>
      <c r="D824" t="s">
        <v>13</v>
      </c>
      <c r="E824">
        <v>2018</v>
      </c>
      <c r="F824">
        <v>37</v>
      </c>
    </row>
    <row r="825" spans="1:6" x14ac:dyDescent="0.3">
      <c r="A825">
        <v>79</v>
      </c>
      <c r="B825" t="s">
        <v>24</v>
      </c>
      <c r="C825" s="1">
        <v>43313</v>
      </c>
      <c r="D825" t="s">
        <v>14</v>
      </c>
      <c r="E825">
        <v>2018</v>
      </c>
      <c r="F825">
        <v>42</v>
      </c>
    </row>
    <row r="826" spans="1:6" x14ac:dyDescent="0.3">
      <c r="A826">
        <v>80</v>
      </c>
      <c r="B826" t="s">
        <v>24</v>
      </c>
      <c r="C826" s="1">
        <v>43344</v>
      </c>
      <c r="D826" t="s">
        <v>15</v>
      </c>
      <c r="E826">
        <v>2018</v>
      </c>
      <c r="F826">
        <v>35</v>
      </c>
    </row>
    <row r="827" spans="1:6" x14ac:dyDescent="0.3">
      <c r="A827">
        <v>81</v>
      </c>
      <c r="B827" t="s">
        <v>24</v>
      </c>
      <c r="C827" s="1">
        <v>43374</v>
      </c>
      <c r="D827" t="s">
        <v>16</v>
      </c>
      <c r="E827">
        <v>2018</v>
      </c>
      <c r="F827">
        <v>13</v>
      </c>
    </row>
    <row r="828" spans="1:6" x14ac:dyDescent="0.3">
      <c r="A828">
        <v>82</v>
      </c>
      <c r="B828" t="s">
        <v>24</v>
      </c>
      <c r="C828" s="1">
        <v>43405</v>
      </c>
      <c r="D828" t="s">
        <v>17</v>
      </c>
      <c r="E828">
        <v>2018</v>
      </c>
      <c r="F828">
        <v>45</v>
      </c>
    </row>
    <row r="829" spans="1:6" x14ac:dyDescent="0.3">
      <c r="A829">
        <v>83</v>
      </c>
      <c r="B829" t="s">
        <v>24</v>
      </c>
      <c r="C829" s="1">
        <v>43435</v>
      </c>
      <c r="D829" t="s">
        <v>18</v>
      </c>
      <c r="E829">
        <v>2018</v>
      </c>
      <c r="F829">
        <v>11</v>
      </c>
    </row>
    <row r="830" spans="1:6" x14ac:dyDescent="0.3">
      <c r="A830">
        <v>84</v>
      </c>
      <c r="B830" t="s">
        <v>25</v>
      </c>
      <c r="C830" s="1">
        <v>43101</v>
      </c>
      <c r="D830" t="s">
        <v>7</v>
      </c>
      <c r="E830">
        <v>2018</v>
      </c>
      <c r="F830">
        <v>0</v>
      </c>
    </row>
    <row r="831" spans="1:6" x14ac:dyDescent="0.3">
      <c r="A831">
        <v>85</v>
      </c>
      <c r="B831" t="s">
        <v>25</v>
      </c>
      <c r="C831" s="1">
        <v>43132</v>
      </c>
      <c r="D831" t="s">
        <v>8</v>
      </c>
      <c r="E831">
        <v>2018</v>
      </c>
      <c r="F831">
        <v>0</v>
      </c>
    </row>
    <row r="832" spans="1:6" x14ac:dyDescent="0.3">
      <c r="A832">
        <v>86</v>
      </c>
      <c r="B832" t="s">
        <v>25</v>
      </c>
      <c r="C832" s="1">
        <v>43160</v>
      </c>
      <c r="D832" t="s">
        <v>9</v>
      </c>
      <c r="E832">
        <v>2018</v>
      </c>
      <c r="F832">
        <v>0</v>
      </c>
    </row>
    <row r="833" spans="1:6" x14ac:dyDescent="0.3">
      <c r="A833">
        <v>87</v>
      </c>
      <c r="B833" t="s">
        <v>25</v>
      </c>
      <c r="C833" s="1">
        <v>43191</v>
      </c>
      <c r="D833" t="s">
        <v>10</v>
      </c>
      <c r="E833">
        <v>2018</v>
      </c>
      <c r="F833">
        <v>0</v>
      </c>
    </row>
    <row r="834" spans="1:6" x14ac:dyDescent="0.3">
      <c r="A834">
        <v>88</v>
      </c>
      <c r="B834" t="s">
        <v>25</v>
      </c>
      <c r="C834" s="1">
        <v>43221</v>
      </c>
      <c r="D834" t="s">
        <v>11</v>
      </c>
      <c r="E834">
        <v>2018</v>
      </c>
      <c r="F834">
        <v>0</v>
      </c>
    </row>
    <row r="835" spans="1:6" x14ac:dyDescent="0.3">
      <c r="A835">
        <v>89</v>
      </c>
      <c r="B835" t="s">
        <v>25</v>
      </c>
      <c r="C835" s="1">
        <v>43252</v>
      </c>
      <c r="D835" t="s">
        <v>12</v>
      </c>
      <c r="E835">
        <v>2018</v>
      </c>
      <c r="F835">
        <v>0</v>
      </c>
    </row>
    <row r="836" spans="1:6" x14ac:dyDescent="0.3">
      <c r="A836">
        <v>90</v>
      </c>
      <c r="B836" t="s">
        <v>25</v>
      </c>
      <c r="C836" s="1">
        <v>43282</v>
      </c>
      <c r="D836" t="s">
        <v>13</v>
      </c>
      <c r="E836">
        <v>2018</v>
      </c>
      <c r="F836">
        <v>0</v>
      </c>
    </row>
    <row r="837" spans="1:6" x14ac:dyDescent="0.3">
      <c r="A837">
        <v>91</v>
      </c>
      <c r="B837" t="s">
        <v>25</v>
      </c>
      <c r="C837" s="1">
        <v>43313</v>
      </c>
      <c r="D837" t="s">
        <v>14</v>
      </c>
      <c r="E837">
        <v>2018</v>
      </c>
      <c r="F837">
        <v>0</v>
      </c>
    </row>
    <row r="838" spans="1:6" x14ac:dyDescent="0.3">
      <c r="A838">
        <v>92</v>
      </c>
      <c r="B838" t="s">
        <v>25</v>
      </c>
      <c r="C838" s="1">
        <v>43344</v>
      </c>
      <c r="D838" t="s">
        <v>15</v>
      </c>
      <c r="E838">
        <v>2018</v>
      </c>
      <c r="F838">
        <v>0</v>
      </c>
    </row>
    <row r="839" spans="1:6" x14ac:dyDescent="0.3">
      <c r="A839">
        <v>93</v>
      </c>
      <c r="B839" t="s">
        <v>25</v>
      </c>
      <c r="C839" s="1">
        <v>43374</v>
      </c>
      <c r="D839" t="s">
        <v>16</v>
      </c>
      <c r="E839">
        <v>2018</v>
      </c>
      <c r="F839">
        <v>0</v>
      </c>
    </row>
    <row r="840" spans="1:6" x14ac:dyDescent="0.3">
      <c r="A840">
        <v>94</v>
      </c>
      <c r="B840" t="s">
        <v>25</v>
      </c>
      <c r="C840" s="1">
        <v>43405</v>
      </c>
      <c r="D840" t="s">
        <v>17</v>
      </c>
      <c r="E840">
        <v>2018</v>
      </c>
      <c r="F840">
        <v>0</v>
      </c>
    </row>
    <row r="841" spans="1:6" x14ac:dyDescent="0.3">
      <c r="A841">
        <v>95</v>
      </c>
      <c r="B841" t="s">
        <v>25</v>
      </c>
      <c r="C841" s="1">
        <v>43435</v>
      </c>
      <c r="D841" t="s">
        <v>18</v>
      </c>
      <c r="E841">
        <v>2018</v>
      </c>
      <c r="F841">
        <v>0</v>
      </c>
    </row>
    <row r="842" spans="1:6" x14ac:dyDescent="0.3">
      <c r="A842">
        <v>96</v>
      </c>
      <c r="B842" t="s">
        <v>26</v>
      </c>
      <c r="C842" s="1">
        <v>43101</v>
      </c>
      <c r="D842" t="s">
        <v>7</v>
      </c>
      <c r="E842">
        <v>2018</v>
      </c>
      <c r="F842">
        <v>0</v>
      </c>
    </row>
    <row r="843" spans="1:6" x14ac:dyDescent="0.3">
      <c r="A843">
        <v>97</v>
      </c>
      <c r="B843" t="s">
        <v>26</v>
      </c>
      <c r="C843" s="1">
        <v>43132</v>
      </c>
      <c r="D843" t="s">
        <v>8</v>
      </c>
      <c r="E843">
        <v>2018</v>
      </c>
      <c r="F843">
        <v>0</v>
      </c>
    </row>
    <row r="844" spans="1:6" x14ac:dyDescent="0.3">
      <c r="A844">
        <v>98</v>
      </c>
      <c r="B844" t="s">
        <v>26</v>
      </c>
      <c r="C844" s="1">
        <v>43160</v>
      </c>
      <c r="D844" t="s">
        <v>9</v>
      </c>
      <c r="E844">
        <v>2018</v>
      </c>
      <c r="F844">
        <v>0</v>
      </c>
    </row>
    <row r="845" spans="1:6" x14ac:dyDescent="0.3">
      <c r="A845">
        <v>99</v>
      </c>
      <c r="B845" t="s">
        <v>26</v>
      </c>
      <c r="C845" s="1">
        <v>43191</v>
      </c>
      <c r="D845" t="s">
        <v>10</v>
      </c>
      <c r="E845">
        <v>2018</v>
      </c>
      <c r="F845">
        <v>0</v>
      </c>
    </row>
    <row r="846" spans="1:6" x14ac:dyDescent="0.3">
      <c r="A846">
        <v>100</v>
      </c>
      <c r="B846" t="s">
        <v>26</v>
      </c>
      <c r="C846" s="1">
        <v>43221</v>
      </c>
      <c r="D846" t="s">
        <v>11</v>
      </c>
      <c r="E846">
        <v>2018</v>
      </c>
      <c r="F846">
        <v>0</v>
      </c>
    </row>
    <row r="847" spans="1:6" x14ac:dyDescent="0.3">
      <c r="A847">
        <v>101</v>
      </c>
      <c r="B847" t="s">
        <v>26</v>
      </c>
      <c r="C847" s="1">
        <v>43252</v>
      </c>
      <c r="D847" t="s">
        <v>12</v>
      </c>
      <c r="E847">
        <v>2018</v>
      </c>
      <c r="F847">
        <v>0</v>
      </c>
    </row>
    <row r="848" spans="1:6" x14ac:dyDescent="0.3">
      <c r="A848">
        <v>102</v>
      </c>
      <c r="B848" t="s">
        <v>26</v>
      </c>
      <c r="C848" s="1">
        <v>43282</v>
      </c>
      <c r="D848" t="s">
        <v>13</v>
      </c>
      <c r="E848">
        <v>2018</v>
      </c>
      <c r="F848">
        <v>0</v>
      </c>
    </row>
    <row r="849" spans="1:6" x14ac:dyDescent="0.3">
      <c r="A849">
        <v>103</v>
      </c>
      <c r="B849" t="s">
        <v>26</v>
      </c>
      <c r="C849" s="1">
        <v>43313</v>
      </c>
      <c r="D849" t="s">
        <v>14</v>
      </c>
      <c r="E849">
        <v>2018</v>
      </c>
      <c r="F849">
        <v>0</v>
      </c>
    </row>
    <row r="850" spans="1:6" x14ac:dyDescent="0.3">
      <c r="A850">
        <v>104</v>
      </c>
      <c r="B850" t="s">
        <v>26</v>
      </c>
      <c r="C850" s="1">
        <v>43344</v>
      </c>
      <c r="D850" t="s">
        <v>15</v>
      </c>
      <c r="E850">
        <v>2018</v>
      </c>
      <c r="F850">
        <v>0</v>
      </c>
    </row>
    <row r="851" spans="1:6" x14ac:dyDescent="0.3">
      <c r="A851">
        <v>105</v>
      </c>
      <c r="B851" t="s">
        <v>26</v>
      </c>
      <c r="C851" s="1">
        <v>43374</v>
      </c>
      <c r="D851" t="s">
        <v>16</v>
      </c>
      <c r="E851">
        <v>2018</v>
      </c>
      <c r="F851">
        <v>0</v>
      </c>
    </row>
    <row r="852" spans="1:6" x14ac:dyDescent="0.3">
      <c r="A852">
        <v>106</v>
      </c>
      <c r="B852" t="s">
        <v>26</v>
      </c>
      <c r="C852" s="1">
        <v>43405</v>
      </c>
      <c r="D852" t="s">
        <v>17</v>
      </c>
      <c r="E852">
        <v>2018</v>
      </c>
      <c r="F852">
        <v>0</v>
      </c>
    </row>
    <row r="853" spans="1:6" x14ac:dyDescent="0.3">
      <c r="A853">
        <v>107</v>
      </c>
      <c r="B853" t="s">
        <v>26</v>
      </c>
      <c r="C853" s="1">
        <v>43435</v>
      </c>
      <c r="D853" t="s">
        <v>18</v>
      </c>
      <c r="E853">
        <v>2018</v>
      </c>
      <c r="F853">
        <v>0</v>
      </c>
    </row>
    <row r="854" spans="1:6" x14ac:dyDescent="0.3">
      <c r="A854">
        <v>108</v>
      </c>
      <c r="B854" t="s">
        <v>27</v>
      </c>
      <c r="C854" s="1">
        <v>43101</v>
      </c>
      <c r="D854" t="s">
        <v>7</v>
      </c>
      <c r="E854">
        <v>2018</v>
      </c>
      <c r="F854">
        <v>0</v>
      </c>
    </row>
    <row r="855" spans="1:6" x14ac:dyDescent="0.3">
      <c r="A855">
        <v>109</v>
      </c>
      <c r="B855" t="s">
        <v>27</v>
      </c>
      <c r="C855" s="1">
        <v>43132</v>
      </c>
      <c r="D855" t="s">
        <v>8</v>
      </c>
      <c r="E855">
        <v>2018</v>
      </c>
      <c r="F855">
        <v>0</v>
      </c>
    </row>
    <row r="856" spans="1:6" x14ac:dyDescent="0.3">
      <c r="A856">
        <v>110</v>
      </c>
      <c r="B856" t="s">
        <v>27</v>
      </c>
      <c r="C856" s="1">
        <v>43160</v>
      </c>
      <c r="D856" t="s">
        <v>9</v>
      </c>
      <c r="E856">
        <v>2018</v>
      </c>
      <c r="F856">
        <v>0</v>
      </c>
    </row>
    <row r="857" spans="1:6" x14ac:dyDescent="0.3">
      <c r="A857">
        <v>111</v>
      </c>
      <c r="B857" t="s">
        <v>27</v>
      </c>
      <c r="C857" s="1">
        <v>43191</v>
      </c>
      <c r="D857" t="s">
        <v>10</v>
      </c>
      <c r="E857">
        <v>2018</v>
      </c>
      <c r="F857">
        <v>0</v>
      </c>
    </row>
    <row r="858" spans="1:6" x14ac:dyDescent="0.3">
      <c r="A858">
        <v>112</v>
      </c>
      <c r="B858" t="s">
        <v>27</v>
      </c>
      <c r="C858" s="1">
        <v>43221</v>
      </c>
      <c r="D858" t="s">
        <v>11</v>
      </c>
      <c r="E858">
        <v>2018</v>
      </c>
      <c r="F858">
        <v>0</v>
      </c>
    </row>
    <row r="859" spans="1:6" x14ac:dyDescent="0.3">
      <c r="A859">
        <v>113</v>
      </c>
      <c r="B859" t="s">
        <v>27</v>
      </c>
      <c r="C859" s="1">
        <v>43252</v>
      </c>
      <c r="D859" t="s">
        <v>12</v>
      </c>
      <c r="E859">
        <v>2018</v>
      </c>
      <c r="F859">
        <v>0</v>
      </c>
    </row>
    <row r="860" spans="1:6" x14ac:dyDescent="0.3">
      <c r="A860">
        <v>114</v>
      </c>
      <c r="B860" t="s">
        <v>27</v>
      </c>
      <c r="C860" s="1">
        <v>43282</v>
      </c>
      <c r="D860" t="s">
        <v>13</v>
      </c>
      <c r="E860">
        <v>2018</v>
      </c>
      <c r="F860">
        <v>0</v>
      </c>
    </row>
    <row r="861" spans="1:6" x14ac:dyDescent="0.3">
      <c r="A861">
        <v>115</v>
      </c>
      <c r="B861" t="s">
        <v>27</v>
      </c>
      <c r="C861" s="1">
        <v>43313</v>
      </c>
      <c r="D861" t="s">
        <v>14</v>
      </c>
      <c r="E861">
        <v>2018</v>
      </c>
      <c r="F861">
        <v>0</v>
      </c>
    </row>
    <row r="862" spans="1:6" x14ac:dyDescent="0.3">
      <c r="A862">
        <v>116</v>
      </c>
      <c r="B862" t="s">
        <v>27</v>
      </c>
      <c r="C862" s="1">
        <v>43344</v>
      </c>
      <c r="D862" t="s">
        <v>15</v>
      </c>
      <c r="E862">
        <v>2018</v>
      </c>
      <c r="F862">
        <v>0</v>
      </c>
    </row>
    <row r="863" spans="1:6" x14ac:dyDescent="0.3">
      <c r="A863">
        <v>117</v>
      </c>
      <c r="B863" t="s">
        <v>27</v>
      </c>
      <c r="C863" s="1">
        <v>43374</v>
      </c>
      <c r="D863" t="s">
        <v>16</v>
      </c>
      <c r="E863">
        <v>2018</v>
      </c>
      <c r="F863">
        <v>0</v>
      </c>
    </row>
    <row r="864" spans="1:6" x14ac:dyDescent="0.3">
      <c r="A864">
        <v>118</v>
      </c>
      <c r="B864" t="s">
        <v>27</v>
      </c>
      <c r="C864" s="1">
        <v>43405</v>
      </c>
      <c r="D864" t="s">
        <v>17</v>
      </c>
      <c r="E864">
        <v>2018</v>
      </c>
      <c r="F864">
        <v>0</v>
      </c>
    </row>
    <row r="865" spans="1:6" x14ac:dyDescent="0.3">
      <c r="A865">
        <v>119</v>
      </c>
      <c r="B865" t="s">
        <v>27</v>
      </c>
      <c r="C865" s="1">
        <v>43435</v>
      </c>
      <c r="D865" t="s">
        <v>18</v>
      </c>
      <c r="E865">
        <v>2018</v>
      </c>
      <c r="F865">
        <v>0</v>
      </c>
    </row>
    <row r="866" spans="1:6" x14ac:dyDescent="0.3">
      <c r="A866">
        <v>120</v>
      </c>
      <c r="B866" t="s">
        <v>28</v>
      </c>
      <c r="C866" s="1">
        <v>43101</v>
      </c>
      <c r="D866" t="s">
        <v>7</v>
      </c>
      <c r="E866">
        <v>2018</v>
      </c>
      <c r="F866">
        <v>0</v>
      </c>
    </row>
    <row r="867" spans="1:6" x14ac:dyDescent="0.3">
      <c r="A867">
        <v>121</v>
      </c>
      <c r="B867" t="s">
        <v>28</v>
      </c>
      <c r="C867" s="1">
        <v>43132</v>
      </c>
      <c r="D867" t="s">
        <v>8</v>
      </c>
      <c r="E867">
        <v>2018</v>
      </c>
      <c r="F867">
        <v>0</v>
      </c>
    </row>
    <row r="868" spans="1:6" x14ac:dyDescent="0.3">
      <c r="A868">
        <v>122</v>
      </c>
      <c r="B868" t="s">
        <v>28</v>
      </c>
      <c r="C868" s="1">
        <v>43160</v>
      </c>
      <c r="D868" t="s">
        <v>9</v>
      </c>
      <c r="E868">
        <v>2018</v>
      </c>
      <c r="F868">
        <v>0</v>
      </c>
    </row>
    <row r="869" spans="1:6" x14ac:dyDescent="0.3">
      <c r="A869">
        <v>123</v>
      </c>
      <c r="B869" t="s">
        <v>28</v>
      </c>
      <c r="C869" s="1">
        <v>43191</v>
      </c>
      <c r="D869" t="s">
        <v>10</v>
      </c>
      <c r="E869">
        <v>2018</v>
      </c>
      <c r="F869">
        <v>0</v>
      </c>
    </row>
    <row r="870" spans="1:6" x14ac:dyDescent="0.3">
      <c r="A870">
        <v>124</v>
      </c>
      <c r="B870" t="s">
        <v>28</v>
      </c>
      <c r="C870" s="1">
        <v>43221</v>
      </c>
      <c r="D870" t="s">
        <v>11</v>
      </c>
      <c r="E870">
        <v>2018</v>
      </c>
      <c r="F870">
        <v>0</v>
      </c>
    </row>
    <row r="871" spans="1:6" x14ac:dyDescent="0.3">
      <c r="A871">
        <v>125</v>
      </c>
      <c r="B871" t="s">
        <v>28</v>
      </c>
      <c r="C871" s="1">
        <v>43252</v>
      </c>
      <c r="D871" t="s">
        <v>12</v>
      </c>
      <c r="E871">
        <v>2018</v>
      </c>
      <c r="F871">
        <v>0</v>
      </c>
    </row>
    <row r="872" spans="1:6" x14ac:dyDescent="0.3">
      <c r="A872">
        <v>126</v>
      </c>
      <c r="B872" t="s">
        <v>28</v>
      </c>
      <c r="C872" s="1">
        <v>43282</v>
      </c>
      <c r="D872" t="s">
        <v>13</v>
      </c>
      <c r="E872">
        <v>2018</v>
      </c>
      <c r="F872">
        <v>0</v>
      </c>
    </row>
    <row r="873" spans="1:6" x14ac:dyDescent="0.3">
      <c r="A873">
        <v>127</v>
      </c>
      <c r="B873" t="s">
        <v>28</v>
      </c>
      <c r="C873" s="1">
        <v>43313</v>
      </c>
      <c r="D873" t="s">
        <v>14</v>
      </c>
      <c r="E873">
        <v>2018</v>
      </c>
      <c r="F873">
        <v>0</v>
      </c>
    </row>
    <row r="874" spans="1:6" x14ac:dyDescent="0.3">
      <c r="A874">
        <v>128</v>
      </c>
      <c r="B874" t="s">
        <v>28</v>
      </c>
      <c r="C874" s="1">
        <v>43344</v>
      </c>
      <c r="D874" t="s">
        <v>15</v>
      </c>
      <c r="E874">
        <v>2018</v>
      </c>
      <c r="F874">
        <v>0</v>
      </c>
    </row>
    <row r="875" spans="1:6" x14ac:dyDescent="0.3">
      <c r="A875">
        <v>129</v>
      </c>
      <c r="B875" t="s">
        <v>28</v>
      </c>
      <c r="C875" s="1">
        <v>43374</v>
      </c>
      <c r="D875" t="s">
        <v>16</v>
      </c>
      <c r="E875">
        <v>2018</v>
      </c>
      <c r="F875">
        <v>0</v>
      </c>
    </row>
    <row r="876" spans="1:6" x14ac:dyDescent="0.3">
      <c r="A876">
        <v>130</v>
      </c>
      <c r="B876" t="s">
        <v>28</v>
      </c>
      <c r="C876" s="1">
        <v>43405</v>
      </c>
      <c r="D876" t="s">
        <v>17</v>
      </c>
      <c r="E876">
        <v>2018</v>
      </c>
      <c r="F876">
        <v>0</v>
      </c>
    </row>
    <row r="877" spans="1:6" x14ac:dyDescent="0.3">
      <c r="A877">
        <v>131</v>
      </c>
      <c r="B877" t="s">
        <v>28</v>
      </c>
      <c r="C877" s="1">
        <v>43435</v>
      </c>
      <c r="D877" t="s">
        <v>18</v>
      </c>
      <c r="E877">
        <v>2018</v>
      </c>
      <c r="F877">
        <v>0</v>
      </c>
    </row>
    <row r="878" spans="1:6" x14ac:dyDescent="0.3">
      <c r="A878">
        <v>132</v>
      </c>
      <c r="B878" t="s">
        <v>29</v>
      </c>
      <c r="C878" s="1">
        <v>43101</v>
      </c>
      <c r="D878" t="s">
        <v>7</v>
      </c>
      <c r="E878">
        <v>2018</v>
      </c>
      <c r="F878">
        <v>0</v>
      </c>
    </row>
    <row r="879" spans="1:6" x14ac:dyDescent="0.3">
      <c r="A879">
        <v>133</v>
      </c>
      <c r="B879" t="s">
        <v>29</v>
      </c>
      <c r="C879" s="1">
        <v>43132</v>
      </c>
      <c r="D879" t="s">
        <v>8</v>
      </c>
      <c r="E879">
        <v>2018</v>
      </c>
      <c r="F879">
        <v>0</v>
      </c>
    </row>
    <row r="880" spans="1:6" x14ac:dyDescent="0.3">
      <c r="A880">
        <v>134</v>
      </c>
      <c r="B880" t="s">
        <v>29</v>
      </c>
      <c r="C880" s="1">
        <v>43160</v>
      </c>
      <c r="D880" t="s">
        <v>9</v>
      </c>
      <c r="E880">
        <v>2018</v>
      </c>
      <c r="F880">
        <v>0</v>
      </c>
    </row>
    <row r="881" spans="1:6" x14ac:dyDescent="0.3">
      <c r="A881">
        <v>135</v>
      </c>
      <c r="B881" t="s">
        <v>29</v>
      </c>
      <c r="C881" s="1">
        <v>43191</v>
      </c>
      <c r="D881" t="s">
        <v>10</v>
      </c>
      <c r="E881">
        <v>2018</v>
      </c>
      <c r="F881">
        <v>0</v>
      </c>
    </row>
    <row r="882" spans="1:6" x14ac:dyDescent="0.3">
      <c r="A882">
        <v>136</v>
      </c>
      <c r="B882" t="s">
        <v>29</v>
      </c>
      <c r="C882" s="1">
        <v>43221</v>
      </c>
      <c r="D882" t="s">
        <v>11</v>
      </c>
      <c r="E882">
        <v>2018</v>
      </c>
      <c r="F882">
        <v>0</v>
      </c>
    </row>
    <row r="883" spans="1:6" x14ac:dyDescent="0.3">
      <c r="A883">
        <v>137</v>
      </c>
      <c r="B883" t="s">
        <v>29</v>
      </c>
      <c r="C883" s="1">
        <v>43252</v>
      </c>
      <c r="D883" t="s">
        <v>12</v>
      </c>
      <c r="E883">
        <v>2018</v>
      </c>
      <c r="F883">
        <v>0</v>
      </c>
    </row>
    <row r="884" spans="1:6" x14ac:dyDescent="0.3">
      <c r="A884">
        <v>138</v>
      </c>
      <c r="B884" t="s">
        <v>29</v>
      </c>
      <c r="C884" s="1">
        <v>43282</v>
      </c>
      <c r="D884" t="s">
        <v>13</v>
      </c>
      <c r="E884">
        <v>2018</v>
      </c>
      <c r="F884">
        <v>0</v>
      </c>
    </row>
    <row r="885" spans="1:6" x14ac:dyDescent="0.3">
      <c r="A885">
        <v>139</v>
      </c>
      <c r="B885" t="s">
        <v>29</v>
      </c>
      <c r="C885" s="1">
        <v>43313</v>
      </c>
      <c r="D885" t="s">
        <v>14</v>
      </c>
      <c r="E885">
        <v>2018</v>
      </c>
      <c r="F885">
        <v>0</v>
      </c>
    </row>
    <row r="886" spans="1:6" x14ac:dyDescent="0.3">
      <c r="A886">
        <v>140</v>
      </c>
      <c r="B886" t="s">
        <v>29</v>
      </c>
      <c r="C886" s="1">
        <v>43344</v>
      </c>
      <c r="D886" t="s">
        <v>15</v>
      </c>
      <c r="E886">
        <v>2018</v>
      </c>
      <c r="F886">
        <v>0</v>
      </c>
    </row>
    <row r="887" spans="1:6" x14ac:dyDescent="0.3">
      <c r="A887">
        <v>141</v>
      </c>
      <c r="B887" t="s">
        <v>29</v>
      </c>
      <c r="C887" s="1">
        <v>43374</v>
      </c>
      <c r="D887" t="s">
        <v>16</v>
      </c>
      <c r="E887">
        <v>2018</v>
      </c>
      <c r="F887">
        <v>0</v>
      </c>
    </row>
    <row r="888" spans="1:6" x14ac:dyDescent="0.3">
      <c r="A888">
        <v>142</v>
      </c>
      <c r="B888" t="s">
        <v>29</v>
      </c>
      <c r="C888" s="1">
        <v>43405</v>
      </c>
      <c r="D888" t="s">
        <v>17</v>
      </c>
      <c r="E888">
        <v>2018</v>
      </c>
      <c r="F888">
        <v>0</v>
      </c>
    </row>
    <row r="889" spans="1:6" x14ac:dyDescent="0.3">
      <c r="A889">
        <v>143</v>
      </c>
      <c r="B889" t="s">
        <v>29</v>
      </c>
      <c r="C889" s="1">
        <v>43435</v>
      </c>
      <c r="D889" t="s">
        <v>18</v>
      </c>
      <c r="E889">
        <v>2018</v>
      </c>
      <c r="F889">
        <v>0</v>
      </c>
    </row>
    <row r="890" spans="1:6" x14ac:dyDescent="0.3">
      <c r="A890">
        <v>144</v>
      </c>
      <c r="B890" t="s">
        <v>30</v>
      </c>
      <c r="C890" s="1">
        <v>43101</v>
      </c>
      <c r="D890" t="s">
        <v>7</v>
      </c>
      <c r="E890">
        <v>2018</v>
      </c>
      <c r="F890">
        <v>45</v>
      </c>
    </row>
    <row r="891" spans="1:6" x14ac:dyDescent="0.3">
      <c r="A891">
        <v>145</v>
      </c>
      <c r="B891" t="s">
        <v>30</v>
      </c>
      <c r="C891" s="1">
        <v>43132</v>
      </c>
      <c r="D891" t="s">
        <v>8</v>
      </c>
      <c r="E891">
        <v>2018</v>
      </c>
      <c r="F891">
        <v>29</v>
      </c>
    </row>
    <row r="892" spans="1:6" x14ac:dyDescent="0.3">
      <c r="A892">
        <v>146</v>
      </c>
      <c r="B892" t="s">
        <v>30</v>
      </c>
      <c r="C892" s="1">
        <v>43160</v>
      </c>
      <c r="D892" t="s">
        <v>9</v>
      </c>
      <c r="E892">
        <v>2018</v>
      </c>
      <c r="F892">
        <v>28</v>
      </c>
    </row>
    <row r="893" spans="1:6" x14ac:dyDescent="0.3">
      <c r="A893">
        <v>147</v>
      </c>
      <c r="B893" t="s">
        <v>30</v>
      </c>
      <c r="C893" s="1">
        <v>43191</v>
      </c>
      <c r="D893" t="s">
        <v>10</v>
      </c>
      <c r="E893">
        <v>2018</v>
      </c>
      <c r="F893">
        <v>26</v>
      </c>
    </row>
    <row r="894" spans="1:6" x14ac:dyDescent="0.3">
      <c r="A894">
        <v>148</v>
      </c>
      <c r="B894" t="s">
        <v>30</v>
      </c>
      <c r="C894" s="1">
        <v>43221</v>
      </c>
      <c r="D894" t="s">
        <v>11</v>
      </c>
      <c r="E894">
        <v>2018</v>
      </c>
      <c r="F894">
        <v>26</v>
      </c>
    </row>
    <row r="895" spans="1:6" x14ac:dyDescent="0.3">
      <c r="A895">
        <v>149</v>
      </c>
      <c r="B895" t="s">
        <v>30</v>
      </c>
      <c r="C895" s="1">
        <v>43252</v>
      </c>
      <c r="D895" t="s">
        <v>12</v>
      </c>
      <c r="E895">
        <v>2018</v>
      </c>
      <c r="F895">
        <v>26</v>
      </c>
    </row>
    <row r="896" spans="1:6" x14ac:dyDescent="0.3">
      <c r="A896">
        <v>150</v>
      </c>
      <c r="B896" t="s">
        <v>30</v>
      </c>
      <c r="C896" s="1">
        <v>43282</v>
      </c>
      <c r="D896" t="s">
        <v>13</v>
      </c>
      <c r="E896">
        <v>2018</v>
      </c>
      <c r="F896">
        <v>47</v>
      </c>
    </row>
    <row r="897" spans="1:6" x14ac:dyDescent="0.3">
      <c r="A897">
        <v>151</v>
      </c>
      <c r="B897" t="s">
        <v>30</v>
      </c>
      <c r="C897" s="1">
        <v>43313</v>
      </c>
      <c r="D897" t="s">
        <v>14</v>
      </c>
      <c r="E897">
        <v>2018</v>
      </c>
      <c r="F897">
        <v>44</v>
      </c>
    </row>
    <row r="898" spans="1:6" x14ac:dyDescent="0.3">
      <c r="A898">
        <v>152</v>
      </c>
      <c r="B898" t="s">
        <v>30</v>
      </c>
      <c r="C898" s="1">
        <v>43344</v>
      </c>
      <c r="D898" t="s">
        <v>15</v>
      </c>
      <c r="E898">
        <v>2018</v>
      </c>
      <c r="F898">
        <v>52</v>
      </c>
    </row>
    <row r="899" spans="1:6" x14ac:dyDescent="0.3">
      <c r="A899">
        <v>153</v>
      </c>
      <c r="B899" t="s">
        <v>30</v>
      </c>
      <c r="C899" s="1">
        <v>43374</v>
      </c>
      <c r="D899" t="s">
        <v>16</v>
      </c>
      <c r="E899">
        <v>2018</v>
      </c>
      <c r="F899">
        <v>37</v>
      </c>
    </row>
    <row r="900" spans="1:6" x14ac:dyDescent="0.3">
      <c r="A900">
        <v>154</v>
      </c>
      <c r="B900" t="s">
        <v>30</v>
      </c>
      <c r="C900" s="1">
        <v>43405</v>
      </c>
      <c r="D900" t="s">
        <v>17</v>
      </c>
      <c r="E900">
        <v>2018</v>
      </c>
      <c r="F900">
        <v>68</v>
      </c>
    </row>
    <row r="901" spans="1:6" x14ac:dyDescent="0.3">
      <c r="A901">
        <v>155</v>
      </c>
      <c r="B901" t="s">
        <v>30</v>
      </c>
      <c r="C901" s="1">
        <v>43435</v>
      </c>
      <c r="D901" t="s">
        <v>18</v>
      </c>
      <c r="E901">
        <v>2018</v>
      </c>
      <c r="F901">
        <v>26</v>
      </c>
    </row>
    <row r="902" spans="1:6" x14ac:dyDescent="0.3">
      <c r="A902">
        <v>156</v>
      </c>
      <c r="B902" t="s">
        <v>31</v>
      </c>
      <c r="C902" s="1">
        <v>43101</v>
      </c>
      <c r="D902" t="s">
        <v>7</v>
      </c>
      <c r="E902">
        <v>2018</v>
      </c>
      <c r="F902">
        <v>0</v>
      </c>
    </row>
    <row r="903" spans="1:6" x14ac:dyDescent="0.3">
      <c r="A903">
        <v>157</v>
      </c>
      <c r="B903" t="s">
        <v>31</v>
      </c>
      <c r="C903" s="1">
        <v>43132</v>
      </c>
      <c r="D903" t="s">
        <v>8</v>
      </c>
      <c r="E903">
        <v>2018</v>
      </c>
      <c r="F903">
        <v>0</v>
      </c>
    </row>
    <row r="904" spans="1:6" x14ac:dyDescent="0.3">
      <c r="A904">
        <v>158</v>
      </c>
      <c r="B904" t="s">
        <v>31</v>
      </c>
      <c r="C904" s="1">
        <v>43160</v>
      </c>
      <c r="D904" t="s">
        <v>9</v>
      </c>
      <c r="E904">
        <v>2018</v>
      </c>
      <c r="F904">
        <v>0</v>
      </c>
    </row>
    <row r="905" spans="1:6" x14ac:dyDescent="0.3">
      <c r="A905">
        <v>159</v>
      </c>
      <c r="B905" t="s">
        <v>31</v>
      </c>
      <c r="C905" s="1">
        <v>43191</v>
      </c>
      <c r="D905" t="s">
        <v>10</v>
      </c>
      <c r="E905">
        <v>2018</v>
      </c>
      <c r="F905">
        <v>0</v>
      </c>
    </row>
    <row r="906" spans="1:6" x14ac:dyDescent="0.3">
      <c r="A906">
        <v>160</v>
      </c>
      <c r="B906" t="s">
        <v>31</v>
      </c>
      <c r="C906" s="1">
        <v>43221</v>
      </c>
      <c r="D906" t="s">
        <v>11</v>
      </c>
      <c r="E906">
        <v>2018</v>
      </c>
      <c r="F906">
        <v>0</v>
      </c>
    </row>
    <row r="907" spans="1:6" x14ac:dyDescent="0.3">
      <c r="A907">
        <v>161</v>
      </c>
      <c r="B907" t="s">
        <v>31</v>
      </c>
      <c r="C907" s="1">
        <v>43252</v>
      </c>
      <c r="D907" t="s">
        <v>12</v>
      </c>
      <c r="E907">
        <v>2018</v>
      </c>
      <c r="F907">
        <v>0</v>
      </c>
    </row>
    <row r="908" spans="1:6" x14ac:dyDescent="0.3">
      <c r="A908">
        <v>162</v>
      </c>
      <c r="B908" t="s">
        <v>31</v>
      </c>
      <c r="C908" s="1">
        <v>43282</v>
      </c>
      <c r="D908" t="s">
        <v>13</v>
      </c>
      <c r="E908">
        <v>2018</v>
      </c>
      <c r="F908">
        <v>0</v>
      </c>
    </row>
    <row r="909" spans="1:6" x14ac:dyDescent="0.3">
      <c r="A909">
        <v>163</v>
      </c>
      <c r="B909" t="s">
        <v>31</v>
      </c>
      <c r="C909" s="1">
        <v>43313</v>
      </c>
      <c r="D909" t="s">
        <v>14</v>
      </c>
      <c r="E909">
        <v>2018</v>
      </c>
      <c r="F909">
        <v>0</v>
      </c>
    </row>
    <row r="910" spans="1:6" x14ac:dyDescent="0.3">
      <c r="A910">
        <v>164</v>
      </c>
      <c r="B910" t="s">
        <v>31</v>
      </c>
      <c r="C910" s="1">
        <v>43344</v>
      </c>
      <c r="D910" t="s">
        <v>15</v>
      </c>
      <c r="E910">
        <v>2018</v>
      </c>
      <c r="F910">
        <v>0</v>
      </c>
    </row>
    <row r="911" spans="1:6" x14ac:dyDescent="0.3">
      <c r="A911">
        <v>165</v>
      </c>
      <c r="B911" t="s">
        <v>31</v>
      </c>
      <c r="C911" s="1">
        <v>43374</v>
      </c>
      <c r="D911" t="s">
        <v>16</v>
      </c>
      <c r="E911">
        <v>2018</v>
      </c>
      <c r="F911">
        <v>0</v>
      </c>
    </row>
    <row r="912" spans="1:6" x14ac:dyDescent="0.3">
      <c r="A912">
        <v>166</v>
      </c>
      <c r="B912" t="s">
        <v>31</v>
      </c>
      <c r="C912" s="1">
        <v>43405</v>
      </c>
      <c r="D912" t="s">
        <v>17</v>
      </c>
      <c r="E912">
        <v>2018</v>
      </c>
      <c r="F912">
        <v>0</v>
      </c>
    </row>
    <row r="913" spans="1:6" x14ac:dyDescent="0.3">
      <c r="A913">
        <v>167</v>
      </c>
      <c r="B913" t="s">
        <v>31</v>
      </c>
      <c r="C913" s="1">
        <v>43435</v>
      </c>
      <c r="D913" t="s">
        <v>18</v>
      </c>
      <c r="E913">
        <v>2018</v>
      </c>
      <c r="F913">
        <v>0</v>
      </c>
    </row>
    <row r="914" spans="1:6" x14ac:dyDescent="0.3">
      <c r="A914">
        <v>168</v>
      </c>
      <c r="B914" t="s">
        <v>32</v>
      </c>
      <c r="C914" s="1">
        <v>43101</v>
      </c>
      <c r="D914" t="s">
        <v>7</v>
      </c>
      <c r="E914">
        <v>2018</v>
      </c>
      <c r="F914">
        <v>0</v>
      </c>
    </row>
    <row r="915" spans="1:6" x14ac:dyDescent="0.3">
      <c r="A915">
        <v>169</v>
      </c>
      <c r="B915" t="s">
        <v>32</v>
      </c>
      <c r="C915" s="1">
        <v>43132</v>
      </c>
      <c r="D915" t="s">
        <v>8</v>
      </c>
      <c r="E915">
        <v>2018</v>
      </c>
      <c r="F915">
        <v>0</v>
      </c>
    </row>
    <row r="916" spans="1:6" x14ac:dyDescent="0.3">
      <c r="A916">
        <v>170</v>
      </c>
      <c r="B916" t="s">
        <v>32</v>
      </c>
      <c r="C916" s="1">
        <v>43160</v>
      </c>
      <c r="D916" t="s">
        <v>9</v>
      </c>
      <c r="E916">
        <v>2018</v>
      </c>
      <c r="F916">
        <v>0</v>
      </c>
    </row>
    <row r="917" spans="1:6" x14ac:dyDescent="0.3">
      <c r="A917">
        <v>171</v>
      </c>
      <c r="B917" t="s">
        <v>32</v>
      </c>
      <c r="C917" s="1">
        <v>43191</v>
      </c>
      <c r="D917" t="s">
        <v>10</v>
      </c>
      <c r="E917">
        <v>2018</v>
      </c>
      <c r="F917">
        <v>0</v>
      </c>
    </row>
    <row r="918" spans="1:6" x14ac:dyDescent="0.3">
      <c r="A918">
        <v>172</v>
      </c>
      <c r="B918" t="s">
        <v>32</v>
      </c>
      <c r="C918" s="1">
        <v>43221</v>
      </c>
      <c r="D918" t="s">
        <v>11</v>
      </c>
      <c r="E918">
        <v>2018</v>
      </c>
      <c r="F918">
        <v>0</v>
      </c>
    </row>
    <row r="919" spans="1:6" x14ac:dyDescent="0.3">
      <c r="A919">
        <v>173</v>
      </c>
      <c r="B919" t="s">
        <v>32</v>
      </c>
      <c r="C919" s="1">
        <v>43252</v>
      </c>
      <c r="D919" t="s">
        <v>12</v>
      </c>
      <c r="E919">
        <v>2018</v>
      </c>
      <c r="F919">
        <v>0</v>
      </c>
    </row>
    <row r="920" spans="1:6" x14ac:dyDescent="0.3">
      <c r="A920">
        <v>174</v>
      </c>
      <c r="B920" t="s">
        <v>32</v>
      </c>
      <c r="C920" s="1">
        <v>43282</v>
      </c>
      <c r="D920" t="s">
        <v>13</v>
      </c>
      <c r="E920">
        <v>2018</v>
      </c>
      <c r="F920">
        <v>0</v>
      </c>
    </row>
    <row r="921" spans="1:6" x14ac:dyDescent="0.3">
      <c r="A921">
        <v>175</v>
      </c>
      <c r="B921" t="s">
        <v>32</v>
      </c>
      <c r="C921" s="1">
        <v>43313</v>
      </c>
      <c r="D921" t="s">
        <v>14</v>
      </c>
      <c r="E921">
        <v>2018</v>
      </c>
      <c r="F921">
        <v>0</v>
      </c>
    </row>
    <row r="922" spans="1:6" x14ac:dyDescent="0.3">
      <c r="A922">
        <v>176</v>
      </c>
      <c r="B922" t="s">
        <v>32</v>
      </c>
      <c r="C922" s="1">
        <v>43344</v>
      </c>
      <c r="D922" t="s">
        <v>15</v>
      </c>
      <c r="E922">
        <v>2018</v>
      </c>
      <c r="F922">
        <v>0</v>
      </c>
    </row>
    <row r="923" spans="1:6" x14ac:dyDescent="0.3">
      <c r="A923">
        <v>177</v>
      </c>
      <c r="B923" t="s">
        <v>32</v>
      </c>
      <c r="C923" s="1">
        <v>43374</v>
      </c>
      <c r="D923" t="s">
        <v>16</v>
      </c>
      <c r="E923">
        <v>2018</v>
      </c>
      <c r="F923">
        <v>0</v>
      </c>
    </row>
    <row r="924" spans="1:6" x14ac:dyDescent="0.3">
      <c r="A924">
        <v>178</v>
      </c>
      <c r="B924" t="s">
        <v>32</v>
      </c>
      <c r="C924" s="1">
        <v>43405</v>
      </c>
      <c r="D924" t="s">
        <v>17</v>
      </c>
      <c r="E924">
        <v>2018</v>
      </c>
      <c r="F924">
        <v>0</v>
      </c>
    </row>
    <row r="925" spans="1:6" x14ac:dyDescent="0.3">
      <c r="A925">
        <v>179</v>
      </c>
      <c r="B925" t="s">
        <v>32</v>
      </c>
      <c r="C925" s="1">
        <v>43435</v>
      </c>
      <c r="D925" t="s">
        <v>18</v>
      </c>
      <c r="E925">
        <v>2018</v>
      </c>
      <c r="F925">
        <v>0</v>
      </c>
    </row>
    <row r="926" spans="1:6" x14ac:dyDescent="0.3">
      <c r="A926">
        <v>180</v>
      </c>
      <c r="B926" t="s">
        <v>33</v>
      </c>
      <c r="C926" s="1">
        <v>43101</v>
      </c>
      <c r="D926" t="s">
        <v>7</v>
      </c>
      <c r="E926">
        <v>2018</v>
      </c>
      <c r="F926">
        <v>0</v>
      </c>
    </row>
    <row r="927" spans="1:6" x14ac:dyDescent="0.3">
      <c r="A927">
        <v>181</v>
      </c>
      <c r="B927" t="s">
        <v>33</v>
      </c>
      <c r="C927" s="1">
        <v>43132</v>
      </c>
      <c r="D927" t="s">
        <v>8</v>
      </c>
      <c r="E927">
        <v>2018</v>
      </c>
      <c r="F927">
        <v>0</v>
      </c>
    </row>
    <row r="928" spans="1:6" x14ac:dyDescent="0.3">
      <c r="A928">
        <v>182</v>
      </c>
      <c r="B928" t="s">
        <v>33</v>
      </c>
      <c r="C928" s="1">
        <v>43160</v>
      </c>
      <c r="D928" t="s">
        <v>9</v>
      </c>
      <c r="E928">
        <v>2018</v>
      </c>
      <c r="F928">
        <v>0</v>
      </c>
    </row>
    <row r="929" spans="1:6" x14ac:dyDescent="0.3">
      <c r="A929">
        <v>183</v>
      </c>
      <c r="B929" t="s">
        <v>33</v>
      </c>
      <c r="C929" s="1">
        <v>43191</v>
      </c>
      <c r="D929" t="s">
        <v>10</v>
      </c>
      <c r="E929">
        <v>2018</v>
      </c>
      <c r="F929">
        <v>0</v>
      </c>
    </row>
    <row r="930" spans="1:6" x14ac:dyDescent="0.3">
      <c r="A930">
        <v>184</v>
      </c>
      <c r="B930" t="s">
        <v>33</v>
      </c>
      <c r="C930" s="1">
        <v>43221</v>
      </c>
      <c r="D930" t="s">
        <v>11</v>
      </c>
      <c r="E930">
        <v>2018</v>
      </c>
      <c r="F930">
        <v>0</v>
      </c>
    </row>
    <row r="931" spans="1:6" x14ac:dyDescent="0.3">
      <c r="A931">
        <v>185</v>
      </c>
      <c r="B931" t="s">
        <v>33</v>
      </c>
      <c r="C931" s="1">
        <v>43252</v>
      </c>
      <c r="D931" t="s">
        <v>12</v>
      </c>
      <c r="E931">
        <v>2018</v>
      </c>
      <c r="F931">
        <v>0</v>
      </c>
    </row>
    <row r="932" spans="1:6" x14ac:dyDescent="0.3">
      <c r="A932">
        <v>186</v>
      </c>
      <c r="B932" t="s">
        <v>33</v>
      </c>
      <c r="C932" s="1">
        <v>43282</v>
      </c>
      <c r="D932" t="s">
        <v>13</v>
      </c>
      <c r="E932">
        <v>2018</v>
      </c>
      <c r="F932">
        <v>0</v>
      </c>
    </row>
    <row r="933" spans="1:6" x14ac:dyDescent="0.3">
      <c r="A933">
        <v>187</v>
      </c>
      <c r="B933" t="s">
        <v>33</v>
      </c>
      <c r="C933" s="1">
        <v>43313</v>
      </c>
      <c r="D933" t="s">
        <v>14</v>
      </c>
      <c r="E933">
        <v>2018</v>
      </c>
      <c r="F933">
        <v>0</v>
      </c>
    </row>
    <row r="934" spans="1:6" x14ac:dyDescent="0.3">
      <c r="A934">
        <v>188</v>
      </c>
      <c r="B934" t="s">
        <v>33</v>
      </c>
      <c r="C934" s="1">
        <v>43344</v>
      </c>
      <c r="D934" t="s">
        <v>15</v>
      </c>
      <c r="E934">
        <v>2018</v>
      </c>
      <c r="F934">
        <v>0</v>
      </c>
    </row>
    <row r="935" spans="1:6" x14ac:dyDescent="0.3">
      <c r="A935">
        <v>189</v>
      </c>
      <c r="B935" t="s">
        <v>33</v>
      </c>
      <c r="C935" s="1">
        <v>43374</v>
      </c>
      <c r="D935" t="s">
        <v>16</v>
      </c>
      <c r="E935">
        <v>2018</v>
      </c>
      <c r="F935">
        <v>0</v>
      </c>
    </row>
    <row r="936" spans="1:6" x14ac:dyDescent="0.3">
      <c r="A936">
        <v>190</v>
      </c>
      <c r="B936" t="s">
        <v>33</v>
      </c>
      <c r="C936" s="1">
        <v>43405</v>
      </c>
      <c r="D936" t="s">
        <v>17</v>
      </c>
      <c r="E936">
        <v>2018</v>
      </c>
      <c r="F936">
        <v>0</v>
      </c>
    </row>
    <row r="937" spans="1:6" x14ac:dyDescent="0.3">
      <c r="A937">
        <v>191</v>
      </c>
      <c r="B937" t="s">
        <v>33</v>
      </c>
      <c r="C937" s="1">
        <v>43435</v>
      </c>
      <c r="D937" t="s">
        <v>18</v>
      </c>
      <c r="E937">
        <v>2018</v>
      </c>
      <c r="F937">
        <v>0</v>
      </c>
    </row>
    <row r="938" spans="1:6" x14ac:dyDescent="0.3">
      <c r="A938">
        <v>192</v>
      </c>
      <c r="B938" t="s">
        <v>34</v>
      </c>
      <c r="C938" s="1">
        <v>43101</v>
      </c>
      <c r="D938" t="s">
        <v>7</v>
      </c>
      <c r="E938">
        <v>2018</v>
      </c>
      <c r="F938">
        <v>35</v>
      </c>
    </row>
    <row r="939" spans="1:6" x14ac:dyDescent="0.3">
      <c r="A939">
        <v>193</v>
      </c>
      <c r="B939" t="s">
        <v>34</v>
      </c>
      <c r="C939" s="1">
        <v>43132</v>
      </c>
      <c r="D939" t="s">
        <v>8</v>
      </c>
      <c r="E939">
        <v>2018</v>
      </c>
      <c r="F939">
        <v>15</v>
      </c>
    </row>
    <row r="940" spans="1:6" x14ac:dyDescent="0.3">
      <c r="A940">
        <v>194</v>
      </c>
      <c r="B940" t="s">
        <v>34</v>
      </c>
      <c r="C940" s="1">
        <v>43160</v>
      </c>
      <c r="D940" t="s">
        <v>9</v>
      </c>
      <c r="E940">
        <v>2018</v>
      </c>
      <c r="F940">
        <v>14</v>
      </c>
    </row>
    <row r="941" spans="1:6" x14ac:dyDescent="0.3">
      <c r="A941">
        <v>195</v>
      </c>
      <c r="B941" t="s">
        <v>34</v>
      </c>
      <c r="C941" s="1">
        <v>43191</v>
      </c>
      <c r="D941" t="s">
        <v>10</v>
      </c>
      <c r="E941">
        <v>2018</v>
      </c>
      <c r="F941">
        <v>15</v>
      </c>
    </row>
    <row r="942" spans="1:6" x14ac:dyDescent="0.3">
      <c r="A942">
        <v>196</v>
      </c>
      <c r="B942" t="s">
        <v>34</v>
      </c>
      <c r="C942" s="1">
        <v>43221</v>
      </c>
      <c r="D942" t="s">
        <v>11</v>
      </c>
      <c r="E942">
        <v>2018</v>
      </c>
      <c r="F942">
        <v>19</v>
      </c>
    </row>
    <row r="943" spans="1:6" x14ac:dyDescent="0.3">
      <c r="A943">
        <v>197</v>
      </c>
      <c r="B943" t="s">
        <v>34</v>
      </c>
      <c r="C943" s="1">
        <v>43252</v>
      </c>
      <c r="D943" t="s">
        <v>12</v>
      </c>
      <c r="E943">
        <v>2018</v>
      </c>
      <c r="F943">
        <v>15</v>
      </c>
    </row>
    <row r="944" spans="1:6" x14ac:dyDescent="0.3">
      <c r="A944">
        <v>198</v>
      </c>
      <c r="B944" t="s">
        <v>34</v>
      </c>
      <c r="C944" s="1">
        <v>43282</v>
      </c>
      <c r="D944" t="s">
        <v>13</v>
      </c>
      <c r="E944">
        <v>2018</v>
      </c>
      <c r="F944">
        <v>17</v>
      </c>
    </row>
    <row r="945" spans="1:6" x14ac:dyDescent="0.3">
      <c r="A945">
        <v>199</v>
      </c>
      <c r="B945" t="s">
        <v>34</v>
      </c>
      <c r="C945" s="1">
        <v>43313</v>
      </c>
      <c r="D945" t="s">
        <v>14</v>
      </c>
      <c r="E945">
        <v>2018</v>
      </c>
      <c r="F945">
        <v>22</v>
      </c>
    </row>
    <row r="946" spans="1:6" x14ac:dyDescent="0.3">
      <c r="A946">
        <v>200</v>
      </c>
      <c r="B946" t="s">
        <v>34</v>
      </c>
      <c r="C946" s="1">
        <v>43344</v>
      </c>
      <c r="D946" t="s">
        <v>15</v>
      </c>
      <c r="E946">
        <v>2018</v>
      </c>
      <c r="F946">
        <v>22</v>
      </c>
    </row>
    <row r="947" spans="1:6" x14ac:dyDescent="0.3">
      <c r="A947">
        <v>201</v>
      </c>
      <c r="B947" t="s">
        <v>34</v>
      </c>
      <c r="C947" s="1">
        <v>43374</v>
      </c>
      <c r="D947" t="s">
        <v>16</v>
      </c>
      <c r="E947">
        <v>2018</v>
      </c>
      <c r="F947">
        <v>8</v>
      </c>
    </row>
    <row r="948" spans="1:6" x14ac:dyDescent="0.3">
      <c r="A948">
        <v>202</v>
      </c>
      <c r="B948" t="s">
        <v>34</v>
      </c>
      <c r="C948" s="1">
        <v>43405</v>
      </c>
      <c r="D948" t="s">
        <v>17</v>
      </c>
      <c r="E948">
        <v>2018</v>
      </c>
      <c r="F948">
        <v>30</v>
      </c>
    </row>
    <row r="949" spans="1:6" x14ac:dyDescent="0.3">
      <c r="A949">
        <v>203</v>
      </c>
      <c r="B949" t="s">
        <v>34</v>
      </c>
      <c r="C949" s="1">
        <v>43435</v>
      </c>
      <c r="D949" t="s">
        <v>18</v>
      </c>
      <c r="E949">
        <v>2018</v>
      </c>
      <c r="F949">
        <v>10</v>
      </c>
    </row>
    <row r="950" spans="1:6" x14ac:dyDescent="0.3">
      <c r="A950">
        <v>204</v>
      </c>
      <c r="B950" t="s">
        <v>35</v>
      </c>
      <c r="C950" s="1">
        <v>43101</v>
      </c>
      <c r="D950" t="s">
        <v>7</v>
      </c>
      <c r="E950">
        <v>2018</v>
      </c>
      <c r="F950">
        <v>0</v>
      </c>
    </row>
    <row r="951" spans="1:6" x14ac:dyDescent="0.3">
      <c r="A951">
        <v>205</v>
      </c>
      <c r="B951" t="s">
        <v>35</v>
      </c>
      <c r="C951" s="1">
        <v>43132</v>
      </c>
      <c r="D951" t="s">
        <v>8</v>
      </c>
      <c r="E951">
        <v>2018</v>
      </c>
      <c r="F951">
        <v>0</v>
      </c>
    </row>
    <row r="952" spans="1:6" x14ac:dyDescent="0.3">
      <c r="A952">
        <v>206</v>
      </c>
      <c r="B952" t="s">
        <v>35</v>
      </c>
      <c r="C952" s="1">
        <v>43160</v>
      </c>
      <c r="D952" t="s">
        <v>9</v>
      </c>
      <c r="E952">
        <v>2018</v>
      </c>
      <c r="F952">
        <v>0</v>
      </c>
    </row>
    <row r="953" spans="1:6" x14ac:dyDescent="0.3">
      <c r="A953">
        <v>207</v>
      </c>
      <c r="B953" t="s">
        <v>35</v>
      </c>
      <c r="C953" s="1">
        <v>43191</v>
      </c>
      <c r="D953" t="s">
        <v>10</v>
      </c>
      <c r="E953">
        <v>2018</v>
      </c>
      <c r="F953">
        <v>0</v>
      </c>
    </row>
    <row r="954" spans="1:6" x14ac:dyDescent="0.3">
      <c r="A954">
        <v>208</v>
      </c>
      <c r="B954" t="s">
        <v>35</v>
      </c>
      <c r="C954" s="1">
        <v>43221</v>
      </c>
      <c r="D954" t="s">
        <v>11</v>
      </c>
      <c r="E954">
        <v>2018</v>
      </c>
      <c r="F954">
        <v>0</v>
      </c>
    </row>
    <row r="955" spans="1:6" x14ac:dyDescent="0.3">
      <c r="A955">
        <v>209</v>
      </c>
      <c r="B955" t="s">
        <v>35</v>
      </c>
      <c r="C955" s="1">
        <v>43252</v>
      </c>
      <c r="D955" t="s">
        <v>12</v>
      </c>
      <c r="E955">
        <v>2018</v>
      </c>
      <c r="F955">
        <v>0</v>
      </c>
    </row>
    <row r="956" spans="1:6" x14ac:dyDescent="0.3">
      <c r="A956">
        <v>210</v>
      </c>
      <c r="B956" t="s">
        <v>35</v>
      </c>
      <c r="C956" s="1">
        <v>43282</v>
      </c>
      <c r="D956" t="s">
        <v>13</v>
      </c>
      <c r="E956">
        <v>2018</v>
      </c>
      <c r="F956">
        <v>0</v>
      </c>
    </row>
    <row r="957" spans="1:6" x14ac:dyDescent="0.3">
      <c r="A957">
        <v>211</v>
      </c>
      <c r="B957" t="s">
        <v>35</v>
      </c>
      <c r="C957" s="1">
        <v>43313</v>
      </c>
      <c r="D957" t="s">
        <v>14</v>
      </c>
      <c r="E957">
        <v>2018</v>
      </c>
      <c r="F957">
        <v>0</v>
      </c>
    </row>
    <row r="958" spans="1:6" x14ac:dyDescent="0.3">
      <c r="A958">
        <v>212</v>
      </c>
      <c r="B958" t="s">
        <v>35</v>
      </c>
      <c r="C958" s="1">
        <v>43344</v>
      </c>
      <c r="D958" t="s">
        <v>15</v>
      </c>
      <c r="E958">
        <v>2018</v>
      </c>
      <c r="F958">
        <v>0</v>
      </c>
    </row>
    <row r="959" spans="1:6" x14ac:dyDescent="0.3">
      <c r="A959">
        <v>213</v>
      </c>
      <c r="B959" t="s">
        <v>35</v>
      </c>
      <c r="C959" s="1">
        <v>43374</v>
      </c>
      <c r="D959" t="s">
        <v>16</v>
      </c>
      <c r="E959">
        <v>2018</v>
      </c>
      <c r="F959">
        <v>0</v>
      </c>
    </row>
    <row r="960" spans="1:6" x14ac:dyDescent="0.3">
      <c r="A960">
        <v>214</v>
      </c>
      <c r="B960" t="s">
        <v>35</v>
      </c>
      <c r="C960" s="1">
        <v>43405</v>
      </c>
      <c r="D960" t="s">
        <v>17</v>
      </c>
      <c r="E960">
        <v>2018</v>
      </c>
      <c r="F960">
        <v>0</v>
      </c>
    </row>
    <row r="961" spans="1:6" x14ac:dyDescent="0.3">
      <c r="A961">
        <v>215</v>
      </c>
      <c r="B961" t="s">
        <v>35</v>
      </c>
      <c r="C961" s="1">
        <v>43435</v>
      </c>
      <c r="D961" t="s">
        <v>18</v>
      </c>
      <c r="E961">
        <v>2018</v>
      </c>
      <c r="F961">
        <v>0</v>
      </c>
    </row>
    <row r="962" spans="1:6" x14ac:dyDescent="0.3">
      <c r="A962">
        <v>216</v>
      </c>
      <c r="B962" t="s">
        <v>36</v>
      </c>
      <c r="C962" s="1">
        <v>43101</v>
      </c>
      <c r="D962" t="s">
        <v>7</v>
      </c>
      <c r="E962">
        <v>2018</v>
      </c>
      <c r="F962">
        <v>0</v>
      </c>
    </row>
    <row r="963" spans="1:6" x14ac:dyDescent="0.3">
      <c r="A963">
        <v>217</v>
      </c>
      <c r="B963" t="s">
        <v>36</v>
      </c>
      <c r="C963" s="1">
        <v>43132</v>
      </c>
      <c r="D963" t="s">
        <v>8</v>
      </c>
      <c r="E963">
        <v>2018</v>
      </c>
      <c r="F963">
        <v>0</v>
      </c>
    </row>
    <row r="964" spans="1:6" x14ac:dyDescent="0.3">
      <c r="A964">
        <v>218</v>
      </c>
      <c r="B964" t="s">
        <v>36</v>
      </c>
      <c r="C964" s="1">
        <v>43160</v>
      </c>
      <c r="D964" t="s">
        <v>9</v>
      </c>
      <c r="E964">
        <v>2018</v>
      </c>
      <c r="F964">
        <v>0</v>
      </c>
    </row>
    <row r="965" spans="1:6" x14ac:dyDescent="0.3">
      <c r="A965">
        <v>219</v>
      </c>
      <c r="B965" t="s">
        <v>36</v>
      </c>
      <c r="C965" s="1">
        <v>43191</v>
      </c>
      <c r="D965" t="s">
        <v>10</v>
      </c>
      <c r="E965">
        <v>2018</v>
      </c>
      <c r="F965">
        <v>0</v>
      </c>
    </row>
    <row r="966" spans="1:6" x14ac:dyDescent="0.3">
      <c r="A966">
        <v>220</v>
      </c>
      <c r="B966" t="s">
        <v>36</v>
      </c>
      <c r="C966" s="1">
        <v>43221</v>
      </c>
      <c r="D966" t="s">
        <v>11</v>
      </c>
      <c r="E966">
        <v>2018</v>
      </c>
      <c r="F966">
        <v>0</v>
      </c>
    </row>
    <row r="967" spans="1:6" x14ac:dyDescent="0.3">
      <c r="A967">
        <v>221</v>
      </c>
      <c r="B967" t="s">
        <v>36</v>
      </c>
      <c r="C967" s="1">
        <v>43252</v>
      </c>
      <c r="D967" t="s">
        <v>12</v>
      </c>
      <c r="E967">
        <v>2018</v>
      </c>
      <c r="F967">
        <v>0</v>
      </c>
    </row>
    <row r="968" spans="1:6" x14ac:dyDescent="0.3">
      <c r="A968">
        <v>222</v>
      </c>
      <c r="B968" t="s">
        <v>36</v>
      </c>
      <c r="C968" s="1">
        <v>43282</v>
      </c>
      <c r="D968" t="s">
        <v>13</v>
      </c>
      <c r="E968">
        <v>2018</v>
      </c>
      <c r="F968">
        <v>0</v>
      </c>
    </row>
    <row r="969" spans="1:6" x14ac:dyDescent="0.3">
      <c r="A969">
        <v>223</v>
      </c>
      <c r="B969" t="s">
        <v>36</v>
      </c>
      <c r="C969" s="1">
        <v>43313</v>
      </c>
      <c r="D969" t="s">
        <v>14</v>
      </c>
      <c r="E969">
        <v>2018</v>
      </c>
      <c r="F969">
        <v>2</v>
      </c>
    </row>
    <row r="970" spans="1:6" x14ac:dyDescent="0.3">
      <c r="A970">
        <v>224</v>
      </c>
      <c r="B970" t="s">
        <v>36</v>
      </c>
      <c r="C970" s="1">
        <v>43344</v>
      </c>
      <c r="D970" t="s">
        <v>15</v>
      </c>
      <c r="E970">
        <v>2018</v>
      </c>
      <c r="F970">
        <v>0</v>
      </c>
    </row>
    <row r="971" spans="1:6" x14ac:dyDescent="0.3">
      <c r="A971">
        <v>225</v>
      </c>
      <c r="B971" t="s">
        <v>36</v>
      </c>
      <c r="C971" s="1">
        <v>43374</v>
      </c>
      <c r="D971" t="s">
        <v>16</v>
      </c>
      <c r="E971">
        <v>2018</v>
      </c>
      <c r="F971">
        <v>0</v>
      </c>
    </row>
    <row r="972" spans="1:6" x14ac:dyDescent="0.3">
      <c r="A972">
        <v>226</v>
      </c>
      <c r="B972" t="s">
        <v>36</v>
      </c>
      <c r="C972" s="1">
        <v>43405</v>
      </c>
      <c r="D972" t="s">
        <v>17</v>
      </c>
      <c r="E972">
        <v>2018</v>
      </c>
      <c r="F972">
        <v>0</v>
      </c>
    </row>
    <row r="973" spans="1:6" x14ac:dyDescent="0.3">
      <c r="A973">
        <v>227</v>
      </c>
      <c r="B973" t="s">
        <v>36</v>
      </c>
      <c r="C973" s="1">
        <v>43435</v>
      </c>
      <c r="D973" t="s">
        <v>18</v>
      </c>
      <c r="E973">
        <v>2018</v>
      </c>
      <c r="F973">
        <v>0</v>
      </c>
    </row>
    <row r="974" spans="1:6" x14ac:dyDescent="0.3">
      <c r="A974">
        <v>228</v>
      </c>
      <c r="B974" t="s">
        <v>37</v>
      </c>
      <c r="C974" s="1">
        <v>43101</v>
      </c>
      <c r="D974" t="s">
        <v>7</v>
      </c>
      <c r="E974">
        <v>2018</v>
      </c>
      <c r="F974">
        <v>1</v>
      </c>
    </row>
    <row r="975" spans="1:6" x14ac:dyDescent="0.3">
      <c r="A975">
        <v>229</v>
      </c>
      <c r="B975" t="s">
        <v>37</v>
      </c>
      <c r="C975" s="1">
        <v>43132</v>
      </c>
      <c r="D975" t="s">
        <v>8</v>
      </c>
      <c r="E975">
        <v>2018</v>
      </c>
      <c r="F975">
        <v>0</v>
      </c>
    </row>
    <row r="976" spans="1:6" x14ac:dyDescent="0.3">
      <c r="A976">
        <v>230</v>
      </c>
      <c r="B976" t="s">
        <v>37</v>
      </c>
      <c r="C976" s="1">
        <v>43160</v>
      </c>
      <c r="D976" t="s">
        <v>9</v>
      </c>
      <c r="E976">
        <v>2018</v>
      </c>
      <c r="F976">
        <v>0</v>
      </c>
    </row>
    <row r="977" spans="1:6" x14ac:dyDescent="0.3">
      <c r="A977">
        <v>231</v>
      </c>
      <c r="B977" t="s">
        <v>37</v>
      </c>
      <c r="C977" s="1">
        <v>43191</v>
      </c>
      <c r="D977" t="s">
        <v>10</v>
      </c>
      <c r="E977">
        <v>2018</v>
      </c>
      <c r="F977">
        <v>0</v>
      </c>
    </row>
    <row r="978" spans="1:6" x14ac:dyDescent="0.3">
      <c r="A978">
        <v>232</v>
      </c>
      <c r="B978" t="s">
        <v>37</v>
      </c>
      <c r="C978" s="1">
        <v>43221</v>
      </c>
      <c r="D978" t="s">
        <v>11</v>
      </c>
      <c r="E978">
        <v>2018</v>
      </c>
      <c r="F978">
        <v>0</v>
      </c>
    </row>
    <row r="979" spans="1:6" x14ac:dyDescent="0.3">
      <c r="A979">
        <v>233</v>
      </c>
      <c r="B979" t="s">
        <v>37</v>
      </c>
      <c r="C979" s="1">
        <v>43252</v>
      </c>
      <c r="D979" t="s">
        <v>12</v>
      </c>
      <c r="E979">
        <v>2018</v>
      </c>
      <c r="F979">
        <v>0</v>
      </c>
    </row>
    <row r="980" spans="1:6" x14ac:dyDescent="0.3">
      <c r="A980">
        <v>234</v>
      </c>
      <c r="B980" t="s">
        <v>37</v>
      </c>
      <c r="C980" s="1">
        <v>43282</v>
      </c>
      <c r="D980" t="s">
        <v>13</v>
      </c>
      <c r="E980">
        <v>2018</v>
      </c>
      <c r="F980">
        <v>1</v>
      </c>
    </row>
    <row r="981" spans="1:6" x14ac:dyDescent="0.3">
      <c r="A981">
        <v>235</v>
      </c>
      <c r="B981" t="s">
        <v>37</v>
      </c>
      <c r="C981" s="1">
        <v>43313</v>
      </c>
      <c r="D981" t="s">
        <v>14</v>
      </c>
      <c r="E981">
        <v>2018</v>
      </c>
      <c r="F981">
        <v>0</v>
      </c>
    </row>
    <row r="982" spans="1:6" x14ac:dyDescent="0.3">
      <c r="A982">
        <v>236</v>
      </c>
      <c r="B982" t="s">
        <v>37</v>
      </c>
      <c r="C982" s="1">
        <v>43344</v>
      </c>
      <c r="D982" t="s">
        <v>15</v>
      </c>
      <c r="E982">
        <v>2018</v>
      </c>
      <c r="F982">
        <v>0</v>
      </c>
    </row>
    <row r="983" spans="1:6" x14ac:dyDescent="0.3">
      <c r="A983">
        <v>237</v>
      </c>
      <c r="B983" t="s">
        <v>37</v>
      </c>
      <c r="C983" s="1">
        <v>43374</v>
      </c>
      <c r="D983" t="s">
        <v>16</v>
      </c>
      <c r="E983">
        <v>2018</v>
      </c>
      <c r="F983">
        <v>0</v>
      </c>
    </row>
    <row r="984" spans="1:6" x14ac:dyDescent="0.3">
      <c r="A984">
        <v>238</v>
      </c>
      <c r="B984" t="s">
        <v>37</v>
      </c>
      <c r="C984" s="1">
        <v>43405</v>
      </c>
      <c r="D984" t="s">
        <v>17</v>
      </c>
      <c r="E984">
        <v>2018</v>
      </c>
      <c r="F984">
        <v>0</v>
      </c>
    </row>
    <row r="985" spans="1:6" x14ac:dyDescent="0.3">
      <c r="A985">
        <v>239</v>
      </c>
      <c r="B985" t="s">
        <v>37</v>
      </c>
      <c r="C985" s="1">
        <v>43435</v>
      </c>
      <c r="D985" t="s">
        <v>18</v>
      </c>
      <c r="E985">
        <v>2018</v>
      </c>
      <c r="F985">
        <v>0</v>
      </c>
    </row>
    <row r="986" spans="1:6" x14ac:dyDescent="0.3">
      <c r="A986">
        <v>240</v>
      </c>
      <c r="B986" t="s">
        <v>38</v>
      </c>
      <c r="C986" s="1">
        <v>43101</v>
      </c>
      <c r="D986" t="s">
        <v>7</v>
      </c>
      <c r="E986">
        <v>2018</v>
      </c>
      <c r="F986">
        <v>0</v>
      </c>
    </row>
    <row r="987" spans="1:6" x14ac:dyDescent="0.3">
      <c r="A987">
        <v>241</v>
      </c>
      <c r="B987" t="s">
        <v>38</v>
      </c>
      <c r="C987" s="1">
        <v>43132</v>
      </c>
      <c r="D987" t="s">
        <v>8</v>
      </c>
      <c r="E987">
        <v>2018</v>
      </c>
      <c r="F987">
        <v>0</v>
      </c>
    </row>
    <row r="988" spans="1:6" x14ac:dyDescent="0.3">
      <c r="A988">
        <v>242</v>
      </c>
      <c r="B988" t="s">
        <v>38</v>
      </c>
      <c r="C988" s="1">
        <v>43160</v>
      </c>
      <c r="D988" t="s">
        <v>9</v>
      </c>
      <c r="E988">
        <v>2018</v>
      </c>
      <c r="F988">
        <v>0</v>
      </c>
    </row>
    <row r="989" spans="1:6" x14ac:dyDescent="0.3">
      <c r="A989">
        <v>243</v>
      </c>
      <c r="B989" t="s">
        <v>38</v>
      </c>
      <c r="C989" s="1">
        <v>43191</v>
      </c>
      <c r="D989" t="s">
        <v>10</v>
      </c>
      <c r="E989">
        <v>2018</v>
      </c>
      <c r="F989">
        <v>0</v>
      </c>
    </row>
    <row r="990" spans="1:6" x14ac:dyDescent="0.3">
      <c r="A990">
        <v>244</v>
      </c>
      <c r="B990" t="s">
        <v>38</v>
      </c>
      <c r="C990" s="1">
        <v>43221</v>
      </c>
      <c r="D990" t="s">
        <v>11</v>
      </c>
      <c r="E990">
        <v>2018</v>
      </c>
      <c r="F990">
        <v>0</v>
      </c>
    </row>
    <row r="991" spans="1:6" x14ac:dyDescent="0.3">
      <c r="A991">
        <v>245</v>
      </c>
      <c r="B991" t="s">
        <v>38</v>
      </c>
      <c r="C991" s="1">
        <v>43252</v>
      </c>
      <c r="D991" t="s">
        <v>12</v>
      </c>
      <c r="E991">
        <v>2018</v>
      </c>
      <c r="F991">
        <v>0</v>
      </c>
    </row>
    <row r="992" spans="1:6" x14ac:dyDescent="0.3">
      <c r="A992">
        <v>246</v>
      </c>
      <c r="B992" t="s">
        <v>38</v>
      </c>
      <c r="C992" s="1">
        <v>43282</v>
      </c>
      <c r="D992" t="s">
        <v>13</v>
      </c>
      <c r="E992">
        <v>2018</v>
      </c>
      <c r="F992">
        <v>0</v>
      </c>
    </row>
    <row r="993" spans="1:6" x14ac:dyDescent="0.3">
      <c r="A993">
        <v>247</v>
      </c>
      <c r="B993" t="s">
        <v>38</v>
      </c>
      <c r="C993" s="1">
        <v>43313</v>
      </c>
      <c r="D993" t="s">
        <v>14</v>
      </c>
      <c r="E993">
        <v>2018</v>
      </c>
      <c r="F993">
        <v>0</v>
      </c>
    </row>
    <row r="994" spans="1:6" x14ac:dyDescent="0.3">
      <c r="A994">
        <v>248</v>
      </c>
      <c r="B994" t="s">
        <v>38</v>
      </c>
      <c r="C994" s="1">
        <v>43344</v>
      </c>
      <c r="D994" t="s">
        <v>15</v>
      </c>
      <c r="E994">
        <v>2018</v>
      </c>
      <c r="F994">
        <v>0</v>
      </c>
    </row>
    <row r="995" spans="1:6" x14ac:dyDescent="0.3">
      <c r="A995">
        <v>249</v>
      </c>
      <c r="B995" t="s">
        <v>38</v>
      </c>
      <c r="C995" s="1">
        <v>43374</v>
      </c>
      <c r="D995" t="s">
        <v>16</v>
      </c>
      <c r="E995">
        <v>2018</v>
      </c>
      <c r="F995">
        <v>0</v>
      </c>
    </row>
    <row r="996" spans="1:6" x14ac:dyDescent="0.3">
      <c r="A996">
        <v>250</v>
      </c>
      <c r="B996" t="s">
        <v>38</v>
      </c>
      <c r="C996" s="1">
        <v>43405</v>
      </c>
      <c r="D996" t="s">
        <v>17</v>
      </c>
      <c r="E996">
        <v>2018</v>
      </c>
      <c r="F996">
        <v>0</v>
      </c>
    </row>
    <row r="997" spans="1:6" x14ac:dyDescent="0.3">
      <c r="A997">
        <v>251</v>
      </c>
      <c r="B997" t="s">
        <v>38</v>
      </c>
      <c r="C997" s="1">
        <v>43435</v>
      </c>
      <c r="D997" t="s">
        <v>18</v>
      </c>
      <c r="E997">
        <v>2018</v>
      </c>
      <c r="F997">
        <v>0</v>
      </c>
    </row>
    <row r="998" spans="1:6" x14ac:dyDescent="0.3">
      <c r="A998">
        <v>252</v>
      </c>
      <c r="B998" t="s">
        <v>39</v>
      </c>
      <c r="C998" s="1">
        <v>43101</v>
      </c>
      <c r="D998" t="s">
        <v>7</v>
      </c>
      <c r="E998">
        <v>2018</v>
      </c>
      <c r="F998">
        <v>0</v>
      </c>
    </row>
    <row r="999" spans="1:6" x14ac:dyDescent="0.3">
      <c r="A999">
        <v>253</v>
      </c>
      <c r="B999" t="s">
        <v>39</v>
      </c>
      <c r="C999" s="1">
        <v>43132</v>
      </c>
      <c r="D999" t="s">
        <v>8</v>
      </c>
      <c r="E999">
        <v>2018</v>
      </c>
      <c r="F999">
        <v>0</v>
      </c>
    </row>
    <row r="1000" spans="1:6" x14ac:dyDescent="0.3">
      <c r="A1000">
        <v>254</v>
      </c>
      <c r="B1000" t="s">
        <v>39</v>
      </c>
      <c r="C1000" s="1">
        <v>43160</v>
      </c>
      <c r="D1000" t="s">
        <v>9</v>
      </c>
      <c r="E1000">
        <v>2018</v>
      </c>
      <c r="F1000">
        <v>0</v>
      </c>
    </row>
    <row r="1001" spans="1:6" x14ac:dyDescent="0.3">
      <c r="A1001">
        <v>255</v>
      </c>
      <c r="B1001" t="s">
        <v>39</v>
      </c>
      <c r="C1001" s="1">
        <v>43191</v>
      </c>
      <c r="D1001" t="s">
        <v>10</v>
      </c>
      <c r="E1001">
        <v>2018</v>
      </c>
      <c r="F1001">
        <v>0</v>
      </c>
    </row>
    <row r="1002" spans="1:6" x14ac:dyDescent="0.3">
      <c r="A1002">
        <v>256</v>
      </c>
      <c r="B1002" t="s">
        <v>39</v>
      </c>
      <c r="C1002" s="1">
        <v>43221</v>
      </c>
      <c r="D1002" t="s">
        <v>11</v>
      </c>
      <c r="E1002">
        <v>2018</v>
      </c>
      <c r="F1002">
        <v>0</v>
      </c>
    </row>
    <row r="1003" spans="1:6" x14ac:dyDescent="0.3">
      <c r="A1003">
        <v>257</v>
      </c>
      <c r="B1003" t="s">
        <v>39</v>
      </c>
      <c r="C1003" s="1">
        <v>43252</v>
      </c>
      <c r="D1003" t="s">
        <v>12</v>
      </c>
      <c r="E1003">
        <v>2018</v>
      </c>
      <c r="F1003">
        <v>0</v>
      </c>
    </row>
    <row r="1004" spans="1:6" x14ac:dyDescent="0.3">
      <c r="A1004">
        <v>258</v>
      </c>
      <c r="B1004" t="s">
        <v>39</v>
      </c>
      <c r="C1004" s="1">
        <v>43282</v>
      </c>
      <c r="D1004" t="s">
        <v>13</v>
      </c>
      <c r="E1004">
        <v>2018</v>
      </c>
      <c r="F1004">
        <v>0</v>
      </c>
    </row>
    <row r="1005" spans="1:6" x14ac:dyDescent="0.3">
      <c r="A1005">
        <v>259</v>
      </c>
      <c r="B1005" t="s">
        <v>39</v>
      </c>
      <c r="C1005" s="1">
        <v>43313</v>
      </c>
      <c r="D1005" t="s">
        <v>14</v>
      </c>
      <c r="E1005">
        <v>2018</v>
      </c>
      <c r="F1005">
        <v>0</v>
      </c>
    </row>
    <row r="1006" spans="1:6" x14ac:dyDescent="0.3">
      <c r="A1006">
        <v>260</v>
      </c>
      <c r="B1006" t="s">
        <v>39</v>
      </c>
      <c r="C1006" s="1">
        <v>43344</v>
      </c>
      <c r="D1006" t="s">
        <v>15</v>
      </c>
      <c r="E1006">
        <v>2018</v>
      </c>
      <c r="F1006">
        <v>0</v>
      </c>
    </row>
    <row r="1007" spans="1:6" x14ac:dyDescent="0.3">
      <c r="A1007">
        <v>261</v>
      </c>
      <c r="B1007" t="s">
        <v>39</v>
      </c>
      <c r="C1007" s="1">
        <v>43374</v>
      </c>
      <c r="D1007" t="s">
        <v>16</v>
      </c>
      <c r="E1007">
        <v>2018</v>
      </c>
      <c r="F1007">
        <v>0</v>
      </c>
    </row>
    <row r="1008" spans="1:6" x14ac:dyDescent="0.3">
      <c r="A1008">
        <v>262</v>
      </c>
      <c r="B1008" t="s">
        <v>39</v>
      </c>
      <c r="C1008" s="1">
        <v>43405</v>
      </c>
      <c r="D1008" t="s">
        <v>17</v>
      </c>
      <c r="E1008">
        <v>2018</v>
      </c>
      <c r="F1008">
        <v>0</v>
      </c>
    </row>
    <row r="1009" spans="1:6" x14ac:dyDescent="0.3">
      <c r="A1009">
        <v>263</v>
      </c>
      <c r="B1009" t="s">
        <v>39</v>
      </c>
      <c r="C1009" s="1">
        <v>43435</v>
      </c>
      <c r="D1009" t="s">
        <v>18</v>
      </c>
      <c r="E1009">
        <v>2018</v>
      </c>
      <c r="F1009">
        <v>0</v>
      </c>
    </row>
    <row r="1010" spans="1:6" x14ac:dyDescent="0.3">
      <c r="A1010">
        <v>264</v>
      </c>
      <c r="B1010" t="s">
        <v>40</v>
      </c>
      <c r="C1010" s="1">
        <v>43101</v>
      </c>
      <c r="D1010" t="s">
        <v>7</v>
      </c>
      <c r="E1010">
        <v>2018</v>
      </c>
      <c r="F1010">
        <v>0</v>
      </c>
    </row>
    <row r="1011" spans="1:6" x14ac:dyDescent="0.3">
      <c r="A1011">
        <v>265</v>
      </c>
      <c r="B1011" t="s">
        <v>40</v>
      </c>
      <c r="C1011" s="1">
        <v>43132</v>
      </c>
      <c r="D1011" t="s">
        <v>8</v>
      </c>
      <c r="E1011">
        <v>2018</v>
      </c>
      <c r="F1011">
        <v>0</v>
      </c>
    </row>
    <row r="1012" spans="1:6" x14ac:dyDescent="0.3">
      <c r="A1012">
        <v>266</v>
      </c>
      <c r="B1012" t="s">
        <v>40</v>
      </c>
      <c r="C1012" s="1">
        <v>43160</v>
      </c>
      <c r="D1012" t="s">
        <v>9</v>
      </c>
      <c r="E1012">
        <v>2018</v>
      </c>
      <c r="F1012">
        <v>0</v>
      </c>
    </row>
    <row r="1013" spans="1:6" x14ac:dyDescent="0.3">
      <c r="A1013">
        <v>267</v>
      </c>
      <c r="B1013" t="s">
        <v>40</v>
      </c>
      <c r="C1013" s="1">
        <v>43191</v>
      </c>
      <c r="D1013" t="s">
        <v>10</v>
      </c>
      <c r="E1013">
        <v>2018</v>
      </c>
      <c r="F1013">
        <v>0</v>
      </c>
    </row>
    <row r="1014" spans="1:6" x14ac:dyDescent="0.3">
      <c r="A1014">
        <v>268</v>
      </c>
      <c r="B1014" t="s">
        <v>40</v>
      </c>
      <c r="C1014" s="1">
        <v>43221</v>
      </c>
      <c r="D1014" t="s">
        <v>11</v>
      </c>
      <c r="E1014">
        <v>2018</v>
      </c>
      <c r="F1014">
        <v>0</v>
      </c>
    </row>
    <row r="1015" spans="1:6" x14ac:dyDescent="0.3">
      <c r="A1015">
        <v>269</v>
      </c>
      <c r="B1015" t="s">
        <v>40</v>
      </c>
      <c r="C1015" s="1">
        <v>43252</v>
      </c>
      <c r="D1015" t="s">
        <v>12</v>
      </c>
      <c r="E1015">
        <v>2018</v>
      </c>
      <c r="F1015">
        <v>0</v>
      </c>
    </row>
    <row r="1016" spans="1:6" x14ac:dyDescent="0.3">
      <c r="A1016">
        <v>270</v>
      </c>
      <c r="B1016" t="s">
        <v>40</v>
      </c>
      <c r="C1016" s="1">
        <v>43282</v>
      </c>
      <c r="D1016" t="s">
        <v>13</v>
      </c>
      <c r="E1016">
        <v>2018</v>
      </c>
      <c r="F1016">
        <v>0</v>
      </c>
    </row>
    <row r="1017" spans="1:6" x14ac:dyDescent="0.3">
      <c r="A1017">
        <v>271</v>
      </c>
      <c r="B1017" t="s">
        <v>40</v>
      </c>
      <c r="C1017" s="1">
        <v>43313</v>
      </c>
      <c r="D1017" t="s">
        <v>14</v>
      </c>
      <c r="E1017">
        <v>2018</v>
      </c>
      <c r="F1017">
        <v>0</v>
      </c>
    </row>
    <row r="1018" spans="1:6" x14ac:dyDescent="0.3">
      <c r="A1018">
        <v>272</v>
      </c>
      <c r="B1018" t="s">
        <v>40</v>
      </c>
      <c r="C1018" s="1">
        <v>43344</v>
      </c>
      <c r="D1018" t="s">
        <v>15</v>
      </c>
      <c r="E1018">
        <v>2018</v>
      </c>
      <c r="F1018">
        <v>0</v>
      </c>
    </row>
    <row r="1019" spans="1:6" x14ac:dyDescent="0.3">
      <c r="A1019">
        <v>273</v>
      </c>
      <c r="B1019" t="s">
        <v>40</v>
      </c>
      <c r="C1019" s="1">
        <v>43374</v>
      </c>
      <c r="D1019" t="s">
        <v>16</v>
      </c>
      <c r="E1019">
        <v>2018</v>
      </c>
      <c r="F1019">
        <v>0</v>
      </c>
    </row>
    <row r="1020" spans="1:6" x14ac:dyDescent="0.3">
      <c r="A1020">
        <v>274</v>
      </c>
      <c r="B1020" t="s">
        <v>40</v>
      </c>
      <c r="C1020" s="1">
        <v>43405</v>
      </c>
      <c r="D1020" t="s">
        <v>17</v>
      </c>
      <c r="E1020">
        <v>2018</v>
      </c>
      <c r="F1020">
        <v>0</v>
      </c>
    </row>
    <row r="1021" spans="1:6" x14ac:dyDescent="0.3">
      <c r="A1021">
        <v>275</v>
      </c>
      <c r="B1021" t="s">
        <v>40</v>
      </c>
      <c r="C1021" s="1">
        <v>43435</v>
      </c>
      <c r="D1021" t="s">
        <v>18</v>
      </c>
      <c r="E1021">
        <v>2018</v>
      </c>
      <c r="F1021">
        <v>0</v>
      </c>
    </row>
    <row r="1022" spans="1:6" x14ac:dyDescent="0.3">
      <c r="A1022">
        <v>276</v>
      </c>
      <c r="B1022" t="s">
        <v>41</v>
      </c>
      <c r="C1022" s="1">
        <v>43101</v>
      </c>
      <c r="D1022" t="s">
        <v>7</v>
      </c>
      <c r="E1022">
        <v>2018</v>
      </c>
      <c r="F1022">
        <v>0</v>
      </c>
    </row>
    <row r="1023" spans="1:6" x14ac:dyDescent="0.3">
      <c r="A1023">
        <v>277</v>
      </c>
      <c r="B1023" t="s">
        <v>41</v>
      </c>
      <c r="C1023" s="1">
        <v>43132</v>
      </c>
      <c r="D1023" t="s">
        <v>8</v>
      </c>
      <c r="E1023">
        <v>2018</v>
      </c>
      <c r="F1023">
        <v>0</v>
      </c>
    </row>
    <row r="1024" spans="1:6" x14ac:dyDescent="0.3">
      <c r="A1024">
        <v>278</v>
      </c>
      <c r="B1024" t="s">
        <v>41</v>
      </c>
      <c r="C1024" s="1">
        <v>43160</v>
      </c>
      <c r="D1024" t="s">
        <v>9</v>
      </c>
      <c r="E1024">
        <v>2018</v>
      </c>
      <c r="F1024">
        <v>0</v>
      </c>
    </row>
    <row r="1025" spans="1:6" x14ac:dyDescent="0.3">
      <c r="A1025">
        <v>279</v>
      </c>
      <c r="B1025" t="s">
        <v>41</v>
      </c>
      <c r="C1025" s="1">
        <v>43191</v>
      </c>
      <c r="D1025" t="s">
        <v>10</v>
      </c>
      <c r="E1025">
        <v>2018</v>
      </c>
      <c r="F1025">
        <v>0</v>
      </c>
    </row>
    <row r="1026" spans="1:6" x14ac:dyDescent="0.3">
      <c r="A1026">
        <v>280</v>
      </c>
      <c r="B1026" t="s">
        <v>41</v>
      </c>
      <c r="C1026" s="1">
        <v>43221</v>
      </c>
      <c r="D1026" t="s">
        <v>11</v>
      </c>
      <c r="E1026">
        <v>2018</v>
      </c>
      <c r="F1026">
        <v>0</v>
      </c>
    </row>
    <row r="1027" spans="1:6" x14ac:dyDescent="0.3">
      <c r="A1027">
        <v>281</v>
      </c>
      <c r="B1027" t="s">
        <v>41</v>
      </c>
      <c r="C1027" s="1">
        <v>43252</v>
      </c>
      <c r="D1027" t="s">
        <v>12</v>
      </c>
      <c r="E1027">
        <v>2018</v>
      </c>
      <c r="F1027">
        <v>0</v>
      </c>
    </row>
    <row r="1028" spans="1:6" x14ac:dyDescent="0.3">
      <c r="A1028">
        <v>282</v>
      </c>
      <c r="B1028" t="s">
        <v>41</v>
      </c>
      <c r="C1028" s="1">
        <v>43282</v>
      </c>
      <c r="D1028" t="s">
        <v>13</v>
      </c>
      <c r="E1028">
        <v>2018</v>
      </c>
      <c r="F1028">
        <v>0</v>
      </c>
    </row>
    <row r="1029" spans="1:6" x14ac:dyDescent="0.3">
      <c r="A1029">
        <v>283</v>
      </c>
      <c r="B1029" t="s">
        <v>41</v>
      </c>
      <c r="C1029" s="1">
        <v>43313</v>
      </c>
      <c r="D1029" t="s">
        <v>14</v>
      </c>
      <c r="E1029">
        <v>2018</v>
      </c>
      <c r="F1029">
        <v>0</v>
      </c>
    </row>
    <row r="1030" spans="1:6" x14ac:dyDescent="0.3">
      <c r="A1030">
        <v>284</v>
      </c>
      <c r="B1030" t="s">
        <v>41</v>
      </c>
      <c r="C1030" s="1">
        <v>43344</v>
      </c>
      <c r="D1030" t="s">
        <v>15</v>
      </c>
      <c r="E1030">
        <v>2018</v>
      </c>
      <c r="F1030">
        <v>0</v>
      </c>
    </row>
    <row r="1031" spans="1:6" x14ac:dyDescent="0.3">
      <c r="A1031">
        <v>285</v>
      </c>
      <c r="B1031" t="s">
        <v>41</v>
      </c>
      <c r="C1031" s="1">
        <v>43374</v>
      </c>
      <c r="D1031" t="s">
        <v>16</v>
      </c>
      <c r="E1031">
        <v>2018</v>
      </c>
      <c r="F1031">
        <v>0</v>
      </c>
    </row>
    <row r="1032" spans="1:6" x14ac:dyDescent="0.3">
      <c r="A1032">
        <v>286</v>
      </c>
      <c r="B1032" t="s">
        <v>41</v>
      </c>
      <c r="C1032" s="1">
        <v>43405</v>
      </c>
      <c r="D1032" t="s">
        <v>17</v>
      </c>
      <c r="E1032">
        <v>2018</v>
      </c>
      <c r="F1032">
        <v>0</v>
      </c>
    </row>
    <row r="1033" spans="1:6" x14ac:dyDescent="0.3">
      <c r="A1033">
        <v>287</v>
      </c>
      <c r="B1033" t="s">
        <v>41</v>
      </c>
      <c r="C1033" s="1">
        <v>43435</v>
      </c>
      <c r="D1033" t="s">
        <v>18</v>
      </c>
      <c r="E1033">
        <v>2018</v>
      </c>
      <c r="F1033">
        <v>0</v>
      </c>
    </row>
    <row r="1034" spans="1:6" x14ac:dyDescent="0.3">
      <c r="A1034">
        <v>288</v>
      </c>
      <c r="B1034" t="s">
        <v>42</v>
      </c>
      <c r="C1034" s="1">
        <v>43101</v>
      </c>
      <c r="D1034" t="s">
        <v>7</v>
      </c>
      <c r="E1034">
        <v>2018</v>
      </c>
      <c r="F1034">
        <v>0</v>
      </c>
    </row>
    <row r="1035" spans="1:6" x14ac:dyDescent="0.3">
      <c r="A1035">
        <v>289</v>
      </c>
      <c r="B1035" t="s">
        <v>42</v>
      </c>
      <c r="C1035" s="1">
        <v>43132</v>
      </c>
      <c r="D1035" t="s">
        <v>8</v>
      </c>
      <c r="E1035">
        <v>2018</v>
      </c>
      <c r="F1035">
        <v>0</v>
      </c>
    </row>
    <row r="1036" spans="1:6" x14ac:dyDescent="0.3">
      <c r="A1036">
        <v>290</v>
      </c>
      <c r="B1036" t="s">
        <v>42</v>
      </c>
      <c r="C1036" s="1">
        <v>43160</v>
      </c>
      <c r="D1036" t="s">
        <v>9</v>
      </c>
      <c r="E1036">
        <v>2018</v>
      </c>
      <c r="F1036">
        <v>0</v>
      </c>
    </row>
    <row r="1037" spans="1:6" x14ac:dyDescent="0.3">
      <c r="A1037">
        <v>291</v>
      </c>
      <c r="B1037" t="s">
        <v>42</v>
      </c>
      <c r="C1037" s="1">
        <v>43191</v>
      </c>
      <c r="D1037" t="s">
        <v>10</v>
      </c>
      <c r="E1037">
        <v>2018</v>
      </c>
      <c r="F1037">
        <v>0</v>
      </c>
    </row>
    <row r="1038" spans="1:6" x14ac:dyDescent="0.3">
      <c r="A1038">
        <v>292</v>
      </c>
      <c r="B1038" t="s">
        <v>42</v>
      </c>
      <c r="C1038" s="1">
        <v>43221</v>
      </c>
      <c r="D1038" t="s">
        <v>11</v>
      </c>
      <c r="E1038">
        <v>2018</v>
      </c>
      <c r="F1038">
        <v>0</v>
      </c>
    </row>
    <row r="1039" spans="1:6" x14ac:dyDescent="0.3">
      <c r="A1039">
        <v>293</v>
      </c>
      <c r="B1039" t="s">
        <v>42</v>
      </c>
      <c r="C1039" s="1">
        <v>43252</v>
      </c>
      <c r="D1039" t="s">
        <v>12</v>
      </c>
      <c r="E1039">
        <v>2018</v>
      </c>
      <c r="F1039">
        <v>0</v>
      </c>
    </row>
    <row r="1040" spans="1:6" x14ac:dyDescent="0.3">
      <c r="A1040">
        <v>294</v>
      </c>
      <c r="B1040" t="s">
        <v>42</v>
      </c>
      <c r="C1040" s="1">
        <v>43282</v>
      </c>
      <c r="D1040" t="s">
        <v>13</v>
      </c>
      <c r="E1040">
        <v>2018</v>
      </c>
      <c r="F1040">
        <v>0</v>
      </c>
    </row>
    <row r="1041" spans="1:6" x14ac:dyDescent="0.3">
      <c r="A1041">
        <v>295</v>
      </c>
      <c r="B1041" t="s">
        <v>42</v>
      </c>
      <c r="C1041" s="1">
        <v>43313</v>
      </c>
      <c r="D1041" t="s">
        <v>14</v>
      </c>
      <c r="E1041">
        <v>2018</v>
      </c>
      <c r="F1041">
        <v>0</v>
      </c>
    </row>
    <row r="1042" spans="1:6" x14ac:dyDescent="0.3">
      <c r="A1042">
        <v>296</v>
      </c>
      <c r="B1042" t="s">
        <v>42</v>
      </c>
      <c r="C1042" s="1">
        <v>43344</v>
      </c>
      <c r="D1042" t="s">
        <v>15</v>
      </c>
      <c r="E1042">
        <v>2018</v>
      </c>
      <c r="F1042">
        <v>0</v>
      </c>
    </row>
    <row r="1043" spans="1:6" x14ac:dyDescent="0.3">
      <c r="A1043">
        <v>297</v>
      </c>
      <c r="B1043" t="s">
        <v>42</v>
      </c>
      <c r="C1043" s="1">
        <v>43374</v>
      </c>
      <c r="D1043" t="s">
        <v>16</v>
      </c>
      <c r="E1043">
        <v>2018</v>
      </c>
      <c r="F1043">
        <v>0</v>
      </c>
    </row>
    <row r="1044" spans="1:6" x14ac:dyDescent="0.3">
      <c r="A1044">
        <v>298</v>
      </c>
      <c r="B1044" t="s">
        <v>42</v>
      </c>
      <c r="C1044" s="1">
        <v>43405</v>
      </c>
      <c r="D1044" t="s">
        <v>17</v>
      </c>
      <c r="E1044">
        <v>2018</v>
      </c>
      <c r="F1044">
        <v>0</v>
      </c>
    </row>
    <row r="1045" spans="1:6" x14ac:dyDescent="0.3">
      <c r="A1045">
        <v>299</v>
      </c>
      <c r="B1045" t="s">
        <v>42</v>
      </c>
      <c r="C1045" s="1">
        <v>43435</v>
      </c>
      <c r="D1045" t="s">
        <v>18</v>
      </c>
      <c r="E1045">
        <v>2018</v>
      </c>
      <c r="F1045">
        <v>0</v>
      </c>
    </row>
    <row r="1046" spans="1:6" x14ac:dyDescent="0.3">
      <c r="A1046">
        <v>300</v>
      </c>
      <c r="B1046" t="s">
        <v>43</v>
      </c>
      <c r="C1046" s="1">
        <v>43101</v>
      </c>
      <c r="D1046" t="s">
        <v>7</v>
      </c>
      <c r="E1046">
        <v>2018</v>
      </c>
      <c r="F1046">
        <v>0</v>
      </c>
    </row>
    <row r="1047" spans="1:6" x14ac:dyDescent="0.3">
      <c r="A1047">
        <v>301</v>
      </c>
      <c r="B1047" t="s">
        <v>43</v>
      </c>
      <c r="C1047" s="1">
        <v>43132</v>
      </c>
      <c r="D1047" t="s">
        <v>8</v>
      </c>
      <c r="E1047">
        <v>2018</v>
      </c>
      <c r="F1047">
        <v>0</v>
      </c>
    </row>
    <row r="1048" spans="1:6" x14ac:dyDescent="0.3">
      <c r="A1048">
        <v>302</v>
      </c>
      <c r="B1048" t="s">
        <v>43</v>
      </c>
      <c r="C1048" s="1">
        <v>43160</v>
      </c>
      <c r="D1048" t="s">
        <v>9</v>
      </c>
      <c r="E1048">
        <v>2018</v>
      </c>
      <c r="F1048">
        <v>0</v>
      </c>
    </row>
    <row r="1049" spans="1:6" x14ac:dyDescent="0.3">
      <c r="A1049">
        <v>303</v>
      </c>
      <c r="B1049" t="s">
        <v>43</v>
      </c>
      <c r="C1049" s="1">
        <v>43191</v>
      </c>
      <c r="D1049" t="s">
        <v>10</v>
      </c>
      <c r="E1049">
        <v>2018</v>
      </c>
      <c r="F1049">
        <v>0</v>
      </c>
    </row>
    <row r="1050" spans="1:6" x14ac:dyDescent="0.3">
      <c r="A1050">
        <v>304</v>
      </c>
      <c r="B1050" t="s">
        <v>43</v>
      </c>
      <c r="C1050" s="1">
        <v>43221</v>
      </c>
      <c r="D1050" t="s">
        <v>11</v>
      </c>
      <c r="E1050">
        <v>2018</v>
      </c>
      <c r="F1050">
        <v>0</v>
      </c>
    </row>
    <row r="1051" spans="1:6" x14ac:dyDescent="0.3">
      <c r="A1051">
        <v>305</v>
      </c>
      <c r="B1051" t="s">
        <v>43</v>
      </c>
      <c r="C1051" s="1">
        <v>43252</v>
      </c>
      <c r="D1051" t="s">
        <v>12</v>
      </c>
      <c r="E1051">
        <v>2018</v>
      </c>
      <c r="F1051">
        <v>0</v>
      </c>
    </row>
    <row r="1052" spans="1:6" x14ac:dyDescent="0.3">
      <c r="A1052">
        <v>306</v>
      </c>
      <c r="B1052" t="s">
        <v>43</v>
      </c>
      <c r="C1052" s="1">
        <v>43282</v>
      </c>
      <c r="D1052" t="s">
        <v>13</v>
      </c>
      <c r="E1052">
        <v>2018</v>
      </c>
      <c r="F1052">
        <v>0</v>
      </c>
    </row>
    <row r="1053" spans="1:6" x14ac:dyDescent="0.3">
      <c r="A1053">
        <v>307</v>
      </c>
      <c r="B1053" t="s">
        <v>43</v>
      </c>
      <c r="C1053" s="1">
        <v>43313</v>
      </c>
      <c r="D1053" t="s">
        <v>14</v>
      </c>
      <c r="E1053">
        <v>2018</v>
      </c>
      <c r="F1053">
        <v>0</v>
      </c>
    </row>
    <row r="1054" spans="1:6" x14ac:dyDescent="0.3">
      <c r="A1054">
        <v>308</v>
      </c>
      <c r="B1054" t="s">
        <v>43</v>
      </c>
      <c r="C1054" s="1">
        <v>43344</v>
      </c>
      <c r="D1054" t="s">
        <v>15</v>
      </c>
      <c r="E1054">
        <v>2018</v>
      </c>
      <c r="F1054">
        <v>0</v>
      </c>
    </row>
    <row r="1055" spans="1:6" x14ac:dyDescent="0.3">
      <c r="A1055">
        <v>309</v>
      </c>
      <c r="B1055" t="s">
        <v>43</v>
      </c>
      <c r="C1055" s="1">
        <v>43374</v>
      </c>
      <c r="D1055" t="s">
        <v>16</v>
      </c>
      <c r="E1055">
        <v>2018</v>
      </c>
      <c r="F1055">
        <v>0</v>
      </c>
    </row>
    <row r="1056" spans="1:6" x14ac:dyDescent="0.3">
      <c r="A1056">
        <v>310</v>
      </c>
      <c r="B1056" t="s">
        <v>43</v>
      </c>
      <c r="C1056" s="1">
        <v>43405</v>
      </c>
      <c r="D1056" t="s">
        <v>17</v>
      </c>
      <c r="E1056">
        <v>2018</v>
      </c>
      <c r="F1056">
        <v>0</v>
      </c>
    </row>
    <row r="1057" spans="1:6" x14ac:dyDescent="0.3">
      <c r="A1057">
        <v>311</v>
      </c>
      <c r="B1057" t="s">
        <v>43</v>
      </c>
      <c r="C1057" s="1">
        <v>43435</v>
      </c>
      <c r="D1057" t="s">
        <v>18</v>
      </c>
      <c r="E1057">
        <v>2018</v>
      </c>
      <c r="F1057">
        <v>0</v>
      </c>
    </row>
    <row r="1058" spans="1:6" x14ac:dyDescent="0.3">
      <c r="A1058">
        <v>312</v>
      </c>
      <c r="B1058" t="s">
        <v>44</v>
      </c>
      <c r="C1058" s="1">
        <v>43101</v>
      </c>
      <c r="D1058" t="s">
        <v>7</v>
      </c>
      <c r="E1058">
        <v>2018</v>
      </c>
      <c r="F1058">
        <v>0</v>
      </c>
    </row>
    <row r="1059" spans="1:6" x14ac:dyDescent="0.3">
      <c r="A1059">
        <v>313</v>
      </c>
      <c r="B1059" t="s">
        <v>44</v>
      </c>
      <c r="C1059" s="1">
        <v>43132</v>
      </c>
      <c r="D1059" t="s">
        <v>8</v>
      </c>
      <c r="E1059">
        <v>2018</v>
      </c>
      <c r="F1059">
        <v>0</v>
      </c>
    </row>
    <row r="1060" spans="1:6" x14ac:dyDescent="0.3">
      <c r="A1060">
        <v>314</v>
      </c>
      <c r="B1060" t="s">
        <v>44</v>
      </c>
      <c r="C1060" s="1">
        <v>43160</v>
      </c>
      <c r="D1060" t="s">
        <v>9</v>
      </c>
      <c r="E1060">
        <v>2018</v>
      </c>
      <c r="F1060">
        <v>0</v>
      </c>
    </row>
    <row r="1061" spans="1:6" x14ac:dyDescent="0.3">
      <c r="A1061">
        <v>315</v>
      </c>
      <c r="B1061" t="s">
        <v>44</v>
      </c>
      <c r="C1061" s="1">
        <v>43191</v>
      </c>
      <c r="D1061" t="s">
        <v>10</v>
      </c>
      <c r="E1061">
        <v>2018</v>
      </c>
      <c r="F1061">
        <v>0</v>
      </c>
    </row>
    <row r="1062" spans="1:6" x14ac:dyDescent="0.3">
      <c r="A1062">
        <v>316</v>
      </c>
      <c r="B1062" t="s">
        <v>44</v>
      </c>
      <c r="C1062" s="1">
        <v>43221</v>
      </c>
      <c r="D1062" t="s">
        <v>11</v>
      </c>
      <c r="E1062">
        <v>2018</v>
      </c>
      <c r="F1062">
        <v>0</v>
      </c>
    </row>
    <row r="1063" spans="1:6" x14ac:dyDescent="0.3">
      <c r="A1063">
        <v>317</v>
      </c>
      <c r="B1063" t="s">
        <v>44</v>
      </c>
      <c r="C1063" s="1">
        <v>43252</v>
      </c>
      <c r="D1063" t="s">
        <v>12</v>
      </c>
      <c r="E1063">
        <v>2018</v>
      </c>
      <c r="F1063">
        <v>0</v>
      </c>
    </row>
    <row r="1064" spans="1:6" x14ac:dyDescent="0.3">
      <c r="A1064">
        <v>318</v>
      </c>
      <c r="B1064" t="s">
        <v>44</v>
      </c>
      <c r="C1064" s="1">
        <v>43282</v>
      </c>
      <c r="D1064" t="s">
        <v>13</v>
      </c>
      <c r="E1064">
        <v>2018</v>
      </c>
      <c r="F1064">
        <v>0</v>
      </c>
    </row>
    <row r="1065" spans="1:6" x14ac:dyDescent="0.3">
      <c r="A1065">
        <v>319</v>
      </c>
      <c r="B1065" t="s">
        <v>44</v>
      </c>
      <c r="C1065" s="1">
        <v>43313</v>
      </c>
      <c r="D1065" t="s">
        <v>14</v>
      </c>
      <c r="E1065">
        <v>2018</v>
      </c>
      <c r="F1065">
        <v>0</v>
      </c>
    </row>
    <row r="1066" spans="1:6" x14ac:dyDescent="0.3">
      <c r="A1066">
        <v>320</v>
      </c>
      <c r="B1066" t="s">
        <v>44</v>
      </c>
      <c r="C1066" s="1">
        <v>43344</v>
      </c>
      <c r="D1066" t="s">
        <v>15</v>
      </c>
      <c r="E1066">
        <v>2018</v>
      </c>
      <c r="F1066">
        <v>0</v>
      </c>
    </row>
    <row r="1067" spans="1:6" x14ac:dyDescent="0.3">
      <c r="A1067">
        <v>321</v>
      </c>
      <c r="B1067" t="s">
        <v>44</v>
      </c>
      <c r="C1067" s="1">
        <v>43374</v>
      </c>
      <c r="D1067" t="s">
        <v>16</v>
      </c>
      <c r="E1067">
        <v>2018</v>
      </c>
      <c r="F1067">
        <v>0</v>
      </c>
    </row>
    <row r="1068" spans="1:6" x14ac:dyDescent="0.3">
      <c r="A1068">
        <v>322</v>
      </c>
      <c r="B1068" t="s">
        <v>44</v>
      </c>
      <c r="C1068" s="1">
        <v>43405</v>
      </c>
      <c r="D1068" t="s">
        <v>17</v>
      </c>
      <c r="E1068">
        <v>2018</v>
      </c>
      <c r="F1068">
        <v>0</v>
      </c>
    </row>
    <row r="1069" spans="1:6" x14ac:dyDescent="0.3">
      <c r="A1069">
        <v>323</v>
      </c>
      <c r="B1069" t="s">
        <v>44</v>
      </c>
      <c r="C1069" s="1">
        <v>43435</v>
      </c>
      <c r="D1069" t="s">
        <v>18</v>
      </c>
      <c r="E1069">
        <v>2018</v>
      </c>
      <c r="F1069">
        <v>0</v>
      </c>
    </row>
    <row r="1070" spans="1:6" x14ac:dyDescent="0.3">
      <c r="A1070">
        <v>324</v>
      </c>
      <c r="B1070" t="s">
        <v>45</v>
      </c>
      <c r="C1070" s="1">
        <v>43101</v>
      </c>
      <c r="D1070" t="s">
        <v>7</v>
      </c>
      <c r="E1070">
        <v>2018</v>
      </c>
      <c r="F1070">
        <v>0</v>
      </c>
    </row>
    <row r="1071" spans="1:6" x14ac:dyDescent="0.3">
      <c r="A1071">
        <v>325</v>
      </c>
      <c r="B1071" t="s">
        <v>45</v>
      </c>
      <c r="C1071" s="1">
        <v>43132</v>
      </c>
      <c r="D1071" t="s">
        <v>8</v>
      </c>
      <c r="E1071">
        <v>2018</v>
      </c>
      <c r="F1071">
        <v>0</v>
      </c>
    </row>
    <row r="1072" spans="1:6" x14ac:dyDescent="0.3">
      <c r="A1072">
        <v>326</v>
      </c>
      <c r="B1072" t="s">
        <v>45</v>
      </c>
      <c r="C1072" s="1">
        <v>43160</v>
      </c>
      <c r="D1072" t="s">
        <v>9</v>
      </c>
      <c r="E1072">
        <v>2018</v>
      </c>
      <c r="F1072">
        <v>0</v>
      </c>
    </row>
    <row r="1073" spans="1:6" x14ac:dyDescent="0.3">
      <c r="A1073">
        <v>327</v>
      </c>
      <c r="B1073" t="s">
        <v>45</v>
      </c>
      <c r="C1073" s="1">
        <v>43191</v>
      </c>
      <c r="D1073" t="s">
        <v>10</v>
      </c>
      <c r="E1073">
        <v>2018</v>
      </c>
      <c r="F1073">
        <v>0</v>
      </c>
    </row>
    <row r="1074" spans="1:6" x14ac:dyDescent="0.3">
      <c r="A1074">
        <v>328</v>
      </c>
      <c r="B1074" t="s">
        <v>45</v>
      </c>
      <c r="C1074" s="1">
        <v>43221</v>
      </c>
      <c r="D1074" t="s">
        <v>11</v>
      </c>
      <c r="E1074">
        <v>2018</v>
      </c>
      <c r="F1074">
        <v>0</v>
      </c>
    </row>
    <row r="1075" spans="1:6" x14ac:dyDescent="0.3">
      <c r="A1075">
        <v>329</v>
      </c>
      <c r="B1075" t="s">
        <v>45</v>
      </c>
      <c r="C1075" s="1">
        <v>43252</v>
      </c>
      <c r="D1075" t="s">
        <v>12</v>
      </c>
      <c r="E1075">
        <v>2018</v>
      </c>
      <c r="F1075">
        <v>0</v>
      </c>
    </row>
    <row r="1076" spans="1:6" x14ac:dyDescent="0.3">
      <c r="A1076">
        <v>330</v>
      </c>
      <c r="B1076" t="s">
        <v>45</v>
      </c>
      <c r="C1076" s="1">
        <v>43282</v>
      </c>
      <c r="D1076" t="s">
        <v>13</v>
      </c>
      <c r="E1076">
        <v>2018</v>
      </c>
      <c r="F1076">
        <v>0</v>
      </c>
    </row>
    <row r="1077" spans="1:6" x14ac:dyDescent="0.3">
      <c r="A1077">
        <v>331</v>
      </c>
      <c r="B1077" t="s">
        <v>45</v>
      </c>
      <c r="C1077" s="1">
        <v>43313</v>
      </c>
      <c r="D1077" t="s">
        <v>14</v>
      </c>
      <c r="E1077">
        <v>2018</v>
      </c>
      <c r="F1077">
        <v>0</v>
      </c>
    </row>
    <row r="1078" spans="1:6" x14ac:dyDescent="0.3">
      <c r="A1078">
        <v>332</v>
      </c>
      <c r="B1078" t="s">
        <v>45</v>
      </c>
      <c r="C1078" s="1">
        <v>43344</v>
      </c>
      <c r="D1078" t="s">
        <v>15</v>
      </c>
      <c r="E1078">
        <v>2018</v>
      </c>
      <c r="F1078">
        <v>0</v>
      </c>
    </row>
    <row r="1079" spans="1:6" x14ac:dyDescent="0.3">
      <c r="A1079">
        <v>333</v>
      </c>
      <c r="B1079" t="s">
        <v>45</v>
      </c>
      <c r="C1079" s="1">
        <v>43374</v>
      </c>
      <c r="D1079" t="s">
        <v>16</v>
      </c>
      <c r="E1079">
        <v>2018</v>
      </c>
      <c r="F1079">
        <v>0</v>
      </c>
    </row>
    <row r="1080" spans="1:6" x14ac:dyDescent="0.3">
      <c r="A1080">
        <v>334</v>
      </c>
      <c r="B1080" t="s">
        <v>45</v>
      </c>
      <c r="C1080" s="1">
        <v>43405</v>
      </c>
      <c r="D1080" t="s">
        <v>17</v>
      </c>
      <c r="E1080">
        <v>2018</v>
      </c>
      <c r="F1080">
        <v>0</v>
      </c>
    </row>
    <row r="1081" spans="1:6" x14ac:dyDescent="0.3">
      <c r="A1081">
        <v>335</v>
      </c>
      <c r="B1081" t="s">
        <v>45</v>
      </c>
      <c r="C1081" s="1">
        <v>43435</v>
      </c>
      <c r="D1081" t="s">
        <v>18</v>
      </c>
      <c r="E1081">
        <v>2018</v>
      </c>
      <c r="F1081">
        <v>0</v>
      </c>
    </row>
    <row r="1082" spans="1:6" x14ac:dyDescent="0.3">
      <c r="A1082">
        <v>336</v>
      </c>
      <c r="B1082" t="s">
        <v>46</v>
      </c>
      <c r="C1082" s="1">
        <v>43101</v>
      </c>
      <c r="D1082" t="s">
        <v>7</v>
      </c>
      <c r="E1082">
        <v>2018</v>
      </c>
      <c r="F1082">
        <v>0</v>
      </c>
    </row>
    <row r="1083" spans="1:6" x14ac:dyDescent="0.3">
      <c r="A1083">
        <v>337</v>
      </c>
      <c r="B1083" t="s">
        <v>46</v>
      </c>
      <c r="C1083" s="1">
        <v>43132</v>
      </c>
      <c r="D1083" t="s">
        <v>8</v>
      </c>
      <c r="E1083">
        <v>2018</v>
      </c>
      <c r="F1083">
        <v>0</v>
      </c>
    </row>
    <row r="1084" spans="1:6" x14ac:dyDescent="0.3">
      <c r="A1084">
        <v>338</v>
      </c>
      <c r="B1084" t="s">
        <v>46</v>
      </c>
      <c r="C1084" s="1">
        <v>43160</v>
      </c>
      <c r="D1084" t="s">
        <v>9</v>
      </c>
      <c r="E1084">
        <v>2018</v>
      </c>
      <c r="F1084">
        <v>0</v>
      </c>
    </row>
    <row r="1085" spans="1:6" x14ac:dyDescent="0.3">
      <c r="A1085">
        <v>339</v>
      </c>
      <c r="B1085" t="s">
        <v>46</v>
      </c>
      <c r="C1085" s="1">
        <v>43191</v>
      </c>
      <c r="D1085" t="s">
        <v>10</v>
      </c>
      <c r="E1085">
        <v>2018</v>
      </c>
      <c r="F1085">
        <v>0</v>
      </c>
    </row>
    <row r="1086" spans="1:6" x14ac:dyDescent="0.3">
      <c r="A1086">
        <v>340</v>
      </c>
      <c r="B1086" t="s">
        <v>46</v>
      </c>
      <c r="C1086" s="1">
        <v>43221</v>
      </c>
      <c r="D1086" t="s">
        <v>11</v>
      </c>
      <c r="E1086">
        <v>2018</v>
      </c>
      <c r="F1086">
        <v>0</v>
      </c>
    </row>
    <row r="1087" spans="1:6" x14ac:dyDescent="0.3">
      <c r="A1087">
        <v>341</v>
      </c>
      <c r="B1087" t="s">
        <v>46</v>
      </c>
      <c r="C1087" s="1">
        <v>43252</v>
      </c>
      <c r="D1087" t="s">
        <v>12</v>
      </c>
      <c r="E1087">
        <v>2018</v>
      </c>
      <c r="F1087">
        <v>0</v>
      </c>
    </row>
    <row r="1088" spans="1:6" x14ac:dyDescent="0.3">
      <c r="A1088">
        <v>342</v>
      </c>
      <c r="B1088" t="s">
        <v>46</v>
      </c>
      <c r="C1088" s="1">
        <v>43282</v>
      </c>
      <c r="D1088" t="s">
        <v>13</v>
      </c>
      <c r="E1088">
        <v>2018</v>
      </c>
      <c r="F1088">
        <v>0</v>
      </c>
    </row>
    <row r="1089" spans="1:6" x14ac:dyDescent="0.3">
      <c r="A1089">
        <v>343</v>
      </c>
      <c r="B1089" t="s">
        <v>46</v>
      </c>
      <c r="C1089" s="1">
        <v>43313</v>
      </c>
      <c r="D1089" t="s">
        <v>14</v>
      </c>
      <c r="E1089">
        <v>2018</v>
      </c>
      <c r="F1089">
        <v>0</v>
      </c>
    </row>
    <row r="1090" spans="1:6" x14ac:dyDescent="0.3">
      <c r="A1090">
        <v>344</v>
      </c>
      <c r="B1090" t="s">
        <v>46</v>
      </c>
      <c r="C1090" s="1">
        <v>43344</v>
      </c>
      <c r="D1090" t="s">
        <v>15</v>
      </c>
      <c r="E1090">
        <v>2018</v>
      </c>
      <c r="F1090">
        <v>0</v>
      </c>
    </row>
    <row r="1091" spans="1:6" x14ac:dyDescent="0.3">
      <c r="A1091">
        <v>345</v>
      </c>
      <c r="B1091" t="s">
        <v>46</v>
      </c>
      <c r="C1091" s="1">
        <v>43374</v>
      </c>
      <c r="D1091" t="s">
        <v>16</v>
      </c>
      <c r="E1091">
        <v>2018</v>
      </c>
      <c r="F1091">
        <v>0</v>
      </c>
    </row>
    <row r="1092" spans="1:6" x14ac:dyDescent="0.3">
      <c r="A1092">
        <v>346</v>
      </c>
      <c r="B1092" t="s">
        <v>46</v>
      </c>
      <c r="C1092" s="1">
        <v>43405</v>
      </c>
      <c r="D1092" t="s">
        <v>17</v>
      </c>
      <c r="E1092">
        <v>2018</v>
      </c>
      <c r="F1092">
        <v>0</v>
      </c>
    </row>
    <row r="1093" spans="1:6" x14ac:dyDescent="0.3">
      <c r="A1093">
        <v>347</v>
      </c>
      <c r="B1093" t="s">
        <v>46</v>
      </c>
      <c r="C1093" s="1">
        <v>43435</v>
      </c>
      <c r="D1093" t="s">
        <v>18</v>
      </c>
      <c r="E1093">
        <v>2018</v>
      </c>
      <c r="F1093">
        <v>0</v>
      </c>
    </row>
    <row r="1094" spans="1:6" x14ac:dyDescent="0.3">
      <c r="A1094">
        <v>348</v>
      </c>
      <c r="B1094" t="s">
        <v>47</v>
      </c>
      <c r="C1094" s="1">
        <v>43101</v>
      </c>
      <c r="D1094" t="s">
        <v>7</v>
      </c>
      <c r="E1094">
        <v>2018</v>
      </c>
      <c r="F1094">
        <v>150</v>
      </c>
    </row>
    <row r="1095" spans="1:6" x14ac:dyDescent="0.3">
      <c r="A1095">
        <v>349</v>
      </c>
      <c r="B1095" t="s">
        <v>47</v>
      </c>
      <c r="C1095" s="1">
        <v>43132</v>
      </c>
      <c r="D1095" t="s">
        <v>8</v>
      </c>
      <c r="E1095">
        <v>2018</v>
      </c>
      <c r="F1095">
        <v>185</v>
      </c>
    </row>
    <row r="1096" spans="1:6" x14ac:dyDescent="0.3">
      <c r="A1096">
        <v>350</v>
      </c>
      <c r="B1096" t="s">
        <v>47</v>
      </c>
      <c r="C1096" s="1">
        <v>43160</v>
      </c>
      <c r="D1096" t="s">
        <v>9</v>
      </c>
      <c r="E1096">
        <v>2018</v>
      </c>
      <c r="F1096">
        <v>160</v>
      </c>
    </row>
    <row r="1097" spans="1:6" x14ac:dyDescent="0.3">
      <c r="A1097">
        <v>351</v>
      </c>
      <c r="B1097" t="s">
        <v>47</v>
      </c>
      <c r="C1097" s="1">
        <v>43191</v>
      </c>
      <c r="D1097" t="s">
        <v>10</v>
      </c>
      <c r="E1097">
        <v>2018</v>
      </c>
      <c r="F1097">
        <v>150</v>
      </c>
    </row>
    <row r="1098" spans="1:6" x14ac:dyDescent="0.3">
      <c r="A1098">
        <v>352</v>
      </c>
      <c r="B1098" t="s">
        <v>47</v>
      </c>
      <c r="C1098" s="1">
        <v>43221</v>
      </c>
      <c r="D1098" t="s">
        <v>11</v>
      </c>
      <c r="E1098">
        <v>2018</v>
      </c>
      <c r="F1098">
        <v>140</v>
      </c>
    </row>
    <row r="1099" spans="1:6" x14ac:dyDescent="0.3">
      <c r="A1099">
        <v>353</v>
      </c>
      <c r="B1099" t="s">
        <v>47</v>
      </c>
      <c r="C1099" s="1">
        <v>43252</v>
      </c>
      <c r="D1099" t="s">
        <v>12</v>
      </c>
      <c r="E1099">
        <v>2018</v>
      </c>
      <c r="F1099">
        <v>130</v>
      </c>
    </row>
    <row r="1100" spans="1:6" x14ac:dyDescent="0.3">
      <c r="A1100">
        <v>354</v>
      </c>
      <c r="B1100" t="s">
        <v>47</v>
      </c>
      <c r="C1100" s="1">
        <v>43282</v>
      </c>
      <c r="D1100" t="s">
        <v>13</v>
      </c>
      <c r="E1100">
        <v>2018</v>
      </c>
      <c r="F1100">
        <v>130</v>
      </c>
    </row>
    <row r="1101" spans="1:6" x14ac:dyDescent="0.3">
      <c r="A1101">
        <v>355</v>
      </c>
      <c r="B1101" t="s">
        <v>47</v>
      </c>
      <c r="C1101" s="1">
        <v>43313</v>
      </c>
      <c r="D1101" t="s">
        <v>14</v>
      </c>
      <c r="E1101">
        <v>2018</v>
      </c>
      <c r="F1101">
        <v>135</v>
      </c>
    </row>
    <row r="1102" spans="1:6" x14ac:dyDescent="0.3">
      <c r="A1102">
        <v>356</v>
      </c>
      <c r="B1102" t="s">
        <v>47</v>
      </c>
      <c r="C1102" s="1">
        <v>43344</v>
      </c>
      <c r="D1102" t="s">
        <v>15</v>
      </c>
      <c r="E1102">
        <v>2018</v>
      </c>
      <c r="F1102">
        <v>145</v>
      </c>
    </row>
    <row r="1103" spans="1:6" x14ac:dyDescent="0.3">
      <c r="A1103">
        <v>357</v>
      </c>
      <c r="B1103" t="s">
        <v>47</v>
      </c>
      <c r="C1103" s="1">
        <v>43374</v>
      </c>
      <c r="D1103" t="s">
        <v>16</v>
      </c>
      <c r="E1103">
        <v>2018</v>
      </c>
      <c r="F1103">
        <v>160</v>
      </c>
    </row>
    <row r="1104" spans="1:6" x14ac:dyDescent="0.3">
      <c r="A1104">
        <v>358</v>
      </c>
      <c r="B1104" t="s">
        <v>47</v>
      </c>
      <c r="C1104" s="1">
        <v>43405</v>
      </c>
      <c r="D1104" t="s">
        <v>17</v>
      </c>
      <c r="E1104">
        <v>2018</v>
      </c>
      <c r="F1104">
        <v>170</v>
      </c>
    </row>
    <row r="1105" spans="1:6" x14ac:dyDescent="0.3">
      <c r="A1105">
        <v>359</v>
      </c>
      <c r="B1105" t="s">
        <v>47</v>
      </c>
      <c r="C1105" s="1">
        <v>43435</v>
      </c>
      <c r="D1105" t="s">
        <v>18</v>
      </c>
      <c r="E1105">
        <v>2018</v>
      </c>
      <c r="F1105">
        <v>187</v>
      </c>
    </row>
    <row r="1106" spans="1:6" x14ac:dyDescent="0.3">
      <c r="A1106">
        <v>360</v>
      </c>
      <c r="B1106" t="s">
        <v>48</v>
      </c>
      <c r="C1106" s="1">
        <v>43101</v>
      </c>
      <c r="D1106" t="s">
        <v>7</v>
      </c>
      <c r="E1106">
        <v>2018</v>
      </c>
      <c r="F1106">
        <v>0</v>
      </c>
    </row>
    <row r="1107" spans="1:6" x14ac:dyDescent="0.3">
      <c r="A1107">
        <v>361</v>
      </c>
      <c r="B1107" t="s">
        <v>48</v>
      </c>
      <c r="C1107" s="1">
        <v>43132</v>
      </c>
      <c r="D1107" t="s">
        <v>8</v>
      </c>
      <c r="E1107">
        <v>2018</v>
      </c>
      <c r="F1107">
        <v>0</v>
      </c>
    </row>
    <row r="1108" spans="1:6" x14ac:dyDescent="0.3">
      <c r="A1108">
        <v>362</v>
      </c>
      <c r="B1108" t="s">
        <v>48</v>
      </c>
      <c r="C1108" s="1">
        <v>43160</v>
      </c>
      <c r="D1108" t="s">
        <v>9</v>
      </c>
      <c r="E1108">
        <v>2018</v>
      </c>
      <c r="F1108">
        <v>0</v>
      </c>
    </row>
    <row r="1109" spans="1:6" x14ac:dyDescent="0.3">
      <c r="A1109">
        <v>363</v>
      </c>
      <c r="B1109" t="s">
        <v>48</v>
      </c>
      <c r="C1109" s="1">
        <v>43191</v>
      </c>
      <c r="D1109" t="s">
        <v>10</v>
      </c>
      <c r="E1109">
        <v>2018</v>
      </c>
      <c r="F1109">
        <v>0</v>
      </c>
    </row>
    <row r="1110" spans="1:6" x14ac:dyDescent="0.3">
      <c r="A1110">
        <v>364</v>
      </c>
      <c r="B1110" t="s">
        <v>48</v>
      </c>
      <c r="C1110" s="1">
        <v>43221</v>
      </c>
      <c r="D1110" t="s">
        <v>11</v>
      </c>
      <c r="E1110">
        <v>2018</v>
      </c>
      <c r="F1110">
        <v>0</v>
      </c>
    </row>
    <row r="1111" spans="1:6" x14ac:dyDescent="0.3">
      <c r="A1111">
        <v>365</v>
      </c>
      <c r="B1111" t="s">
        <v>48</v>
      </c>
      <c r="C1111" s="1">
        <v>43252</v>
      </c>
      <c r="D1111" t="s">
        <v>12</v>
      </c>
      <c r="E1111">
        <v>2018</v>
      </c>
      <c r="F1111">
        <v>0</v>
      </c>
    </row>
    <row r="1112" spans="1:6" x14ac:dyDescent="0.3">
      <c r="A1112">
        <v>366</v>
      </c>
      <c r="B1112" t="s">
        <v>48</v>
      </c>
      <c r="C1112" s="1">
        <v>43282</v>
      </c>
      <c r="D1112" t="s">
        <v>13</v>
      </c>
      <c r="E1112">
        <v>2018</v>
      </c>
      <c r="F1112">
        <v>0</v>
      </c>
    </row>
    <row r="1113" spans="1:6" x14ac:dyDescent="0.3">
      <c r="A1113">
        <v>367</v>
      </c>
      <c r="B1113" t="s">
        <v>48</v>
      </c>
      <c r="C1113" s="1">
        <v>43313</v>
      </c>
      <c r="D1113" t="s">
        <v>14</v>
      </c>
      <c r="E1113">
        <v>2018</v>
      </c>
      <c r="F1113">
        <v>0</v>
      </c>
    </row>
    <row r="1114" spans="1:6" x14ac:dyDescent="0.3">
      <c r="A1114">
        <v>368</v>
      </c>
      <c r="B1114" t="s">
        <v>48</v>
      </c>
      <c r="C1114" s="1">
        <v>43344</v>
      </c>
      <c r="D1114" t="s">
        <v>15</v>
      </c>
      <c r="E1114">
        <v>2018</v>
      </c>
      <c r="F1114">
        <v>0</v>
      </c>
    </row>
    <row r="1115" spans="1:6" x14ac:dyDescent="0.3">
      <c r="A1115">
        <v>369</v>
      </c>
      <c r="B1115" t="s">
        <v>48</v>
      </c>
      <c r="C1115" s="1">
        <v>43374</v>
      </c>
      <c r="D1115" t="s">
        <v>16</v>
      </c>
      <c r="E1115">
        <v>2018</v>
      </c>
      <c r="F1115">
        <v>0</v>
      </c>
    </row>
    <row r="1116" spans="1:6" x14ac:dyDescent="0.3">
      <c r="A1116">
        <v>370</v>
      </c>
      <c r="B1116" t="s">
        <v>48</v>
      </c>
      <c r="C1116" s="1">
        <v>43405</v>
      </c>
      <c r="D1116" t="s">
        <v>17</v>
      </c>
      <c r="E1116">
        <v>2018</v>
      </c>
      <c r="F1116">
        <v>0</v>
      </c>
    </row>
    <row r="1117" spans="1:6" x14ac:dyDescent="0.3">
      <c r="A1117">
        <v>371</v>
      </c>
      <c r="B1117" t="s">
        <v>48</v>
      </c>
      <c r="C1117" s="1">
        <v>43435</v>
      </c>
      <c r="D1117" t="s">
        <v>18</v>
      </c>
      <c r="E1117">
        <v>2018</v>
      </c>
      <c r="F1117">
        <v>0</v>
      </c>
    </row>
    <row r="1118" spans="1:6" x14ac:dyDescent="0.3">
      <c r="A1118">
        <v>0</v>
      </c>
      <c r="B1118" t="s">
        <v>6</v>
      </c>
      <c r="C1118" s="1">
        <v>43466</v>
      </c>
      <c r="D1118" t="s">
        <v>7</v>
      </c>
      <c r="E1118">
        <v>2019</v>
      </c>
      <c r="F1118">
        <v>0</v>
      </c>
    </row>
    <row r="1119" spans="1:6" x14ac:dyDescent="0.3">
      <c r="A1119">
        <v>1</v>
      </c>
      <c r="B1119" t="s">
        <v>6</v>
      </c>
      <c r="C1119" s="1">
        <v>43497</v>
      </c>
      <c r="D1119" t="s">
        <v>8</v>
      </c>
      <c r="E1119">
        <v>2019</v>
      </c>
      <c r="F1119">
        <v>2</v>
      </c>
    </row>
    <row r="1120" spans="1:6" x14ac:dyDescent="0.3">
      <c r="A1120">
        <v>2</v>
      </c>
      <c r="B1120" t="s">
        <v>6</v>
      </c>
      <c r="C1120" s="1">
        <v>43525</v>
      </c>
      <c r="D1120" t="s">
        <v>9</v>
      </c>
      <c r="E1120">
        <v>2019</v>
      </c>
      <c r="F1120">
        <v>0</v>
      </c>
    </row>
    <row r="1121" spans="1:6" x14ac:dyDescent="0.3">
      <c r="A1121">
        <v>3</v>
      </c>
      <c r="B1121" t="s">
        <v>6</v>
      </c>
      <c r="C1121" s="1">
        <v>43556</v>
      </c>
      <c r="D1121" t="s">
        <v>10</v>
      </c>
      <c r="E1121">
        <v>2019</v>
      </c>
      <c r="F1121">
        <v>0</v>
      </c>
    </row>
    <row r="1122" spans="1:6" x14ac:dyDescent="0.3">
      <c r="A1122">
        <v>4</v>
      </c>
      <c r="B1122" t="s">
        <v>6</v>
      </c>
      <c r="C1122" s="1">
        <v>43586</v>
      </c>
      <c r="D1122" t="s">
        <v>11</v>
      </c>
      <c r="E1122">
        <v>2019</v>
      </c>
      <c r="F1122">
        <v>0</v>
      </c>
    </row>
    <row r="1123" spans="1:6" x14ac:dyDescent="0.3">
      <c r="A1123">
        <v>5</v>
      </c>
      <c r="B1123" t="s">
        <v>6</v>
      </c>
      <c r="C1123" s="1">
        <v>43617</v>
      </c>
      <c r="D1123" t="s">
        <v>12</v>
      </c>
      <c r="E1123">
        <v>2019</v>
      </c>
      <c r="F1123">
        <v>0</v>
      </c>
    </row>
    <row r="1124" spans="1:6" x14ac:dyDescent="0.3">
      <c r="A1124">
        <v>6</v>
      </c>
      <c r="B1124" t="s">
        <v>6</v>
      </c>
      <c r="C1124" s="1">
        <v>43647</v>
      </c>
      <c r="D1124" t="s">
        <v>13</v>
      </c>
      <c r="E1124">
        <v>2019</v>
      </c>
      <c r="F1124">
        <v>0</v>
      </c>
    </row>
    <row r="1125" spans="1:6" x14ac:dyDescent="0.3">
      <c r="A1125">
        <v>7</v>
      </c>
      <c r="B1125" t="s">
        <v>6</v>
      </c>
      <c r="C1125" s="1">
        <v>43678</v>
      </c>
      <c r="D1125" t="s">
        <v>14</v>
      </c>
      <c r="E1125">
        <v>2019</v>
      </c>
      <c r="F1125">
        <v>2</v>
      </c>
    </row>
    <row r="1126" spans="1:6" x14ac:dyDescent="0.3">
      <c r="A1126">
        <v>8</v>
      </c>
      <c r="B1126" t="s">
        <v>6</v>
      </c>
      <c r="C1126" s="1">
        <v>43709</v>
      </c>
      <c r="D1126" t="s">
        <v>15</v>
      </c>
      <c r="E1126">
        <v>2019</v>
      </c>
      <c r="F1126">
        <v>0</v>
      </c>
    </row>
    <row r="1127" spans="1:6" x14ac:dyDescent="0.3">
      <c r="A1127">
        <v>9</v>
      </c>
      <c r="B1127" t="s">
        <v>6</v>
      </c>
      <c r="C1127" s="1">
        <v>43739</v>
      </c>
      <c r="D1127" t="s">
        <v>16</v>
      </c>
      <c r="E1127">
        <v>2019</v>
      </c>
      <c r="F1127">
        <v>0</v>
      </c>
    </row>
    <row r="1128" spans="1:6" x14ac:dyDescent="0.3">
      <c r="A1128">
        <v>10</v>
      </c>
      <c r="B1128" t="s">
        <v>6</v>
      </c>
      <c r="C1128" s="1">
        <v>43770</v>
      </c>
      <c r="D1128" t="s">
        <v>17</v>
      </c>
      <c r="E1128">
        <v>2019</v>
      </c>
      <c r="F1128">
        <v>2</v>
      </c>
    </row>
    <row r="1129" spans="1:6" x14ac:dyDescent="0.3">
      <c r="A1129">
        <v>11</v>
      </c>
      <c r="B1129" t="s">
        <v>6</v>
      </c>
      <c r="C1129" s="1">
        <v>43800</v>
      </c>
      <c r="D1129" t="s">
        <v>18</v>
      </c>
      <c r="E1129">
        <v>2019</v>
      </c>
      <c r="F1129">
        <v>0</v>
      </c>
    </row>
    <row r="1130" spans="1:6" x14ac:dyDescent="0.3">
      <c r="A1130">
        <v>12</v>
      </c>
      <c r="B1130" t="s">
        <v>19</v>
      </c>
      <c r="C1130" s="1">
        <v>43466</v>
      </c>
      <c r="D1130" t="s">
        <v>7</v>
      </c>
      <c r="E1130">
        <v>2019</v>
      </c>
      <c r="F1130">
        <v>0</v>
      </c>
    </row>
    <row r="1131" spans="1:6" x14ac:dyDescent="0.3">
      <c r="A1131">
        <v>13</v>
      </c>
      <c r="B1131" t="s">
        <v>19</v>
      </c>
      <c r="C1131" s="1">
        <v>43497</v>
      </c>
      <c r="D1131" t="s">
        <v>8</v>
      </c>
      <c r="E1131">
        <v>2019</v>
      </c>
      <c r="F1131">
        <v>0</v>
      </c>
    </row>
    <row r="1132" spans="1:6" x14ac:dyDescent="0.3">
      <c r="A1132">
        <v>14</v>
      </c>
      <c r="B1132" t="s">
        <v>19</v>
      </c>
      <c r="C1132" s="1">
        <v>43525</v>
      </c>
      <c r="D1132" t="s">
        <v>9</v>
      </c>
      <c r="E1132">
        <v>2019</v>
      </c>
      <c r="F1132">
        <v>0</v>
      </c>
    </row>
    <row r="1133" spans="1:6" x14ac:dyDescent="0.3">
      <c r="A1133">
        <v>15</v>
      </c>
      <c r="B1133" t="s">
        <v>19</v>
      </c>
      <c r="C1133" s="1">
        <v>43556</v>
      </c>
      <c r="D1133" t="s">
        <v>10</v>
      </c>
      <c r="E1133">
        <v>2019</v>
      </c>
      <c r="F1133">
        <v>0</v>
      </c>
    </row>
    <row r="1134" spans="1:6" x14ac:dyDescent="0.3">
      <c r="A1134">
        <v>16</v>
      </c>
      <c r="B1134" t="s">
        <v>19</v>
      </c>
      <c r="C1134" s="1">
        <v>43586</v>
      </c>
      <c r="D1134" t="s">
        <v>11</v>
      </c>
      <c r="E1134">
        <v>2019</v>
      </c>
      <c r="F1134">
        <v>0</v>
      </c>
    </row>
    <row r="1135" spans="1:6" x14ac:dyDescent="0.3">
      <c r="A1135">
        <v>17</v>
      </c>
      <c r="B1135" t="s">
        <v>19</v>
      </c>
      <c r="C1135" s="1">
        <v>43617</v>
      </c>
      <c r="D1135" t="s">
        <v>12</v>
      </c>
      <c r="E1135">
        <v>2019</v>
      </c>
      <c r="F1135">
        <v>0</v>
      </c>
    </row>
    <row r="1136" spans="1:6" x14ac:dyDescent="0.3">
      <c r="A1136">
        <v>18</v>
      </c>
      <c r="B1136" t="s">
        <v>19</v>
      </c>
      <c r="C1136" s="1">
        <v>43647</v>
      </c>
      <c r="D1136" t="s">
        <v>13</v>
      </c>
      <c r="E1136">
        <v>2019</v>
      </c>
      <c r="F1136">
        <v>0</v>
      </c>
    </row>
    <row r="1137" spans="1:6" x14ac:dyDescent="0.3">
      <c r="A1137">
        <v>19</v>
      </c>
      <c r="B1137" t="s">
        <v>19</v>
      </c>
      <c r="C1137" s="1">
        <v>43678</v>
      </c>
      <c r="D1137" t="s">
        <v>14</v>
      </c>
      <c r="E1137">
        <v>2019</v>
      </c>
      <c r="F1137">
        <v>0</v>
      </c>
    </row>
    <row r="1138" spans="1:6" x14ac:dyDescent="0.3">
      <c r="A1138">
        <v>20</v>
      </c>
      <c r="B1138" t="s">
        <v>19</v>
      </c>
      <c r="C1138" s="1">
        <v>43709</v>
      </c>
      <c r="D1138" t="s">
        <v>15</v>
      </c>
      <c r="E1138">
        <v>2019</v>
      </c>
      <c r="F1138">
        <v>0</v>
      </c>
    </row>
    <row r="1139" spans="1:6" x14ac:dyDescent="0.3">
      <c r="A1139">
        <v>21</v>
      </c>
      <c r="B1139" t="s">
        <v>19</v>
      </c>
      <c r="C1139" s="1">
        <v>43739</v>
      </c>
      <c r="D1139" t="s">
        <v>16</v>
      </c>
      <c r="E1139">
        <v>2019</v>
      </c>
      <c r="F1139">
        <v>0</v>
      </c>
    </row>
    <row r="1140" spans="1:6" x14ac:dyDescent="0.3">
      <c r="A1140">
        <v>22</v>
      </c>
      <c r="B1140" t="s">
        <v>19</v>
      </c>
      <c r="C1140" s="1">
        <v>43770</v>
      </c>
      <c r="D1140" t="s">
        <v>17</v>
      </c>
      <c r="E1140">
        <v>2019</v>
      </c>
      <c r="F1140">
        <v>0</v>
      </c>
    </row>
    <row r="1141" spans="1:6" x14ac:dyDescent="0.3">
      <c r="A1141">
        <v>23</v>
      </c>
      <c r="B1141" t="s">
        <v>19</v>
      </c>
      <c r="C1141" s="1">
        <v>43800</v>
      </c>
      <c r="D1141" t="s">
        <v>18</v>
      </c>
      <c r="E1141">
        <v>2019</v>
      </c>
      <c r="F1141">
        <v>0</v>
      </c>
    </row>
    <row r="1142" spans="1:6" x14ac:dyDescent="0.3">
      <c r="A1142">
        <v>24</v>
      </c>
      <c r="B1142" t="s">
        <v>20</v>
      </c>
      <c r="C1142" s="1">
        <v>43466</v>
      </c>
      <c r="D1142" t="s">
        <v>7</v>
      </c>
      <c r="E1142">
        <v>2019</v>
      </c>
      <c r="F1142">
        <v>35920</v>
      </c>
    </row>
    <row r="1143" spans="1:6" x14ac:dyDescent="0.3">
      <c r="A1143">
        <v>25</v>
      </c>
      <c r="B1143" t="s">
        <v>20</v>
      </c>
      <c r="C1143" s="1">
        <v>43497</v>
      </c>
      <c r="D1143" t="s">
        <v>8</v>
      </c>
      <c r="E1143">
        <v>2019</v>
      </c>
      <c r="F1143">
        <v>25621</v>
      </c>
    </row>
    <row r="1144" spans="1:6" x14ac:dyDescent="0.3">
      <c r="A1144">
        <v>26</v>
      </c>
      <c r="B1144" t="s">
        <v>20</v>
      </c>
      <c r="C1144" s="1">
        <v>43525</v>
      </c>
      <c r="D1144" t="s">
        <v>9</v>
      </c>
      <c r="E1144">
        <v>2019</v>
      </c>
      <c r="F1144">
        <v>21929</v>
      </c>
    </row>
    <row r="1145" spans="1:6" x14ac:dyDescent="0.3">
      <c r="A1145">
        <v>27</v>
      </c>
      <c r="B1145" t="s">
        <v>20</v>
      </c>
      <c r="C1145" s="1">
        <v>43556</v>
      </c>
      <c r="D1145" t="s">
        <v>10</v>
      </c>
      <c r="E1145">
        <v>2019</v>
      </c>
      <c r="F1145">
        <v>18267</v>
      </c>
    </row>
    <row r="1146" spans="1:6" x14ac:dyDescent="0.3">
      <c r="A1146">
        <v>28</v>
      </c>
      <c r="B1146" t="s">
        <v>20</v>
      </c>
      <c r="C1146" s="1">
        <v>43586</v>
      </c>
      <c r="D1146" t="s">
        <v>11</v>
      </c>
      <c r="E1146">
        <v>2019</v>
      </c>
      <c r="F1146">
        <v>17317</v>
      </c>
    </row>
    <row r="1147" spans="1:6" x14ac:dyDescent="0.3">
      <c r="A1147">
        <v>29</v>
      </c>
      <c r="B1147" t="s">
        <v>20</v>
      </c>
      <c r="C1147" s="1">
        <v>43617</v>
      </c>
      <c r="D1147" t="s">
        <v>12</v>
      </c>
      <c r="E1147">
        <v>2019</v>
      </c>
      <c r="F1147">
        <v>20077</v>
      </c>
    </row>
    <row r="1148" spans="1:6" x14ac:dyDescent="0.3">
      <c r="A1148">
        <v>30</v>
      </c>
      <c r="B1148" t="s">
        <v>20</v>
      </c>
      <c r="C1148" s="1">
        <v>43647</v>
      </c>
      <c r="D1148" t="s">
        <v>13</v>
      </c>
      <c r="E1148">
        <v>2019</v>
      </c>
      <c r="F1148">
        <v>27874</v>
      </c>
    </row>
    <row r="1149" spans="1:6" x14ac:dyDescent="0.3">
      <c r="A1149">
        <v>31</v>
      </c>
      <c r="B1149" t="s">
        <v>20</v>
      </c>
      <c r="C1149" s="1">
        <v>43678</v>
      </c>
      <c r="D1149" t="s">
        <v>14</v>
      </c>
      <c r="E1149">
        <v>2019</v>
      </c>
      <c r="F1149">
        <v>22725</v>
      </c>
    </row>
    <row r="1150" spans="1:6" x14ac:dyDescent="0.3">
      <c r="A1150">
        <v>32</v>
      </c>
      <c r="B1150" t="s">
        <v>20</v>
      </c>
      <c r="C1150" s="1">
        <v>43709</v>
      </c>
      <c r="D1150" t="s">
        <v>15</v>
      </c>
      <c r="E1150">
        <v>2019</v>
      </c>
      <c r="F1150">
        <v>34018</v>
      </c>
    </row>
    <row r="1151" spans="1:6" x14ac:dyDescent="0.3">
      <c r="A1151">
        <v>33</v>
      </c>
      <c r="B1151" t="s">
        <v>20</v>
      </c>
      <c r="C1151" s="1">
        <v>43739</v>
      </c>
      <c r="D1151" t="s">
        <v>16</v>
      </c>
      <c r="E1151">
        <v>2019</v>
      </c>
      <c r="F1151">
        <v>28706</v>
      </c>
    </row>
    <row r="1152" spans="1:6" x14ac:dyDescent="0.3">
      <c r="A1152">
        <v>34</v>
      </c>
      <c r="B1152" t="s">
        <v>20</v>
      </c>
      <c r="C1152" s="1">
        <v>43770</v>
      </c>
      <c r="D1152" t="s">
        <v>17</v>
      </c>
      <c r="E1152">
        <v>2019</v>
      </c>
      <c r="F1152">
        <v>32762</v>
      </c>
    </row>
    <row r="1153" spans="1:6" x14ac:dyDescent="0.3">
      <c r="A1153">
        <v>35</v>
      </c>
      <c r="B1153" t="s">
        <v>20</v>
      </c>
      <c r="C1153" s="1">
        <v>43800</v>
      </c>
      <c r="D1153" t="s">
        <v>18</v>
      </c>
      <c r="E1153">
        <v>2019</v>
      </c>
      <c r="F1153">
        <v>34084</v>
      </c>
    </row>
    <row r="1154" spans="1:6" x14ac:dyDescent="0.3">
      <c r="A1154">
        <v>36</v>
      </c>
      <c r="B1154" t="s">
        <v>21</v>
      </c>
      <c r="C1154" s="1">
        <v>43466</v>
      </c>
      <c r="D1154" t="s">
        <v>7</v>
      </c>
      <c r="E1154">
        <v>2019</v>
      </c>
      <c r="F1154">
        <v>0</v>
      </c>
    </row>
    <row r="1155" spans="1:6" x14ac:dyDescent="0.3">
      <c r="A1155">
        <v>37</v>
      </c>
      <c r="B1155" t="s">
        <v>21</v>
      </c>
      <c r="C1155" s="1">
        <v>43497</v>
      </c>
      <c r="D1155" t="s">
        <v>8</v>
      </c>
      <c r="E1155">
        <v>2019</v>
      </c>
      <c r="F1155">
        <v>0</v>
      </c>
    </row>
    <row r="1156" spans="1:6" x14ac:dyDescent="0.3">
      <c r="A1156">
        <v>38</v>
      </c>
      <c r="B1156" t="s">
        <v>21</v>
      </c>
      <c r="C1156" s="1">
        <v>43525</v>
      </c>
      <c r="D1156" t="s">
        <v>9</v>
      </c>
      <c r="E1156">
        <v>2019</v>
      </c>
      <c r="F1156">
        <v>0</v>
      </c>
    </row>
    <row r="1157" spans="1:6" x14ac:dyDescent="0.3">
      <c r="A1157">
        <v>39</v>
      </c>
      <c r="B1157" t="s">
        <v>21</v>
      </c>
      <c r="C1157" s="1">
        <v>43556</v>
      </c>
      <c r="D1157" t="s">
        <v>10</v>
      </c>
      <c r="E1157">
        <v>2019</v>
      </c>
      <c r="F1157">
        <v>0</v>
      </c>
    </row>
    <row r="1158" spans="1:6" x14ac:dyDescent="0.3">
      <c r="A1158">
        <v>40</v>
      </c>
      <c r="B1158" t="s">
        <v>21</v>
      </c>
      <c r="C1158" s="1">
        <v>43586</v>
      </c>
      <c r="D1158" t="s">
        <v>11</v>
      </c>
      <c r="E1158">
        <v>2019</v>
      </c>
      <c r="F1158">
        <v>0</v>
      </c>
    </row>
    <row r="1159" spans="1:6" x14ac:dyDescent="0.3">
      <c r="A1159">
        <v>41</v>
      </c>
      <c r="B1159" t="s">
        <v>21</v>
      </c>
      <c r="C1159" s="1">
        <v>43617</v>
      </c>
      <c r="D1159" t="s">
        <v>12</v>
      </c>
      <c r="E1159">
        <v>2019</v>
      </c>
      <c r="F1159">
        <v>0</v>
      </c>
    </row>
    <row r="1160" spans="1:6" x14ac:dyDescent="0.3">
      <c r="A1160">
        <v>42</v>
      </c>
      <c r="B1160" t="s">
        <v>21</v>
      </c>
      <c r="C1160" s="1">
        <v>43647</v>
      </c>
      <c r="D1160" t="s">
        <v>13</v>
      </c>
      <c r="E1160">
        <v>2019</v>
      </c>
      <c r="F1160">
        <v>0</v>
      </c>
    </row>
    <row r="1161" spans="1:6" x14ac:dyDescent="0.3">
      <c r="A1161">
        <v>43</v>
      </c>
      <c r="B1161" t="s">
        <v>21</v>
      </c>
      <c r="C1161" s="1">
        <v>43678</v>
      </c>
      <c r="D1161" t="s">
        <v>14</v>
      </c>
      <c r="E1161">
        <v>2019</v>
      </c>
      <c r="F1161">
        <v>0</v>
      </c>
    </row>
    <row r="1162" spans="1:6" x14ac:dyDescent="0.3">
      <c r="A1162">
        <v>44</v>
      </c>
      <c r="B1162" t="s">
        <v>21</v>
      </c>
      <c r="C1162" s="1">
        <v>43709</v>
      </c>
      <c r="D1162" t="s">
        <v>15</v>
      </c>
      <c r="E1162">
        <v>2019</v>
      </c>
      <c r="F1162">
        <v>0</v>
      </c>
    </row>
    <row r="1163" spans="1:6" x14ac:dyDescent="0.3">
      <c r="A1163">
        <v>45</v>
      </c>
      <c r="B1163" t="s">
        <v>21</v>
      </c>
      <c r="C1163" s="1">
        <v>43739</v>
      </c>
      <c r="D1163" t="s">
        <v>16</v>
      </c>
      <c r="E1163">
        <v>2019</v>
      </c>
      <c r="F1163">
        <v>0</v>
      </c>
    </row>
    <row r="1164" spans="1:6" x14ac:dyDescent="0.3">
      <c r="A1164">
        <v>46</v>
      </c>
      <c r="B1164" t="s">
        <v>21</v>
      </c>
      <c r="C1164" s="1">
        <v>43770</v>
      </c>
      <c r="D1164" t="s">
        <v>17</v>
      </c>
      <c r="E1164">
        <v>2019</v>
      </c>
      <c r="F1164">
        <v>0</v>
      </c>
    </row>
    <row r="1165" spans="1:6" x14ac:dyDescent="0.3">
      <c r="A1165">
        <v>47</v>
      </c>
      <c r="B1165" t="s">
        <v>21</v>
      </c>
      <c r="C1165" s="1">
        <v>43800</v>
      </c>
      <c r="D1165" t="s">
        <v>18</v>
      </c>
      <c r="E1165">
        <v>2019</v>
      </c>
      <c r="F1165">
        <v>0</v>
      </c>
    </row>
    <row r="1166" spans="1:6" x14ac:dyDescent="0.3">
      <c r="A1166">
        <v>48</v>
      </c>
      <c r="B1166" t="s">
        <v>22</v>
      </c>
      <c r="C1166" s="1">
        <v>43466</v>
      </c>
      <c r="D1166" t="s">
        <v>7</v>
      </c>
      <c r="E1166">
        <v>2019</v>
      </c>
      <c r="F1166">
        <v>0</v>
      </c>
    </row>
    <row r="1167" spans="1:6" x14ac:dyDescent="0.3">
      <c r="A1167">
        <v>49</v>
      </c>
      <c r="B1167" t="s">
        <v>22</v>
      </c>
      <c r="C1167" s="1">
        <v>43497</v>
      </c>
      <c r="D1167" t="s">
        <v>8</v>
      </c>
      <c r="E1167">
        <v>2019</v>
      </c>
      <c r="F1167">
        <v>0</v>
      </c>
    </row>
    <row r="1168" spans="1:6" x14ac:dyDescent="0.3">
      <c r="A1168">
        <v>50</v>
      </c>
      <c r="B1168" t="s">
        <v>22</v>
      </c>
      <c r="C1168" s="1">
        <v>43525</v>
      </c>
      <c r="D1168" t="s">
        <v>9</v>
      </c>
      <c r="E1168">
        <v>2019</v>
      </c>
      <c r="F1168">
        <v>0</v>
      </c>
    </row>
    <row r="1169" spans="1:6" x14ac:dyDescent="0.3">
      <c r="A1169">
        <v>51</v>
      </c>
      <c r="B1169" t="s">
        <v>22</v>
      </c>
      <c r="C1169" s="1">
        <v>43556</v>
      </c>
      <c r="D1169" t="s">
        <v>10</v>
      </c>
      <c r="E1169">
        <v>2019</v>
      </c>
      <c r="F1169">
        <v>0</v>
      </c>
    </row>
    <row r="1170" spans="1:6" x14ac:dyDescent="0.3">
      <c r="A1170">
        <v>52</v>
      </c>
      <c r="B1170" t="s">
        <v>22</v>
      </c>
      <c r="C1170" s="1">
        <v>43586</v>
      </c>
      <c r="D1170" t="s">
        <v>11</v>
      </c>
      <c r="E1170">
        <v>2019</v>
      </c>
      <c r="F1170">
        <v>0</v>
      </c>
    </row>
    <row r="1171" spans="1:6" x14ac:dyDescent="0.3">
      <c r="A1171">
        <v>53</v>
      </c>
      <c r="B1171" t="s">
        <v>22</v>
      </c>
      <c r="C1171" s="1">
        <v>43617</v>
      </c>
      <c r="D1171" t="s">
        <v>12</v>
      </c>
      <c r="E1171">
        <v>2019</v>
      </c>
      <c r="F1171">
        <v>0</v>
      </c>
    </row>
    <row r="1172" spans="1:6" x14ac:dyDescent="0.3">
      <c r="A1172">
        <v>54</v>
      </c>
      <c r="B1172" t="s">
        <v>22</v>
      </c>
      <c r="C1172" s="1">
        <v>43647</v>
      </c>
      <c r="D1172" t="s">
        <v>13</v>
      </c>
      <c r="E1172">
        <v>2019</v>
      </c>
      <c r="F1172">
        <v>0</v>
      </c>
    </row>
    <row r="1173" spans="1:6" x14ac:dyDescent="0.3">
      <c r="A1173">
        <v>55</v>
      </c>
      <c r="B1173" t="s">
        <v>22</v>
      </c>
      <c r="C1173" s="1">
        <v>43678</v>
      </c>
      <c r="D1173" t="s">
        <v>14</v>
      </c>
      <c r="E1173">
        <v>2019</v>
      </c>
      <c r="F1173">
        <v>0</v>
      </c>
    </row>
    <row r="1174" spans="1:6" x14ac:dyDescent="0.3">
      <c r="A1174">
        <v>56</v>
      </c>
      <c r="B1174" t="s">
        <v>22</v>
      </c>
      <c r="C1174" s="1">
        <v>43709</v>
      </c>
      <c r="D1174" t="s">
        <v>15</v>
      </c>
      <c r="E1174">
        <v>2019</v>
      </c>
      <c r="F1174">
        <v>0</v>
      </c>
    </row>
    <row r="1175" spans="1:6" x14ac:dyDescent="0.3">
      <c r="A1175">
        <v>57</v>
      </c>
      <c r="B1175" t="s">
        <v>22</v>
      </c>
      <c r="C1175" s="1">
        <v>43739</v>
      </c>
      <c r="D1175" t="s">
        <v>16</v>
      </c>
      <c r="E1175">
        <v>2019</v>
      </c>
      <c r="F1175">
        <v>0</v>
      </c>
    </row>
    <row r="1176" spans="1:6" x14ac:dyDescent="0.3">
      <c r="A1176">
        <v>58</v>
      </c>
      <c r="B1176" t="s">
        <v>22</v>
      </c>
      <c r="C1176" s="1">
        <v>43770</v>
      </c>
      <c r="D1176" t="s">
        <v>17</v>
      </c>
      <c r="E1176">
        <v>2019</v>
      </c>
      <c r="F1176">
        <v>0</v>
      </c>
    </row>
    <row r="1177" spans="1:6" x14ac:dyDescent="0.3">
      <c r="A1177">
        <v>59</v>
      </c>
      <c r="B1177" t="s">
        <v>22</v>
      </c>
      <c r="C1177" s="1">
        <v>43800</v>
      </c>
      <c r="D1177" t="s">
        <v>18</v>
      </c>
      <c r="E1177">
        <v>2019</v>
      </c>
      <c r="F1177">
        <v>0</v>
      </c>
    </row>
    <row r="1178" spans="1:6" x14ac:dyDescent="0.3">
      <c r="A1178">
        <v>60</v>
      </c>
      <c r="B1178" t="s">
        <v>23</v>
      </c>
      <c r="C1178" s="1">
        <v>43466</v>
      </c>
      <c r="D1178" t="s">
        <v>7</v>
      </c>
      <c r="E1178">
        <v>2019</v>
      </c>
      <c r="F1178">
        <v>45</v>
      </c>
    </row>
    <row r="1179" spans="1:6" x14ac:dyDescent="0.3">
      <c r="A1179">
        <v>61</v>
      </c>
      <c r="B1179" t="s">
        <v>23</v>
      </c>
      <c r="C1179" s="1">
        <v>43497</v>
      </c>
      <c r="D1179" t="s">
        <v>8</v>
      </c>
      <c r="E1179">
        <v>2019</v>
      </c>
      <c r="F1179">
        <v>0</v>
      </c>
    </row>
    <row r="1180" spans="1:6" x14ac:dyDescent="0.3">
      <c r="A1180">
        <v>62</v>
      </c>
      <c r="B1180" t="s">
        <v>23</v>
      </c>
      <c r="C1180" s="1">
        <v>43525</v>
      </c>
      <c r="D1180" t="s">
        <v>9</v>
      </c>
      <c r="E1180">
        <v>2019</v>
      </c>
      <c r="F1180">
        <v>0</v>
      </c>
    </row>
    <row r="1181" spans="1:6" x14ac:dyDescent="0.3">
      <c r="A1181">
        <v>63</v>
      </c>
      <c r="B1181" t="s">
        <v>23</v>
      </c>
      <c r="C1181" s="1">
        <v>43556</v>
      </c>
      <c r="D1181" t="s">
        <v>10</v>
      </c>
      <c r="E1181">
        <v>2019</v>
      </c>
      <c r="F1181">
        <v>0</v>
      </c>
    </row>
    <row r="1182" spans="1:6" x14ac:dyDescent="0.3">
      <c r="A1182">
        <v>64</v>
      </c>
      <c r="B1182" t="s">
        <v>23</v>
      </c>
      <c r="C1182" s="1">
        <v>43586</v>
      </c>
      <c r="D1182" t="s">
        <v>11</v>
      </c>
      <c r="E1182">
        <v>2019</v>
      </c>
      <c r="F1182">
        <v>0</v>
      </c>
    </row>
    <row r="1183" spans="1:6" x14ac:dyDescent="0.3">
      <c r="A1183">
        <v>65</v>
      </c>
      <c r="B1183" t="s">
        <v>23</v>
      </c>
      <c r="C1183" s="1">
        <v>43617</v>
      </c>
      <c r="D1183" t="s">
        <v>12</v>
      </c>
      <c r="E1183">
        <v>2019</v>
      </c>
      <c r="F1183">
        <v>0</v>
      </c>
    </row>
    <row r="1184" spans="1:6" x14ac:dyDescent="0.3">
      <c r="A1184">
        <v>66</v>
      </c>
      <c r="B1184" t="s">
        <v>23</v>
      </c>
      <c r="C1184" s="1">
        <v>43647</v>
      </c>
      <c r="D1184" t="s">
        <v>13</v>
      </c>
      <c r="E1184">
        <v>2019</v>
      </c>
      <c r="F1184">
        <v>0</v>
      </c>
    </row>
    <row r="1185" spans="1:6" x14ac:dyDescent="0.3">
      <c r="A1185">
        <v>67</v>
      </c>
      <c r="B1185" t="s">
        <v>23</v>
      </c>
      <c r="C1185" s="1">
        <v>43678</v>
      </c>
      <c r="D1185" t="s">
        <v>14</v>
      </c>
      <c r="E1185">
        <v>2019</v>
      </c>
      <c r="F1185">
        <v>0</v>
      </c>
    </row>
    <row r="1186" spans="1:6" x14ac:dyDescent="0.3">
      <c r="A1186">
        <v>68</v>
      </c>
      <c r="B1186" t="s">
        <v>23</v>
      </c>
      <c r="C1186" s="1">
        <v>43709</v>
      </c>
      <c r="D1186" t="s">
        <v>15</v>
      </c>
      <c r="E1186">
        <v>2019</v>
      </c>
      <c r="F1186">
        <v>0</v>
      </c>
    </row>
    <row r="1187" spans="1:6" x14ac:dyDescent="0.3">
      <c r="A1187">
        <v>69</v>
      </c>
      <c r="B1187" t="s">
        <v>23</v>
      </c>
      <c r="C1187" s="1">
        <v>43739</v>
      </c>
      <c r="D1187" t="s">
        <v>16</v>
      </c>
      <c r="E1187">
        <v>2019</v>
      </c>
      <c r="F1187">
        <v>0</v>
      </c>
    </row>
    <row r="1188" spans="1:6" x14ac:dyDescent="0.3">
      <c r="A1188">
        <v>70</v>
      </c>
      <c r="B1188" t="s">
        <v>23</v>
      </c>
      <c r="C1188" s="1">
        <v>43770</v>
      </c>
      <c r="D1188" t="s">
        <v>17</v>
      </c>
      <c r="E1188">
        <v>2019</v>
      </c>
      <c r="F1188">
        <v>0</v>
      </c>
    </row>
    <row r="1189" spans="1:6" x14ac:dyDescent="0.3">
      <c r="A1189">
        <v>71</v>
      </c>
      <c r="B1189" t="s">
        <v>23</v>
      </c>
      <c r="C1189" s="1">
        <v>43800</v>
      </c>
      <c r="D1189" t="s">
        <v>18</v>
      </c>
      <c r="E1189">
        <v>2019</v>
      </c>
      <c r="F1189">
        <v>0</v>
      </c>
    </row>
    <row r="1190" spans="1:6" x14ac:dyDescent="0.3">
      <c r="A1190">
        <v>72</v>
      </c>
      <c r="B1190" t="s">
        <v>24</v>
      </c>
      <c r="C1190" s="1">
        <v>43466</v>
      </c>
      <c r="D1190" t="s">
        <v>7</v>
      </c>
      <c r="E1190">
        <v>2019</v>
      </c>
      <c r="F1190">
        <v>36</v>
      </c>
    </row>
    <row r="1191" spans="1:6" x14ac:dyDescent="0.3">
      <c r="A1191">
        <v>73</v>
      </c>
      <c r="B1191" t="s">
        <v>24</v>
      </c>
      <c r="C1191" s="1">
        <v>43497</v>
      </c>
      <c r="D1191" t="s">
        <v>8</v>
      </c>
      <c r="E1191">
        <v>2019</v>
      </c>
      <c r="F1191">
        <v>6</v>
      </c>
    </row>
    <row r="1192" spans="1:6" x14ac:dyDescent="0.3">
      <c r="A1192">
        <v>74</v>
      </c>
      <c r="B1192" t="s">
        <v>24</v>
      </c>
      <c r="C1192" s="1">
        <v>43525</v>
      </c>
      <c r="D1192" t="s">
        <v>9</v>
      </c>
      <c r="E1192">
        <v>2019</v>
      </c>
      <c r="F1192">
        <v>22</v>
      </c>
    </row>
    <row r="1193" spans="1:6" x14ac:dyDescent="0.3">
      <c r="A1193">
        <v>75</v>
      </c>
      <c r="B1193" t="s">
        <v>24</v>
      </c>
      <c r="C1193" s="1">
        <v>43556</v>
      </c>
      <c r="D1193" t="s">
        <v>10</v>
      </c>
      <c r="E1193">
        <v>2019</v>
      </c>
      <c r="F1193">
        <v>16</v>
      </c>
    </row>
    <row r="1194" spans="1:6" x14ac:dyDescent="0.3">
      <c r="A1194">
        <v>76</v>
      </c>
      <c r="B1194" t="s">
        <v>24</v>
      </c>
      <c r="C1194" s="1">
        <v>43586</v>
      </c>
      <c r="D1194" t="s">
        <v>11</v>
      </c>
      <c r="E1194">
        <v>2019</v>
      </c>
      <c r="F1194">
        <v>20</v>
      </c>
    </row>
    <row r="1195" spans="1:6" x14ac:dyDescent="0.3">
      <c r="A1195">
        <v>77</v>
      </c>
      <c r="B1195" t="s">
        <v>24</v>
      </c>
      <c r="C1195" s="1">
        <v>43617</v>
      </c>
      <c r="D1195" t="s">
        <v>12</v>
      </c>
      <c r="E1195">
        <v>2019</v>
      </c>
      <c r="F1195">
        <v>22</v>
      </c>
    </row>
    <row r="1196" spans="1:6" x14ac:dyDescent="0.3">
      <c r="A1196">
        <v>78</v>
      </c>
      <c r="B1196" t="s">
        <v>24</v>
      </c>
      <c r="C1196" s="1">
        <v>43647</v>
      </c>
      <c r="D1196" t="s">
        <v>13</v>
      </c>
      <c r="E1196">
        <v>2019</v>
      </c>
      <c r="F1196">
        <v>37</v>
      </c>
    </row>
    <row r="1197" spans="1:6" x14ac:dyDescent="0.3">
      <c r="A1197">
        <v>79</v>
      </c>
      <c r="B1197" t="s">
        <v>24</v>
      </c>
      <c r="C1197" s="1">
        <v>43678</v>
      </c>
      <c r="D1197" t="s">
        <v>14</v>
      </c>
      <c r="E1197">
        <v>2019</v>
      </c>
      <c r="F1197">
        <v>42</v>
      </c>
    </row>
    <row r="1198" spans="1:6" x14ac:dyDescent="0.3">
      <c r="A1198">
        <v>80</v>
      </c>
      <c r="B1198" t="s">
        <v>24</v>
      </c>
      <c r="C1198" s="1">
        <v>43709</v>
      </c>
      <c r="D1198" t="s">
        <v>15</v>
      </c>
      <c r="E1198">
        <v>2019</v>
      </c>
      <c r="F1198">
        <v>25</v>
      </c>
    </row>
    <row r="1199" spans="1:6" x14ac:dyDescent="0.3">
      <c r="A1199">
        <v>81</v>
      </c>
      <c r="B1199" t="s">
        <v>24</v>
      </c>
      <c r="C1199" s="1">
        <v>43739</v>
      </c>
      <c r="D1199" t="s">
        <v>16</v>
      </c>
      <c r="E1199">
        <v>2019</v>
      </c>
      <c r="F1199">
        <v>13</v>
      </c>
    </row>
    <row r="1200" spans="1:6" x14ac:dyDescent="0.3">
      <c r="A1200">
        <v>82</v>
      </c>
      <c r="B1200" t="s">
        <v>24</v>
      </c>
      <c r="C1200" s="1">
        <v>43770</v>
      </c>
      <c r="D1200" t="s">
        <v>17</v>
      </c>
      <c r="E1200">
        <v>2019</v>
      </c>
      <c r="F1200">
        <v>45</v>
      </c>
    </row>
    <row r="1201" spans="1:6" x14ac:dyDescent="0.3">
      <c r="A1201">
        <v>83</v>
      </c>
      <c r="B1201" t="s">
        <v>24</v>
      </c>
      <c r="C1201" s="1">
        <v>43800</v>
      </c>
      <c r="D1201" t="s">
        <v>18</v>
      </c>
      <c r="E1201">
        <v>2019</v>
      </c>
      <c r="F1201">
        <v>11</v>
      </c>
    </row>
    <row r="1202" spans="1:6" x14ac:dyDescent="0.3">
      <c r="A1202">
        <v>84</v>
      </c>
      <c r="B1202" t="s">
        <v>25</v>
      </c>
      <c r="C1202" s="1">
        <v>43466</v>
      </c>
      <c r="D1202" t="s">
        <v>7</v>
      </c>
      <c r="E1202">
        <v>2019</v>
      </c>
      <c r="F1202">
        <v>0</v>
      </c>
    </row>
    <row r="1203" spans="1:6" x14ac:dyDescent="0.3">
      <c r="A1203">
        <v>85</v>
      </c>
      <c r="B1203" t="s">
        <v>25</v>
      </c>
      <c r="C1203" s="1">
        <v>43497</v>
      </c>
      <c r="D1203" t="s">
        <v>8</v>
      </c>
      <c r="E1203">
        <v>2019</v>
      </c>
      <c r="F1203">
        <v>0</v>
      </c>
    </row>
    <row r="1204" spans="1:6" x14ac:dyDescent="0.3">
      <c r="A1204">
        <v>86</v>
      </c>
      <c r="B1204" t="s">
        <v>25</v>
      </c>
      <c r="C1204" s="1">
        <v>43525</v>
      </c>
      <c r="D1204" t="s">
        <v>9</v>
      </c>
      <c r="E1204">
        <v>2019</v>
      </c>
      <c r="F1204">
        <v>0</v>
      </c>
    </row>
    <row r="1205" spans="1:6" x14ac:dyDescent="0.3">
      <c r="A1205">
        <v>87</v>
      </c>
      <c r="B1205" t="s">
        <v>25</v>
      </c>
      <c r="C1205" s="1">
        <v>43556</v>
      </c>
      <c r="D1205" t="s">
        <v>10</v>
      </c>
      <c r="E1205">
        <v>2019</v>
      </c>
      <c r="F1205">
        <v>0</v>
      </c>
    </row>
    <row r="1206" spans="1:6" x14ac:dyDescent="0.3">
      <c r="A1206">
        <v>88</v>
      </c>
      <c r="B1206" t="s">
        <v>25</v>
      </c>
      <c r="C1206" s="1">
        <v>43586</v>
      </c>
      <c r="D1206" t="s">
        <v>11</v>
      </c>
      <c r="E1206">
        <v>2019</v>
      </c>
      <c r="F1206">
        <v>0</v>
      </c>
    </row>
    <row r="1207" spans="1:6" x14ac:dyDescent="0.3">
      <c r="A1207">
        <v>89</v>
      </c>
      <c r="B1207" t="s">
        <v>25</v>
      </c>
      <c r="C1207" s="1">
        <v>43617</v>
      </c>
      <c r="D1207" t="s">
        <v>12</v>
      </c>
      <c r="E1207">
        <v>2019</v>
      </c>
      <c r="F1207">
        <v>0</v>
      </c>
    </row>
    <row r="1208" spans="1:6" x14ac:dyDescent="0.3">
      <c r="A1208">
        <v>90</v>
      </c>
      <c r="B1208" t="s">
        <v>25</v>
      </c>
      <c r="C1208" s="1">
        <v>43647</v>
      </c>
      <c r="D1208" t="s">
        <v>13</v>
      </c>
      <c r="E1208">
        <v>2019</v>
      </c>
      <c r="F1208">
        <v>0</v>
      </c>
    </row>
    <row r="1209" spans="1:6" x14ac:dyDescent="0.3">
      <c r="A1209">
        <v>91</v>
      </c>
      <c r="B1209" t="s">
        <v>25</v>
      </c>
      <c r="C1209" s="1">
        <v>43678</v>
      </c>
      <c r="D1209" t="s">
        <v>14</v>
      </c>
      <c r="E1209">
        <v>2019</v>
      </c>
      <c r="F1209">
        <v>0</v>
      </c>
    </row>
    <row r="1210" spans="1:6" x14ac:dyDescent="0.3">
      <c r="A1210">
        <v>92</v>
      </c>
      <c r="B1210" t="s">
        <v>25</v>
      </c>
      <c r="C1210" s="1">
        <v>43709</v>
      </c>
      <c r="D1210" t="s">
        <v>15</v>
      </c>
      <c r="E1210">
        <v>2019</v>
      </c>
      <c r="F1210">
        <v>0</v>
      </c>
    </row>
    <row r="1211" spans="1:6" x14ac:dyDescent="0.3">
      <c r="A1211">
        <v>93</v>
      </c>
      <c r="B1211" t="s">
        <v>25</v>
      </c>
      <c r="C1211" s="1">
        <v>43739</v>
      </c>
      <c r="D1211" t="s">
        <v>16</v>
      </c>
      <c r="E1211">
        <v>2019</v>
      </c>
      <c r="F1211">
        <v>0</v>
      </c>
    </row>
    <row r="1212" spans="1:6" x14ac:dyDescent="0.3">
      <c r="A1212">
        <v>94</v>
      </c>
      <c r="B1212" t="s">
        <v>25</v>
      </c>
      <c r="C1212" s="1">
        <v>43770</v>
      </c>
      <c r="D1212" t="s">
        <v>17</v>
      </c>
      <c r="E1212">
        <v>2019</v>
      </c>
      <c r="F1212">
        <v>0</v>
      </c>
    </row>
    <row r="1213" spans="1:6" x14ac:dyDescent="0.3">
      <c r="A1213">
        <v>95</v>
      </c>
      <c r="B1213" t="s">
        <v>25</v>
      </c>
      <c r="C1213" s="1">
        <v>43800</v>
      </c>
      <c r="D1213" t="s">
        <v>18</v>
      </c>
      <c r="E1213">
        <v>2019</v>
      </c>
      <c r="F1213">
        <v>0</v>
      </c>
    </row>
    <row r="1214" spans="1:6" x14ac:dyDescent="0.3">
      <c r="A1214">
        <v>96</v>
      </c>
      <c r="B1214" t="s">
        <v>26</v>
      </c>
      <c r="C1214" s="1">
        <v>43466</v>
      </c>
      <c r="D1214" t="s">
        <v>7</v>
      </c>
      <c r="E1214">
        <v>2019</v>
      </c>
      <c r="F1214">
        <v>0</v>
      </c>
    </row>
    <row r="1215" spans="1:6" x14ac:dyDescent="0.3">
      <c r="A1215">
        <v>97</v>
      </c>
      <c r="B1215" t="s">
        <v>26</v>
      </c>
      <c r="C1215" s="1">
        <v>43497</v>
      </c>
      <c r="D1215" t="s">
        <v>8</v>
      </c>
      <c r="E1215">
        <v>2019</v>
      </c>
      <c r="F1215">
        <v>0</v>
      </c>
    </row>
    <row r="1216" spans="1:6" x14ac:dyDescent="0.3">
      <c r="A1216">
        <v>98</v>
      </c>
      <c r="B1216" t="s">
        <v>26</v>
      </c>
      <c r="C1216" s="1">
        <v>43525</v>
      </c>
      <c r="D1216" t="s">
        <v>9</v>
      </c>
      <c r="E1216">
        <v>2019</v>
      </c>
      <c r="F1216">
        <v>0</v>
      </c>
    </row>
    <row r="1217" spans="1:6" x14ac:dyDescent="0.3">
      <c r="A1217">
        <v>99</v>
      </c>
      <c r="B1217" t="s">
        <v>26</v>
      </c>
      <c r="C1217" s="1">
        <v>43556</v>
      </c>
      <c r="D1217" t="s">
        <v>10</v>
      </c>
      <c r="E1217">
        <v>2019</v>
      </c>
      <c r="F1217">
        <v>0</v>
      </c>
    </row>
    <row r="1218" spans="1:6" x14ac:dyDescent="0.3">
      <c r="A1218">
        <v>100</v>
      </c>
      <c r="B1218" t="s">
        <v>26</v>
      </c>
      <c r="C1218" s="1">
        <v>43586</v>
      </c>
      <c r="D1218" t="s">
        <v>11</v>
      </c>
      <c r="E1218">
        <v>2019</v>
      </c>
      <c r="F1218">
        <v>0</v>
      </c>
    </row>
    <row r="1219" spans="1:6" x14ac:dyDescent="0.3">
      <c r="A1219">
        <v>101</v>
      </c>
      <c r="B1219" t="s">
        <v>26</v>
      </c>
      <c r="C1219" s="1">
        <v>43617</v>
      </c>
      <c r="D1219" t="s">
        <v>12</v>
      </c>
      <c r="E1219">
        <v>2019</v>
      </c>
      <c r="F1219">
        <v>0</v>
      </c>
    </row>
    <row r="1220" spans="1:6" x14ac:dyDescent="0.3">
      <c r="A1220">
        <v>102</v>
      </c>
      <c r="B1220" t="s">
        <v>26</v>
      </c>
      <c r="C1220" s="1">
        <v>43647</v>
      </c>
      <c r="D1220" t="s">
        <v>13</v>
      </c>
      <c r="E1220">
        <v>2019</v>
      </c>
      <c r="F1220">
        <v>0</v>
      </c>
    </row>
    <row r="1221" spans="1:6" x14ac:dyDescent="0.3">
      <c r="A1221">
        <v>103</v>
      </c>
      <c r="B1221" t="s">
        <v>26</v>
      </c>
      <c r="C1221" s="1">
        <v>43678</v>
      </c>
      <c r="D1221" t="s">
        <v>14</v>
      </c>
      <c r="E1221">
        <v>2019</v>
      </c>
      <c r="F1221">
        <v>0</v>
      </c>
    </row>
    <row r="1222" spans="1:6" x14ac:dyDescent="0.3">
      <c r="A1222">
        <v>104</v>
      </c>
      <c r="B1222" t="s">
        <v>26</v>
      </c>
      <c r="C1222" s="1">
        <v>43709</v>
      </c>
      <c r="D1222" t="s">
        <v>15</v>
      </c>
      <c r="E1222">
        <v>2019</v>
      </c>
      <c r="F1222">
        <v>0</v>
      </c>
    </row>
    <row r="1223" spans="1:6" x14ac:dyDescent="0.3">
      <c r="A1223">
        <v>105</v>
      </c>
      <c r="B1223" t="s">
        <v>26</v>
      </c>
      <c r="C1223" s="1">
        <v>43739</v>
      </c>
      <c r="D1223" t="s">
        <v>16</v>
      </c>
      <c r="E1223">
        <v>2019</v>
      </c>
      <c r="F1223">
        <v>0</v>
      </c>
    </row>
    <row r="1224" spans="1:6" x14ac:dyDescent="0.3">
      <c r="A1224">
        <v>106</v>
      </c>
      <c r="B1224" t="s">
        <v>26</v>
      </c>
      <c r="C1224" s="1">
        <v>43770</v>
      </c>
      <c r="D1224" t="s">
        <v>17</v>
      </c>
      <c r="E1224">
        <v>2019</v>
      </c>
      <c r="F1224">
        <v>0</v>
      </c>
    </row>
    <row r="1225" spans="1:6" x14ac:dyDescent="0.3">
      <c r="A1225">
        <v>107</v>
      </c>
      <c r="B1225" t="s">
        <v>26</v>
      </c>
      <c r="C1225" s="1">
        <v>43800</v>
      </c>
      <c r="D1225" t="s">
        <v>18</v>
      </c>
      <c r="E1225">
        <v>2019</v>
      </c>
      <c r="F1225">
        <v>0</v>
      </c>
    </row>
    <row r="1226" spans="1:6" x14ac:dyDescent="0.3">
      <c r="A1226">
        <v>108</v>
      </c>
      <c r="B1226" t="s">
        <v>27</v>
      </c>
      <c r="C1226" s="1">
        <v>43466</v>
      </c>
      <c r="D1226" t="s">
        <v>7</v>
      </c>
      <c r="E1226">
        <v>2019</v>
      </c>
      <c r="F1226">
        <v>0</v>
      </c>
    </row>
    <row r="1227" spans="1:6" x14ac:dyDescent="0.3">
      <c r="A1227">
        <v>109</v>
      </c>
      <c r="B1227" t="s">
        <v>27</v>
      </c>
      <c r="C1227" s="1">
        <v>43497</v>
      </c>
      <c r="D1227" t="s">
        <v>8</v>
      </c>
      <c r="E1227">
        <v>2019</v>
      </c>
      <c r="F1227">
        <v>0</v>
      </c>
    </row>
    <row r="1228" spans="1:6" x14ac:dyDescent="0.3">
      <c r="A1228">
        <v>110</v>
      </c>
      <c r="B1228" t="s">
        <v>27</v>
      </c>
      <c r="C1228" s="1">
        <v>43525</v>
      </c>
      <c r="D1228" t="s">
        <v>9</v>
      </c>
      <c r="E1228">
        <v>2019</v>
      </c>
      <c r="F1228">
        <v>0</v>
      </c>
    </row>
    <row r="1229" spans="1:6" x14ac:dyDescent="0.3">
      <c r="A1229">
        <v>111</v>
      </c>
      <c r="B1229" t="s">
        <v>27</v>
      </c>
      <c r="C1229" s="1">
        <v>43556</v>
      </c>
      <c r="D1229" t="s">
        <v>10</v>
      </c>
      <c r="E1229">
        <v>2019</v>
      </c>
      <c r="F1229">
        <v>0</v>
      </c>
    </row>
    <row r="1230" spans="1:6" x14ac:dyDescent="0.3">
      <c r="A1230">
        <v>112</v>
      </c>
      <c r="B1230" t="s">
        <v>27</v>
      </c>
      <c r="C1230" s="1">
        <v>43586</v>
      </c>
      <c r="D1230" t="s">
        <v>11</v>
      </c>
      <c r="E1230">
        <v>2019</v>
      </c>
      <c r="F1230">
        <v>0</v>
      </c>
    </row>
    <row r="1231" spans="1:6" x14ac:dyDescent="0.3">
      <c r="A1231">
        <v>113</v>
      </c>
      <c r="B1231" t="s">
        <v>27</v>
      </c>
      <c r="C1231" s="1">
        <v>43617</v>
      </c>
      <c r="D1231" t="s">
        <v>12</v>
      </c>
      <c r="E1231">
        <v>2019</v>
      </c>
      <c r="F1231">
        <v>0</v>
      </c>
    </row>
    <row r="1232" spans="1:6" x14ac:dyDescent="0.3">
      <c r="A1232">
        <v>114</v>
      </c>
      <c r="B1232" t="s">
        <v>27</v>
      </c>
      <c r="C1232" s="1">
        <v>43647</v>
      </c>
      <c r="D1232" t="s">
        <v>13</v>
      </c>
      <c r="E1232">
        <v>2019</v>
      </c>
      <c r="F1232">
        <v>0</v>
      </c>
    </row>
    <row r="1233" spans="1:6" x14ac:dyDescent="0.3">
      <c r="A1233">
        <v>115</v>
      </c>
      <c r="B1233" t="s">
        <v>27</v>
      </c>
      <c r="C1233" s="1">
        <v>43678</v>
      </c>
      <c r="D1233" t="s">
        <v>14</v>
      </c>
      <c r="E1233">
        <v>2019</v>
      </c>
      <c r="F1233">
        <v>0</v>
      </c>
    </row>
    <row r="1234" spans="1:6" x14ac:dyDescent="0.3">
      <c r="A1234">
        <v>116</v>
      </c>
      <c r="B1234" t="s">
        <v>27</v>
      </c>
      <c r="C1234" s="1">
        <v>43709</v>
      </c>
      <c r="D1234" t="s">
        <v>15</v>
      </c>
      <c r="E1234">
        <v>2019</v>
      </c>
      <c r="F1234">
        <v>0</v>
      </c>
    </row>
    <row r="1235" spans="1:6" x14ac:dyDescent="0.3">
      <c r="A1235">
        <v>117</v>
      </c>
      <c r="B1235" t="s">
        <v>27</v>
      </c>
      <c r="C1235" s="1">
        <v>43739</v>
      </c>
      <c r="D1235" t="s">
        <v>16</v>
      </c>
      <c r="E1235">
        <v>2019</v>
      </c>
      <c r="F1235">
        <v>0</v>
      </c>
    </row>
    <row r="1236" spans="1:6" x14ac:dyDescent="0.3">
      <c r="A1236">
        <v>118</v>
      </c>
      <c r="B1236" t="s">
        <v>27</v>
      </c>
      <c r="C1236" s="1">
        <v>43770</v>
      </c>
      <c r="D1236" t="s">
        <v>17</v>
      </c>
      <c r="E1236">
        <v>2019</v>
      </c>
      <c r="F1236">
        <v>0</v>
      </c>
    </row>
    <row r="1237" spans="1:6" x14ac:dyDescent="0.3">
      <c r="A1237">
        <v>119</v>
      </c>
      <c r="B1237" t="s">
        <v>27</v>
      </c>
      <c r="C1237" s="1">
        <v>43800</v>
      </c>
      <c r="D1237" t="s">
        <v>18</v>
      </c>
      <c r="E1237">
        <v>2019</v>
      </c>
      <c r="F1237">
        <v>0</v>
      </c>
    </row>
    <row r="1238" spans="1:6" x14ac:dyDescent="0.3">
      <c r="A1238">
        <v>120</v>
      </c>
      <c r="B1238" t="s">
        <v>28</v>
      </c>
      <c r="C1238" s="1">
        <v>43466</v>
      </c>
      <c r="D1238" t="s">
        <v>7</v>
      </c>
      <c r="E1238">
        <v>2019</v>
      </c>
      <c r="F1238">
        <v>0</v>
      </c>
    </row>
    <row r="1239" spans="1:6" x14ac:dyDescent="0.3">
      <c r="A1239">
        <v>121</v>
      </c>
      <c r="B1239" t="s">
        <v>28</v>
      </c>
      <c r="C1239" s="1">
        <v>43497</v>
      </c>
      <c r="D1239" t="s">
        <v>8</v>
      </c>
      <c r="E1239">
        <v>2019</v>
      </c>
      <c r="F1239">
        <v>0</v>
      </c>
    </row>
    <row r="1240" spans="1:6" x14ac:dyDescent="0.3">
      <c r="A1240">
        <v>122</v>
      </c>
      <c r="B1240" t="s">
        <v>28</v>
      </c>
      <c r="C1240" s="1">
        <v>43525</v>
      </c>
      <c r="D1240" t="s">
        <v>9</v>
      </c>
      <c r="E1240">
        <v>2019</v>
      </c>
      <c r="F1240">
        <v>0</v>
      </c>
    </row>
    <row r="1241" spans="1:6" x14ac:dyDescent="0.3">
      <c r="A1241">
        <v>123</v>
      </c>
      <c r="B1241" t="s">
        <v>28</v>
      </c>
      <c r="C1241" s="1">
        <v>43556</v>
      </c>
      <c r="D1241" t="s">
        <v>10</v>
      </c>
      <c r="E1241">
        <v>2019</v>
      </c>
      <c r="F1241">
        <v>0</v>
      </c>
    </row>
    <row r="1242" spans="1:6" x14ac:dyDescent="0.3">
      <c r="A1242">
        <v>124</v>
      </c>
      <c r="B1242" t="s">
        <v>28</v>
      </c>
      <c r="C1242" s="1">
        <v>43586</v>
      </c>
      <c r="D1242" t="s">
        <v>11</v>
      </c>
      <c r="E1242">
        <v>2019</v>
      </c>
      <c r="F1242">
        <v>0</v>
      </c>
    </row>
    <row r="1243" spans="1:6" x14ac:dyDescent="0.3">
      <c r="A1243">
        <v>125</v>
      </c>
      <c r="B1243" t="s">
        <v>28</v>
      </c>
      <c r="C1243" s="1">
        <v>43617</v>
      </c>
      <c r="D1243" t="s">
        <v>12</v>
      </c>
      <c r="E1243">
        <v>2019</v>
      </c>
      <c r="F1243">
        <v>0</v>
      </c>
    </row>
    <row r="1244" spans="1:6" x14ac:dyDescent="0.3">
      <c r="A1244">
        <v>126</v>
      </c>
      <c r="B1244" t="s">
        <v>28</v>
      </c>
      <c r="C1244" s="1">
        <v>43647</v>
      </c>
      <c r="D1244" t="s">
        <v>13</v>
      </c>
      <c r="E1244">
        <v>2019</v>
      </c>
      <c r="F1244">
        <v>0</v>
      </c>
    </row>
    <row r="1245" spans="1:6" x14ac:dyDescent="0.3">
      <c r="A1245">
        <v>127</v>
      </c>
      <c r="B1245" t="s">
        <v>28</v>
      </c>
      <c r="C1245" s="1">
        <v>43678</v>
      </c>
      <c r="D1245" t="s">
        <v>14</v>
      </c>
      <c r="E1245">
        <v>2019</v>
      </c>
      <c r="F1245">
        <v>0</v>
      </c>
    </row>
    <row r="1246" spans="1:6" x14ac:dyDescent="0.3">
      <c r="A1246">
        <v>128</v>
      </c>
      <c r="B1246" t="s">
        <v>28</v>
      </c>
      <c r="C1246" s="1">
        <v>43709</v>
      </c>
      <c r="D1246" t="s">
        <v>15</v>
      </c>
      <c r="E1246">
        <v>2019</v>
      </c>
      <c r="F1246">
        <v>0</v>
      </c>
    </row>
    <row r="1247" spans="1:6" x14ac:dyDescent="0.3">
      <c r="A1247">
        <v>129</v>
      </c>
      <c r="B1247" t="s">
        <v>28</v>
      </c>
      <c r="C1247" s="1">
        <v>43739</v>
      </c>
      <c r="D1247" t="s">
        <v>16</v>
      </c>
      <c r="E1247">
        <v>2019</v>
      </c>
      <c r="F1247">
        <v>0</v>
      </c>
    </row>
    <row r="1248" spans="1:6" x14ac:dyDescent="0.3">
      <c r="A1248">
        <v>130</v>
      </c>
      <c r="B1248" t="s">
        <v>28</v>
      </c>
      <c r="C1248" s="1">
        <v>43770</v>
      </c>
      <c r="D1248" t="s">
        <v>17</v>
      </c>
      <c r="E1248">
        <v>2019</v>
      </c>
      <c r="F1248">
        <v>0</v>
      </c>
    </row>
    <row r="1249" spans="1:6" x14ac:dyDescent="0.3">
      <c r="A1249">
        <v>131</v>
      </c>
      <c r="B1249" t="s">
        <v>28</v>
      </c>
      <c r="C1249" s="1">
        <v>43800</v>
      </c>
      <c r="D1249" t="s">
        <v>18</v>
      </c>
      <c r="E1249">
        <v>2019</v>
      </c>
      <c r="F1249">
        <v>0</v>
      </c>
    </row>
    <row r="1250" spans="1:6" x14ac:dyDescent="0.3">
      <c r="A1250">
        <v>132</v>
      </c>
      <c r="B1250" t="s">
        <v>29</v>
      </c>
      <c r="C1250" s="1">
        <v>43466</v>
      </c>
      <c r="D1250" t="s">
        <v>7</v>
      </c>
      <c r="E1250">
        <v>2019</v>
      </c>
      <c r="F1250">
        <v>0</v>
      </c>
    </row>
    <row r="1251" spans="1:6" x14ac:dyDescent="0.3">
      <c r="A1251">
        <v>133</v>
      </c>
      <c r="B1251" t="s">
        <v>29</v>
      </c>
      <c r="C1251" s="1">
        <v>43497</v>
      </c>
      <c r="D1251" t="s">
        <v>8</v>
      </c>
      <c r="E1251">
        <v>2019</v>
      </c>
      <c r="F1251">
        <v>0</v>
      </c>
    </row>
    <row r="1252" spans="1:6" x14ac:dyDescent="0.3">
      <c r="A1252">
        <v>134</v>
      </c>
      <c r="B1252" t="s">
        <v>29</v>
      </c>
      <c r="C1252" s="1">
        <v>43525</v>
      </c>
      <c r="D1252" t="s">
        <v>9</v>
      </c>
      <c r="E1252">
        <v>2019</v>
      </c>
      <c r="F1252">
        <v>0</v>
      </c>
    </row>
    <row r="1253" spans="1:6" x14ac:dyDescent="0.3">
      <c r="A1253">
        <v>135</v>
      </c>
      <c r="B1253" t="s">
        <v>29</v>
      </c>
      <c r="C1253" s="1">
        <v>43556</v>
      </c>
      <c r="D1253" t="s">
        <v>10</v>
      </c>
      <c r="E1253">
        <v>2019</v>
      </c>
      <c r="F1253">
        <v>0</v>
      </c>
    </row>
    <row r="1254" spans="1:6" x14ac:dyDescent="0.3">
      <c r="A1254">
        <v>136</v>
      </c>
      <c r="B1254" t="s">
        <v>29</v>
      </c>
      <c r="C1254" s="1">
        <v>43586</v>
      </c>
      <c r="D1254" t="s">
        <v>11</v>
      </c>
      <c r="E1254">
        <v>2019</v>
      </c>
      <c r="F1254">
        <v>0</v>
      </c>
    </row>
    <row r="1255" spans="1:6" x14ac:dyDescent="0.3">
      <c r="A1255">
        <v>137</v>
      </c>
      <c r="B1255" t="s">
        <v>29</v>
      </c>
      <c r="C1255" s="1">
        <v>43617</v>
      </c>
      <c r="D1255" t="s">
        <v>12</v>
      </c>
      <c r="E1255">
        <v>2019</v>
      </c>
      <c r="F1255">
        <v>0</v>
      </c>
    </row>
    <row r="1256" spans="1:6" x14ac:dyDescent="0.3">
      <c r="A1256">
        <v>138</v>
      </c>
      <c r="B1256" t="s">
        <v>29</v>
      </c>
      <c r="C1256" s="1">
        <v>43647</v>
      </c>
      <c r="D1256" t="s">
        <v>13</v>
      </c>
      <c r="E1256">
        <v>2019</v>
      </c>
      <c r="F1256">
        <v>0</v>
      </c>
    </row>
    <row r="1257" spans="1:6" x14ac:dyDescent="0.3">
      <c r="A1257">
        <v>139</v>
      </c>
      <c r="B1257" t="s">
        <v>29</v>
      </c>
      <c r="C1257" s="1">
        <v>43678</v>
      </c>
      <c r="D1257" t="s">
        <v>14</v>
      </c>
      <c r="E1257">
        <v>2019</v>
      </c>
      <c r="F1257">
        <v>0</v>
      </c>
    </row>
    <row r="1258" spans="1:6" x14ac:dyDescent="0.3">
      <c r="A1258">
        <v>140</v>
      </c>
      <c r="B1258" t="s">
        <v>29</v>
      </c>
      <c r="C1258" s="1">
        <v>43709</v>
      </c>
      <c r="D1258" t="s">
        <v>15</v>
      </c>
      <c r="E1258">
        <v>2019</v>
      </c>
      <c r="F1258">
        <v>0</v>
      </c>
    </row>
    <row r="1259" spans="1:6" x14ac:dyDescent="0.3">
      <c r="A1259">
        <v>141</v>
      </c>
      <c r="B1259" t="s">
        <v>29</v>
      </c>
      <c r="C1259" s="1">
        <v>43739</v>
      </c>
      <c r="D1259" t="s">
        <v>16</v>
      </c>
      <c r="E1259">
        <v>2019</v>
      </c>
      <c r="F1259">
        <v>0</v>
      </c>
    </row>
    <row r="1260" spans="1:6" x14ac:dyDescent="0.3">
      <c r="A1260">
        <v>142</v>
      </c>
      <c r="B1260" t="s">
        <v>29</v>
      </c>
      <c r="C1260" s="1">
        <v>43770</v>
      </c>
      <c r="D1260" t="s">
        <v>17</v>
      </c>
      <c r="E1260">
        <v>2019</v>
      </c>
      <c r="F1260">
        <v>0</v>
      </c>
    </row>
    <row r="1261" spans="1:6" x14ac:dyDescent="0.3">
      <c r="A1261">
        <v>143</v>
      </c>
      <c r="B1261" t="s">
        <v>29</v>
      </c>
      <c r="C1261" s="1">
        <v>43800</v>
      </c>
      <c r="D1261" t="s">
        <v>18</v>
      </c>
      <c r="E1261">
        <v>2019</v>
      </c>
      <c r="F1261">
        <v>0</v>
      </c>
    </row>
    <row r="1262" spans="1:6" x14ac:dyDescent="0.3">
      <c r="A1262">
        <v>144</v>
      </c>
      <c r="B1262" t="s">
        <v>30</v>
      </c>
      <c r="C1262" s="1">
        <v>43466</v>
      </c>
      <c r="D1262" t="s">
        <v>7</v>
      </c>
      <c r="E1262">
        <v>2019</v>
      </c>
      <c r="F1262">
        <v>45</v>
      </c>
    </row>
    <row r="1263" spans="1:6" x14ac:dyDescent="0.3">
      <c r="A1263">
        <v>145</v>
      </c>
      <c r="B1263" t="s">
        <v>30</v>
      </c>
      <c r="C1263" s="1">
        <v>43497</v>
      </c>
      <c r="D1263" t="s">
        <v>8</v>
      </c>
      <c r="E1263">
        <v>2019</v>
      </c>
      <c r="F1263">
        <v>29</v>
      </c>
    </row>
    <row r="1264" spans="1:6" x14ac:dyDescent="0.3">
      <c r="A1264">
        <v>146</v>
      </c>
      <c r="B1264" t="s">
        <v>30</v>
      </c>
      <c r="C1264" s="1">
        <v>43525</v>
      </c>
      <c r="D1264" t="s">
        <v>9</v>
      </c>
      <c r="E1264">
        <v>2019</v>
      </c>
      <c r="F1264">
        <v>28</v>
      </c>
    </row>
    <row r="1265" spans="1:6" x14ac:dyDescent="0.3">
      <c r="A1265">
        <v>147</v>
      </c>
      <c r="B1265" t="s">
        <v>30</v>
      </c>
      <c r="C1265" s="1">
        <v>43556</v>
      </c>
      <c r="D1265" t="s">
        <v>10</v>
      </c>
      <c r="E1265">
        <v>2019</v>
      </c>
      <c r="F1265">
        <v>34</v>
      </c>
    </row>
    <row r="1266" spans="1:6" x14ac:dyDescent="0.3">
      <c r="A1266">
        <v>148</v>
      </c>
      <c r="B1266" t="s">
        <v>30</v>
      </c>
      <c r="C1266" s="1">
        <v>43586</v>
      </c>
      <c r="D1266" t="s">
        <v>11</v>
      </c>
      <c r="E1266">
        <v>2019</v>
      </c>
      <c r="F1266">
        <v>20</v>
      </c>
    </row>
    <row r="1267" spans="1:6" x14ac:dyDescent="0.3">
      <c r="A1267">
        <v>149</v>
      </c>
      <c r="B1267" t="s">
        <v>30</v>
      </c>
      <c r="C1267" s="1">
        <v>43617</v>
      </c>
      <c r="D1267" t="s">
        <v>12</v>
      </c>
      <c r="E1267">
        <v>2019</v>
      </c>
      <c r="F1267">
        <v>28</v>
      </c>
    </row>
    <row r="1268" spans="1:6" x14ac:dyDescent="0.3">
      <c r="A1268">
        <v>150</v>
      </c>
      <c r="B1268" t="s">
        <v>30</v>
      </c>
      <c r="C1268" s="1">
        <v>43647</v>
      </c>
      <c r="D1268" t="s">
        <v>13</v>
      </c>
      <c r="E1268">
        <v>2019</v>
      </c>
      <c r="F1268">
        <v>47</v>
      </c>
    </row>
    <row r="1269" spans="1:6" x14ac:dyDescent="0.3">
      <c r="A1269">
        <v>151</v>
      </c>
      <c r="B1269" t="s">
        <v>30</v>
      </c>
      <c r="C1269" s="1">
        <v>43678</v>
      </c>
      <c r="D1269" t="s">
        <v>14</v>
      </c>
      <c r="E1269">
        <v>2019</v>
      </c>
      <c r="F1269">
        <v>44</v>
      </c>
    </row>
    <row r="1270" spans="1:6" x14ac:dyDescent="0.3">
      <c r="A1270">
        <v>152</v>
      </c>
      <c r="B1270" t="s">
        <v>30</v>
      </c>
      <c r="C1270" s="1">
        <v>43709</v>
      </c>
      <c r="D1270" t="s">
        <v>15</v>
      </c>
      <c r="E1270">
        <v>2019</v>
      </c>
      <c r="F1270">
        <v>34</v>
      </c>
    </row>
    <row r="1271" spans="1:6" x14ac:dyDescent="0.3">
      <c r="A1271">
        <v>153</v>
      </c>
      <c r="B1271" t="s">
        <v>30</v>
      </c>
      <c r="C1271" s="1">
        <v>43739</v>
      </c>
      <c r="D1271" t="s">
        <v>16</v>
      </c>
      <c r="E1271">
        <v>2019</v>
      </c>
      <c r="F1271">
        <v>37</v>
      </c>
    </row>
    <row r="1272" spans="1:6" x14ac:dyDescent="0.3">
      <c r="A1272">
        <v>154</v>
      </c>
      <c r="B1272" t="s">
        <v>30</v>
      </c>
      <c r="C1272" s="1">
        <v>43770</v>
      </c>
      <c r="D1272" t="s">
        <v>17</v>
      </c>
      <c r="E1272">
        <v>2019</v>
      </c>
      <c r="F1272">
        <v>68</v>
      </c>
    </row>
    <row r="1273" spans="1:6" x14ac:dyDescent="0.3">
      <c r="A1273">
        <v>155</v>
      </c>
      <c r="B1273" t="s">
        <v>30</v>
      </c>
      <c r="C1273" s="1">
        <v>43800</v>
      </c>
      <c r="D1273" t="s">
        <v>18</v>
      </c>
      <c r="E1273">
        <v>2019</v>
      </c>
      <c r="F1273">
        <v>26</v>
      </c>
    </row>
    <row r="1274" spans="1:6" x14ac:dyDescent="0.3">
      <c r="A1274">
        <v>156</v>
      </c>
      <c r="B1274" t="s">
        <v>31</v>
      </c>
      <c r="C1274" s="1">
        <v>43466</v>
      </c>
      <c r="D1274" t="s">
        <v>7</v>
      </c>
      <c r="E1274">
        <v>2019</v>
      </c>
      <c r="F1274">
        <v>0</v>
      </c>
    </row>
    <row r="1275" spans="1:6" x14ac:dyDescent="0.3">
      <c r="A1275">
        <v>157</v>
      </c>
      <c r="B1275" t="s">
        <v>31</v>
      </c>
      <c r="C1275" s="1">
        <v>43497</v>
      </c>
      <c r="D1275" t="s">
        <v>8</v>
      </c>
      <c r="E1275">
        <v>2019</v>
      </c>
      <c r="F1275">
        <v>0</v>
      </c>
    </row>
    <row r="1276" spans="1:6" x14ac:dyDescent="0.3">
      <c r="A1276">
        <v>158</v>
      </c>
      <c r="B1276" t="s">
        <v>31</v>
      </c>
      <c r="C1276" s="1">
        <v>43525</v>
      </c>
      <c r="D1276" t="s">
        <v>9</v>
      </c>
      <c r="E1276">
        <v>2019</v>
      </c>
      <c r="F1276">
        <v>0</v>
      </c>
    </row>
    <row r="1277" spans="1:6" x14ac:dyDescent="0.3">
      <c r="A1277">
        <v>159</v>
      </c>
      <c r="B1277" t="s">
        <v>31</v>
      </c>
      <c r="C1277" s="1">
        <v>43556</v>
      </c>
      <c r="D1277" t="s">
        <v>10</v>
      </c>
      <c r="E1277">
        <v>2019</v>
      </c>
      <c r="F1277">
        <v>0</v>
      </c>
    </row>
    <row r="1278" spans="1:6" x14ac:dyDescent="0.3">
      <c r="A1278">
        <v>160</v>
      </c>
      <c r="B1278" t="s">
        <v>31</v>
      </c>
      <c r="C1278" s="1">
        <v>43586</v>
      </c>
      <c r="D1278" t="s">
        <v>11</v>
      </c>
      <c r="E1278">
        <v>2019</v>
      </c>
      <c r="F1278">
        <v>0</v>
      </c>
    </row>
    <row r="1279" spans="1:6" x14ac:dyDescent="0.3">
      <c r="A1279">
        <v>161</v>
      </c>
      <c r="B1279" t="s">
        <v>31</v>
      </c>
      <c r="C1279" s="1">
        <v>43617</v>
      </c>
      <c r="D1279" t="s">
        <v>12</v>
      </c>
      <c r="E1279">
        <v>2019</v>
      </c>
      <c r="F1279">
        <v>0</v>
      </c>
    </row>
    <row r="1280" spans="1:6" x14ac:dyDescent="0.3">
      <c r="A1280">
        <v>162</v>
      </c>
      <c r="B1280" t="s">
        <v>31</v>
      </c>
      <c r="C1280" s="1">
        <v>43647</v>
      </c>
      <c r="D1280" t="s">
        <v>13</v>
      </c>
      <c r="E1280">
        <v>2019</v>
      </c>
      <c r="F1280">
        <v>0</v>
      </c>
    </row>
    <row r="1281" spans="1:6" x14ac:dyDescent="0.3">
      <c r="A1281">
        <v>163</v>
      </c>
      <c r="B1281" t="s">
        <v>31</v>
      </c>
      <c r="C1281" s="1">
        <v>43678</v>
      </c>
      <c r="D1281" t="s">
        <v>14</v>
      </c>
      <c r="E1281">
        <v>2019</v>
      </c>
      <c r="F1281">
        <v>0</v>
      </c>
    </row>
    <row r="1282" spans="1:6" x14ac:dyDescent="0.3">
      <c r="A1282">
        <v>164</v>
      </c>
      <c r="B1282" t="s">
        <v>31</v>
      </c>
      <c r="C1282" s="1">
        <v>43709</v>
      </c>
      <c r="D1282" t="s">
        <v>15</v>
      </c>
      <c r="E1282">
        <v>2019</v>
      </c>
      <c r="F1282">
        <v>0</v>
      </c>
    </row>
    <row r="1283" spans="1:6" x14ac:dyDescent="0.3">
      <c r="A1283">
        <v>165</v>
      </c>
      <c r="B1283" t="s">
        <v>31</v>
      </c>
      <c r="C1283" s="1">
        <v>43739</v>
      </c>
      <c r="D1283" t="s">
        <v>16</v>
      </c>
      <c r="E1283">
        <v>2019</v>
      </c>
      <c r="F1283">
        <v>0</v>
      </c>
    </row>
    <row r="1284" spans="1:6" x14ac:dyDescent="0.3">
      <c r="A1284">
        <v>166</v>
      </c>
      <c r="B1284" t="s">
        <v>31</v>
      </c>
      <c r="C1284" s="1">
        <v>43770</v>
      </c>
      <c r="D1284" t="s">
        <v>17</v>
      </c>
      <c r="E1284">
        <v>2019</v>
      </c>
      <c r="F1284">
        <v>10</v>
      </c>
    </row>
    <row r="1285" spans="1:6" x14ac:dyDescent="0.3">
      <c r="A1285">
        <v>167</v>
      </c>
      <c r="B1285" t="s">
        <v>31</v>
      </c>
      <c r="C1285" s="1">
        <v>43800</v>
      </c>
      <c r="D1285" t="s">
        <v>18</v>
      </c>
      <c r="E1285">
        <v>2019</v>
      </c>
      <c r="F1285">
        <v>0</v>
      </c>
    </row>
    <row r="1286" spans="1:6" x14ac:dyDescent="0.3">
      <c r="A1286">
        <v>168</v>
      </c>
      <c r="B1286" t="s">
        <v>32</v>
      </c>
      <c r="C1286" s="1">
        <v>43466</v>
      </c>
      <c r="D1286" t="s">
        <v>7</v>
      </c>
      <c r="E1286">
        <v>2019</v>
      </c>
      <c r="F1286">
        <v>0</v>
      </c>
    </row>
    <row r="1287" spans="1:6" x14ac:dyDescent="0.3">
      <c r="A1287">
        <v>169</v>
      </c>
      <c r="B1287" t="s">
        <v>32</v>
      </c>
      <c r="C1287" s="1">
        <v>43497</v>
      </c>
      <c r="D1287" t="s">
        <v>8</v>
      </c>
      <c r="E1287">
        <v>2019</v>
      </c>
      <c r="F1287">
        <v>0</v>
      </c>
    </row>
    <row r="1288" spans="1:6" x14ac:dyDescent="0.3">
      <c r="A1288">
        <v>170</v>
      </c>
      <c r="B1288" t="s">
        <v>32</v>
      </c>
      <c r="C1288" s="1">
        <v>43525</v>
      </c>
      <c r="D1288" t="s">
        <v>9</v>
      </c>
      <c r="E1288">
        <v>2019</v>
      </c>
      <c r="F1288">
        <v>0</v>
      </c>
    </row>
    <row r="1289" spans="1:6" x14ac:dyDescent="0.3">
      <c r="A1289">
        <v>171</v>
      </c>
      <c r="B1289" t="s">
        <v>32</v>
      </c>
      <c r="C1289" s="1">
        <v>43556</v>
      </c>
      <c r="D1289" t="s">
        <v>10</v>
      </c>
      <c r="E1289">
        <v>2019</v>
      </c>
      <c r="F1289">
        <v>0</v>
      </c>
    </row>
    <row r="1290" spans="1:6" x14ac:dyDescent="0.3">
      <c r="A1290">
        <v>172</v>
      </c>
      <c r="B1290" t="s">
        <v>32</v>
      </c>
      <c r="C1290" s="1">
        <v>43586</v>
      </c>
      <c r="D1290" t="s">
        <v>11</v>
      </c>
      <c r="E1290">
        <v>2019</v>
      </c>
      <c r="F1290">
        <v>0</v>
      </c>
    </row>
    <row r="1291" spans="1:6" x14ac:dyDescent="0.3">
      <c r="A1291">
        <v>173</v>
      </c>
      <c r="B1291" t="s">
        <v>32</v>
      </c>
      <c r="C1291" s="1">
        <v>43617</v>
      </c>
      <c r="D1291" t="s">
        <v>12</v>
      </c>
      <c r="E1291">
        <v>2019</v>
      </c>
      <c r="F1291">
        <v>0</v>
      </c>
    </row>
    <row r="1292" spans="1:6" x14ac:dyDescent="0.3">
      <c r="A1292">
        <v>174</v>
      </c>
      <c r="B1292" t="s">
        <v>32</v>
      </c>
      <c r="C1292" s="1">
        <v>43647</v>
      </c>
      <c r="D1292" t="s">
        <v>13</v>
      </c>
      <c r="E1292">
        <v>2019</v>
      </c>
      <c r="F1292">
        <v>0</v>
      </c>
    </row>
    <row r="1293" spans="1:6" x14ac:dyDescent="0.3">
      <c r="A1293">
        <v>175</v>
      </c>
      <c r="B1293" t="s">
        <v>32</v>
      </c>
      <c r="C1293" s="1">
        <v>43678</v>
      </c>
      <c r="D1293" t="s">
        <v>14</v>
      </c>
      <c r="E1293">
        <v>2019</v>
      </c>
      <c r="F1293">
        <v>0</v>
      </c>
    </row>
    <row r="1294" spans="1:6" x14ac:dyDescent="0.3">
      <c r="A1294">
        <v>176</v>
      </c>
      <c r="B1294" t="s">
        <v>32</v>
      </c>
      <c r="C1294" s="1">
        <v>43709</v>
      </c>
      <c r="D1294" t="s">
        <v>15</v>
      </c>
      <c r="E1294">
        <v>2019</v>
      </c>
      <c r="F1294">
        <v>0</v>
      </c>
    </row>
    <row r="1295" spans="1:6" x14ac:dyDescent="0.3">
      <c r="A1295">
        <v>177</v>
      </c>
      <c r="B1295" t="s">
        <v>32</v>
      </c>
      <c r="C1295" s="1">
        <v>43739</v>
      </c>
      <c r="D1295" t="s">
        <v>16</v>
      </c>
      <c r="E1295">
        <v>2019</v>
      </c>
      <c r="F1295">
        <v>0</v>
      </c>
    </row>
    <row r="1296" spans="1:6" x14ac:dyDescent="0.3">
      <c r="A1296">
        <v>178</v>
      </c>
      <c r="B1296" t="s">
        <v>32</v>
      </c>
      <c r="C1296" s="1">
        <v>43770</v>
      </c>
      <c r="D1296" t="s">
        <v>17</v>
      </c>
      <c r="E1296">
        <v>2019</v>
      </c>
      <c r="F1296">
        <v>0</v>
      </c>
    </row>
    <row r="1297" spans="1:6" x14ac:dyDescent="0.3">
      <c r="A1297">
        <v>179</v>
      </c>
      <c r="B1297" t="s">
        <v>32</v>
      </c>
      <c r="C1297" s="1">
        <v>43800</v>
      </c>
      <c r="D1297" t="s">
        <v>18</v>
      </c>
      <c r="E1297">
        <v>2019</v>
      </c>
      <c r="F1297">
        <v>0</v>
      </c>
    </row>
    <row r="1298" spans="1:6" x14ac:dyDescent="0.3">
      <c r="A1298">
        <v>180</v>
      </c>
      <c r="B1298" t="s">
        <v>33</v>
      </c>
      <c r="C1298" s="1">
        <v>43466</v>
      </c>
      <c r="D1298" t="s">
        <v>7</v>
      </c>
      <c r="E1298">
        <v>2019</v>
      </c>
      <c r="F1298">
        <v>0</v>
      </c>
    </row>
    <row r="1299" spans="1:6" x14ac:dyDescent="0.3">
      <c r="A1299">
        <v>181</v>
      </c>
      <c r="B1299" t="s">
        <v>33</v>
      </c>
      <c r="C1299" s="1">
        <v>43497</v>
      </c>
      <c r="D1299" t="s">
        <v>8</v>
      </c>
      <c r="E1299">
        <v>2019</v>
      </c>
      <c r="F1299">
        <v>0</v>
      </c>
    </row>
    <row r="1300" spans="1:6" x14ac:dyDescent="0.3">
      <c r="A1300">
        <v>182</v>
      </c>
      <c r="B1300" t="s">
        <v>33</v>
      </c>
      <c r="C1300" s="1">
        <v>43525</v>
      </c>
      <c r="D1300" t="s">
        <v>9</v>
      </c>
      <c r="E1300">
        <v>2019</v>
      </c>
      <c r="F1300">
        <v>0</v>
      </c>
    </row>
    <row r="1301" spans="1:6" x14ac:dyDescent="0.3">
      <c r="A1301">
        <v>183</v>
      </c>
      <c r="B1301" t="s">
        <v>33</v>
      </c>
      <c r="C1301" s="1">
        <v>43556</v>
      </c>
      <c r="D1301" t="s">
        <v>10</v>
      </c>
      <c r="E1301">
        <v>2019</v>
      </c>
      <c r="F1301">
        <v>0</v>
      </c>
    </row>
    <row r="1302" spans="1:6" x14ac:dyDescent="0.3">
      <c r="A1302">
        <v>184</v>
      </c>
      <c r="B1302" t="s">
        <v>33</v>
      </c>
      <c r="C1302" s="1">
        <v>43586</v>
      </c>
      <c r="D1302" t="s">
        <v>11</v>
      </c>
      <c r="E1302">
        <v>2019</v>
      </c>
      <c r="F1302">
        <v>0</v>
      </c>
    </row>
    <row r="1303" spans="1:6" x14ac:dyDescent="0.3">
      <c r="A1303">
        <v>185</v>
      </c>
      <c r="B1303" t="s">
        <v>33</v>
      </c>
      <c r="C1303" s="1">
        <v>43617</v>
      </c>
      <c r="D1303" t="s">
        <v>12</v>
      </c>
      <c r="E1303">
        <v>2019</v>
      </c>
      <c r="F1303">
        <v>0</v>
      </c>
    </row>
    <row r="1304" spans="1:6" x14ac:dyDescent="0.3">
      <c r="A1304">
        <v>186</v>
      </c>
      <c r="B1304" t="s">
        <v>33</v>
      </c>
      <c r="C1304" s="1">
        <v>43647</v>
      </c>
      <c r="D1304" t="s">
        <v>13</v>
      </c>
      <c r="E1304">
        <v>2019</v>
      </c>
      <c r="F1304">
        <v>0</v>
      </c>
    </row>
    <row r="1305" spans="1:6" x14ac:dyDescent="0.3">
      <c r="A1305">
        <v>187</v>
      </c>
      <c r="B1305" t="s">
        <v>33</v>
      </c>
      <c r="C1305" s="1">
        <v>43678</v>
      </c>
      <c r="D1305" t="s">
        <v>14</v>
      </c>
      <c r="E1305">
        <v>2019</v>
      </c>
      <c r="F1305">
        <v>0</v>
      </c>
    </row>
    <row r="1306" spans="1:6" x14ac:dyDescent="0.3">
      <c r="A1306">
        <v>188</v>
      </c>
      <c r="B1306" t="s">
        <v>33</v>
      </c>
      <c r="C1306" s="1">
        <v>43709</v>
      </c>
      <c r="D1306" t="s">
        <v>15</v>
      </c>
      <c r="E1306">
        <v>2019</v>
      </c>
      <c r="F1306">
        <v>0</v>
      </c>
    </row>
    <row r="1307" spans="1:6" x14ac:dyDescent="0.3">
      <c r="A1307">
        <v>189</v>
      </c>
      <c r="B1307" t="s">
        <v>33</v>
      </c>
      <c r="C1307" s="1">
        <v>43739</v>
      </c>
      <c r="D1307" t="s">
        <v>16</v>
      </c>
      <c r="E1307">
        <v>2019</v>
      </c>
      <c r="F1307">
        <v>0</v>
      </c>
    </row>
    <row r="1308" spans="1:6" x14ac:dyDescent="0.3">
      <c r="A1308">
        <v>190</v>
      </c>
      <c r="B1308" t="s">
        <v>33</v>
      </c>
      <c r="C1308" s="1">
        <v>43770</v>
      </c>
      <c r="D1308" t="s">
        <v>17</v>
      </c>
      <c r="E1308">
        <v>2019</v>
      </c>
      <c r="F1308">
        <v>0</v>
      </c>
    </row>
    <row r="1309" spans="1:6" x14ac:dyDescent="0.3">
      <c r="A1309">
        <v>191</v>
      </c>
      <c r="B1309" t="s">
        <v>33</v>
      </c>
      <c r="C1309" s="1">
        <v>43800</v>
      </c>
      <c r="D1309" t="s">
        <v>18</v>
      </c>
      <c r="E1309">
        <v>2019</v>
      </c>
      <c r="F1309">
        <v>0</v>
      </c>
    </row>
    <row r="1310" spans="1:6" x14ac:dyDescent="0.3">
      <c r="A1310">
        <v>192</v>
      </c>
      <c r="B1310" t="s">
        <v>49</v>
      </c>
      <c r="C1310" s="1">
        <v>43466</v>
      </c>
      <c r="D1310" t="s">
        <v>7</v>
      </c>
      <c r="E1310">
        <v>2019</v>
      </c>
      <c r="F1310">
        <v>0</v>
      </c>
    </row>
    <row r="1311" spans="1:6" x14ac:dyDescent="0.3">
      <c r="A1311">
        <v>193</v>
      </c>
      <c r="B1311" t="s">
        <v>49</v>
      </c>
      <c r="C1311" s="1">
        <v>43497</v>
      </c>
      <c r="D1311" t="s">
        <v>8</v>
      </c>
      <c r="E1311">
        <v>2019</v>
      </c>
      <c r="F1311">
        <v>45</v>
      </c>
    </row>
    <row r="1312" spans="1:6" x14ac:dyDescent="0.3">
      <c r="A1312">
        <v>194</v>
      </c>
      <c r="B1312" t="s">
        <v>49</v>
      </c>
      <c r="C1312" s="1">
        <v>43525</v>
      </c>
      <c r="D1312" t="s">
        <v>9</v>
      </c>
      <c r="E1312">
        <v>2019</v>
      </c>
      <c r="F1312">
        <v>40</v>
      </c>
    </row>
    <row r="1313" spans="1:6" x14ac:dyDescent="0.3">
      <c r="A1313">
        <v>195</v>
      </c>
      <c r="B1313" t="s">
        <v>49</v>
      </c>
      <c r="C1313" s="1">
        <v>43556</v>
      </c>
      <c r="D1313" t="s">
        <v>10</v>
      </c>
      <c r="E1313">
        <v>2019</v>
      </c>
      <c r="F1313">
        <v>40</v>
      </c>
    </row>
    <row r="1314" spans="1:6" x14ac:dyDescent="0.3">
      <c r="A1314">
        <v>196</v>
      </c>
      <c r="B1314" t="s">
        <v>49</v>
      </c>
      <c r="C1314" s="1">
        <v>43586</v>
      </c>
      <c r="D1314" t="s">
        <v>11</v>
      </c>
      <c r="E1314">
        <v>2019</v>
      </c>
      <c r="F1314">
        <v>40</v>
      </c>
    </row>
    <row r="1315" spans="1:6" x14ac:dyDescent="0.3">
      <c r="A1315">
        <v>197</v>
      </c>
      <c r="B1315" t="s">
        <v>49</v>
      </c>
      <c r="C1315" s="1">
        <v>43617</v>
      </c>
      <c r="D1315" t="s">
        <v>12</v>
      </c>
      <c r="E1315">
        <v>2019</v>
      </c>
      <c r="F1315">
        <v>50</v>
      </c>
    </row>
    <row r="1316" spans="1:6" x14ac:dyDescent="0.3">
      <c r="A1316">
        <v>198</v>
      </c>
      <c r="B1316" t="s">
        <v>49</v>
      </c>
      <c r="C1316" s="1">
        <v>43647</v>
      </c>
      <c r="D1316" t="s">
        <v>13</v>
      </c>
      <c r="E1316">
        <v>2019</v>
      </c>
      <c r="F1316">
        <v>55</v>
      </c>
    </row>
    <row r="1317" spans="1:6" x14ac:dyDescent="0.3">
      <c r="A1317">
        <v>199</v>
      </c>
      <c r="B1317" t="s">
        <v>49</v>
      </c>
      <c r="C1317" s="1">
        <v>43678</v>
      </c>
      <c r="D1317" t="s">
        <v>14</v>
      </c>
      <c r="E1317">
        <v>2019</v>
      </c>
      <c r="F1317">
        <v>50</v>
      </c>
    </row>
    <row r="1318" spans="1:6" x14ac:dyDescent="0.3">
      <c r="A1318">
        <v>200</v>
      </c>
      <c r="B1318" t="s">
        <v>49</v>
      </c>
      <c r="C1318" s="1">
        <v>43709</v>
      </c>
      <c r="D1318" t="s">
        <v>15</v>
      </c>
      <c r="E1318">
        <v>2019</v>
      </c>
      <c r="F1318">
        <v>60</v>
      </c>
    </row>
    <row r="1319" spans="1:6" x14ac:dyDescent="0.3">
      <c r="A1319">
        <v>201</v>
      </c>
      <c r="B1319" t="s">
        <v>49</v>
      </c>
      <c r="C1319" s="1">
        <v>43739</v>
      </c>
      <c r="D1319" t="s">
        <v>16</v>
      </c>
      <c r="E1319">
        <v>2019</v>
      </c>
      <c r="F1319">
        <v>60</v>
      </c>
    </row>
    <row r="1320" spans="1:6" x14ac:dyDescent="0.3">
      <c r="A1320">
        <v>202</v>
      </c>
      <c r="B1320" t="s">
        <v>49</v>
      </c>
      <c r="C1320" s="1">
        <v>43770</v>
      </c>
      <c r="D1320" t="s">
        <v>17</v>
      </c>
      <c r="E1320">
        <v>2019</v>
      </c>
      <c r="F1320">
        <v>70</v>
      </c>
    </row>
    <row r="1321" spans="1:6" x14ac:dyDescent="0.3">
      <c r="A1321">
        <v>203</v>
      </c>
      <c r="B1321" t="s">
        <v>49</v>
      </c>
      <c r="C1321" s="1">
        <v>43800</v>
      </c>
      <c r="D1321" t="s">
        <v>18</v>
      </c>
      <c r="E1321">
        <v>2019</v>
      </c>
      <c r="F1321">
        <v>65</v>
      </c>
    </row>
    <row r="1322" spans="1:6" x14ac:dyDescent="0.3">
      <c r="A1322">
        <v>204</v>
      </c>
      <c r="B1322" t="s">
        <v>34</v>
      </c>
      <c r="C1322" s="1">
        <v>43466</v>
      </c>
      <c r="D1322" t="s">
        <v>7</v>
      </c>
      <c r="E1322">
        <v>2019</v>
      </c>
      <c r="F1322">
        <v>35</v>
      </c>
    </row>
    <row r="1323" spans="1:6" x14ac:dyDescent="0.3">
      <c r="A1323">
        <v>205</v>
      </c>
      <c r="B1323" t="s">
        <v>34</v>
      </c>
      <c r="C1323" s="1">
        <v>43497</v>
      </c>
      <c r="D1323" t="s">
        <v>8</v>
      </c>
      <c r="E1323">
        <v>2019</v>
      </c>
      <c r="F1323">
        <v>15</v>
      </c>
    </row>
    <row r="1324" spans="1:6" x14ac:dyDescent="0.3">
      <c r="A1324">
        <v>206</v>
      </c>
      <c r="B1324" t="s">
        <v>34</v>
      </c>
      <c r="C1324" s="1">
        <v>43525</v>
      </c>
      <c r="D1324" t="s">
        <v>9</v>
      </c>
      <c r="E1324">
        <v>2019</v>
      </c>
      <c r="F1324">
        <v>14</v>
      </c>
    </row>
    <row r="1325" spans="1:6" x14ac:dyDescent="0.3">
      <c r="A1325">
        <v>207</v>
      </c>
      <c r="B1325" t="s">
        <v>34</v>
      </c>
      <c r="C1325" s="1">
        <v>43556</v>
      </c>
      <c r="D1325" t="s">
        <v>10</v>
      </c>
      <c r="E1325">
        <v>2019</v>
      </c>
      <c r="F1325">
        <v>18</v>
      </c>
    </row>
    <row r="1326" spans="1:6" x14ac:dyDescent="0.3">
      <c r="A1326">
        <v>208</v>
      </c>
      <c r="B1326" t="s">
        <v>34</v>
      </c>
      <c r="C1326" s="1">
        <v>43586</v>
      </c>
      <c r="D1326" t="s">
        <v>11</v>
      </c>
      <c r="E1326">
        <v>2019</v>
      </c>
      <c r="F1326">
        <v>14</v>
      </c>
    </row>
    <row r="1327" spans="1:6" x14ac:dyDescent="0.3">
      <c r="A1327">
        <v>209</v>
      </c>
      <c r="B1327" t="s">
        <v>34</v>
      </c>
      <c r="C1327" s="1">
        <v>43617</v>
      </c>
      <c r="D1327" t="s">
        <v>12</v>
      </c>
      <c r="E1327">
        <v>2019</v>
      </c>
      <c r="F1327">
        <v>14</v>
      </c>
    </row>
    <row r="1328" spans="1:6" x14ac:dyDescent="0.3">
      <c r="A1328">
        <v>210</v>
      </c>
      <c r="B1328" t="s">
        <v>34</v>
      </c>
      <c r="C1328" s="1">
        <v>43647</v>
      </c>
      <c r="D1328" t="s">
        <v>13</v>
      </c>
      <c r="E1328">
        <v>2019</v>
      </c>
      <c r="F1328">
        <v>17</v>
      </c>
    </row>
    <row r="1329" spans="1:6" x14ac:dyDescent="0.3">
      <c r="A1329">
        <v>211</v>
      </c>
      <c r="B1329" t="s">
        <v>34</v>
      </c>
      <c r="C1329" s="1">
        <v>43678</v>
      </c>
      <c r="D1329" t="s">
        <v>14</v>
      </c>
      <c r="E1329">
        <v>2019</v>
      </c>
      <c r="F1329">
        <v>22</v>
      </c>
    </row>
    <row r="1330" spans="1:6" x14ac:dyDescent="0.3">
      <c r="A1330">
        <v>212</v>
      </c>
      <c r="B1330" t="s">
        <v>34</v>
      </c>
      <c r="C1330" s="1">
        <v>43709</v>
      </c>
      <c r="D1330" t="s">
        <v>15</v>
      </c>
      <c r="E1330">
        <v>2019</v>
      </c>
      <c r="F1330">
        <v>7</v>
      </c>
    </row>
    <row r="1331" spans="1:6" x14ac:dyDescent="0.3">
      <c r="A1331">
        <v>213</v>
      </c>
      <c r="B1331" t="s">
        <v>34</v>
      </c>
      <c r="C1331" s="1">
        <v>43739</v>
      </c>
      <c r="D1331" t="s">
        <v>16</v>
      </c>
      <c r="E1331">
        <v>2019</v>
      </c>
      <c r="F1331">
        <v>3</v>
      </c>
    </row>
    <row r="1332" spans="1:6" x14ac:dyDescent="0.3">
      <c r="A1332">
        <v>214</v>
      </c>
      <c r="B1332" t="s">
        <v>34</v>
      </c>
      <c r="C1332" s="1">
        <v>43770</v>
      </c>
      <c r="D1332" t="s">
        <v>17</v>
      </c>
      <c r="E1332">
        <v>2019</v>
      </c>
      <c r="F1332">
        <v>30</v>
      </c>
    </row>
    <row r="1333" spans="1:6" x14ac:dyDescent="0.3">
      <c r="A1333">
        <v>215</v>
      </c>
      <c r="B1333" t="s">
        <v>34</v>
      </c>
      <c r="C1333" s="1">
        <v>43800</v>
      </c>
      <c r="D1333" t="s">
        <v>18</v>
      </c>
      <c r="E1333">
        <v>2019</v>
      </c>
      <c r="F1333">
        <v>10</v>
      </c>
    </row>
    <row r="1334" spans="1:6" x14ac:dyDescent="0.3">
      <c r="A1334">
        <v>216</v>
      </c>
      <c r="B1334" t="s">
        <v>35</v>
      </c>
      <c r="C1334" s="1">
        <v>43466</v>
      </c>
      <c r="D1334" t="s">
        <v>7</v>
      </c>
      <c r="E1334">
        <v>2019</v>
      </c>
      <c r="F1334">
        <v>0</v>
      </c>
    </row>
    <row r="1335" spans="1:6" x14ac:dyDescent="0.3">
      <c r="A1335">
        <v>217</v>
      </c>
      <c r="B1335" t="s">
        <v>35</v>
      </c>
      <c r="C1335" s="1">
        <v>43497</v>
      </c>
      <c r="D1335" t="s">
        <v>8</v>
      </c>
      <c r="E1335">
        <v>2019</v>
      </c>
      <c r="F1335">
        <v>0</v>
      </c>
    </row>
    <row r="1336" spans="1:6" x14ac:dyDescent="0.3">
      <c r="A1336">
        <v>218</v>
      </c>
      <c r="B1336" t="s">
        <v>35</v>
      </c>
      <c r="C1336" s="1">
        <v>43525</v>
      </c>
      <c r="D1336" t="s">
        <v>9</v>
      </c>
      <c r="E1336">
        <v>2019</v>
      </c>
      <c r="F1336">
        <v>0</v>
      </c>
    </row>
    <row r="1337" spans="1:6" x14ac:dyDescent="0.3">
      <c r="A1337">
        <v>219</v>
      </c>
      <c r="B1337" t="s">
        <v>35</v>
      </c>
      <c r="C1337" s="1">
        <v>43556</v>
      </c>
      <c r="D1337" t="s">
        <v>10</v>
      </c>
      <c r="E1337">
        <v>2019</v>
      </c>
      <c r="F1337">
        <v>0</v>
      </c>
    </row>
    <row r="1338" spans="1:6" x14ac:dyDescent="0.3">
      <c r="A1338">
        <v>220</v>
      </c>
      <c r="B1338" t="s">
        <v>35</v>
      </c>
      <c r="C1338" s="1">
        <v>43586</v>
      </c>
      <c r="D1338" t="s">
        <v>11</v>
      </c>
      <c r="E1338">
        <v>2019</v>
      </c>
      <c r="F1338">
        <v>0</v>
      </c>
    </row>
    <row r="1339" spans="1:6" x14ac:dyDescent="0.3">
      <c r="A1339">
        <v>221</v>
      </c>
      <c r="B1339" t="s">
        <v>35</v>
      </c>
      <c r="C1339" s="1">
        <v>43617</v>
      </c>
      <c r="D1339" t="s">
        <v>12</v>
      </c>
      <c r="E1339">
        <v>2019</v>
      </c>
      <c r="F1339">
        <v>0</v>
      </c>
    </row>
    <row r="1340" spans="1:6" x14ac:dyDescent="0.3">
      <c r="A1340">
        <v>222</v>
      </c>
      <c r="B1340" t="s">
        <v>35</v>
      </c>
      <c r="C1340" s="1">
        <v>43647</v>
      </c>
      <c r="D1340" t="s">
        <v>13</v>
      </c>
      <c r="E1340">
        <v>2019</v>
      </c>
      <c r="F1340">
        <v>0</v>
      </c>
    </row>
    <row r="1341" spans="1:6" x14ac:dyDescent="0.3">
      <c r="A1341">
        <v>223</v>
      </c>
      <c r="B1341" t="s">
        <v>35</v>
      </c>
      <c r="C1341" s="1">
        <v>43678</v>
      </c>
      <c r="D1341" t="s">
        <v>14</v>
      </c>
      <c r="E1341">
        <v>2019</v>
      </c>
      <c r="F1341">
        <v>0</v>
      </c>
    </row>
    <row r="1342" spans="1:6" x14ac:dyDescent="0.3">
      <c r="A1342">
        <v>224</v>
      </c>
      <c r="B1342" t="s">
        <v>35</v>
      </c>
      <c r="C1342" s="1">
        <v>43709</v>
      </c>
      <c r="D1342" t="s">
        <v>15</v>
      </c>
      <c r="E1342">
        <v>2019</v>
      </c>
      <c r="F1342">
        <v>0</v>
      </c>
    </row>
    <row r="1343" spans="1:6" x14ac:dyDescent="0.3">
      <c r="A1343">
        <v>225</v>
      </c>
      <c r="B1343" t="s">
        <v>35</v>
      </c>
      <c r="C1343" s="1">
        <v>43739</v>
      </c>
      <c r="D1343" t="s">
        <v>16</v>
      </c>
      <c r="E1343">
        <v>2019</v>
      </c>
      <c r="F1343">
        <v>0</v>
      </c>
    </row>
    <row r="1344" spans="1:6" x14ac:dyDescent="0.3">
      <c r="A1344">
        <v>226</v>
      </c>
      <c r="B1344" t="s">
        <v>35</v>
      </c>
      <c r="C1344" s="1">
        <v>43770</v>
      </c>
      <c r="D1344" t="s">
        <v>17</v>
      </c>
      <c r="E1344">
        <v>2019</v>
      </c>
      <c r="F1344">
        <v>0</v>
      </c>
    </row>
    <row r="1345" spans="1:6" x14ac:dyDescent="0.3">
      <c r="A1345">
        <v>227</v>
      </c>
      <c r="B1345" t="s">
        <v>35</v>
      </c>
      <c r="C1345" s="1">
        <v>43800</v>
      </c>
      <c r="D1345" t="s">
        <v>18</v>
      </c>
      <c r="E1345">
        <v>2019</v>
      </c>
      <c r="F1345">
        <v>0</v>
      </c>
    </row>
    <row r="1346" spans="1:6" x14ac:dyDescent="0.3">
      <c r="A1346">
        <v>228</v>
      </c>
      <c r="B1346" t="s">
        <v>51</v>
      </c>
      <c r="C1346" s="1">
        <v>43466</v>
      </c>
      <c r="D1346" t="s">
        <v>7</v>
      </c>
      <c r="E1346">
        <v>2019</v>
      </c>
      <c r="F1346">
        <v>0</v>
      </c>
    </row>
    <row r="1347" spans="1:6" x14ac:dyDescent="0.3">
      <c r="A1347">
        <v>229</v>
      </c>
      <c r="B1347" t="s">
        <v>51</v>
      </c>
      <c r="C1347" s="1">
        <v>43497</v>
      </c>
      <c r="D1347" t="s">
        <v>8</v>
      </c>
      <c r="E1347">
        <v>2019</v>
      </c>
      <c r="F1347">
        <v>0</v>
      </c>
    </row>
    <row r="1348" spans="1:6" x14ac:dyDescent="0.3">
      <c r="A1348">
        <v>230</v>
      </c>
      <c r="B1348" t="s">
        <v>51</v>
      </c>
      <c r="C1348" s="1">
        <v>43525</v>
      </c>
      <c r="D1348" t="s">
        <v>9</v>
      </c>
      <c r="E1348">
        <v>2019</v>
      </c>
      <c r="F1348">
        <v>0</v>
      </c>
    </row>
    <row r="1349" spans="1:6" x14ac:dyDescent="0.3">
      <c r="A1349">
        <v>231</v>
      </c>
      <c r="B1349" t="s">
        <v>51</v>
      </c>
      <c r="C1349" s="1">
        <v>43556</v>
      </c>
      <c r="D1349" t="s">
        <v>10</v>
      </c>
      <c r="E1349">
        <v>2019</v>
      </c>
      <c r="F1349">
        <v>0</v>
      </c>
    </row>
    <row r="1350" spans="1:6" x14ac:dyDescent="0.3">
      <c r="A1350">
        <v>232</v>
      </c>
      <c r="B1350" t="s">
        <v>51</v>
      </c>
      <c r="C1350" s="1">
        <v>43586</v>
      </c>
      <c r="D1350" t="s">
        <v>11</v>
      </c>
      <c r="E1350">
        <v>2019</v>
      </c>
      <c r="F1350">
        <v>0</v>
      </c>
    </row>
    <row r="1351" spans="1:6" x14ac:dyDescent="0.3">
      <c r="A1351">
        <v>233</v>
      </c>
      <c r="B1351" t="s">
        <v>51</v>
      </c>
      <c r="C1351" s="1">
        <v>43617</v>
      </c>
      <c r="D1351" t="s">
        <v>12</v>
      </c>
      <c r="E1351">
        <v>2019</v>
      </c>
      <c r="F1351">
        <v>0</v>
      </c>
    </row>
    <row r="1352" spans="1:6" x14ac:dyDescent="0.3">
      <c r="A1352">
        <v>234</v>
      </c>
      <c r="B1352" t="s">
        <v>51</v>
      </c>
      <c r="C1352" s="1">
        <v>43647</v>
      </c>
      <c r="D1352" t="s">
        <v>13</v>
      </c>
      <c r="E1352">
        <v>2019</v>
      </c>
      <c r="F1352">
        <v>0</v>
      </c>
    </row>
    <row r="1353" spans="1:6" x14ac:dyDescent="0.3">
      <c r="A1353">
        <v>235</v>
      </c>
      <c r="B1353" t="s">
        <v>51</v>
      </c>
      <c r="C1353" s="1">
        <v>43678</v>
      </c>
      <c r="D1353" t="s">
        <v>14</v>
      </c>
      <c r="E1353">
        <v>2019</v>
      </c>
      <c r="F1353">
        <v>0</v>
      </c>
    </row>
    <row r="1354" spans="1:6" x14ac:dyDescent="0.3">
      <c r="A1354">
        <v>236</v>
      </c>
      <c r="B1354" t="s">
        <v>51</v>
      </c>
      <c r="C1354" s="1">
        <v>43709</v>
      </c>
      <c r="D1354" t="s">
        <v>15</v>
      </c>
      <c r="E1354">
        <v>2019</v>
      </c>
      <c r="F1354">
        <v>0</v>
      </c>
    </row>
    <row r="1355" spans="1:6" x14ac:dyDescent="0.3">
      <c r="A1355">
        <v>237</v>
      </c>
      <c r="B1355" t="s">
        <v>51</v>
      </c>
      <c r="C1355" s="1">
        <v>43739</v>
      </c>
      <c r="D1355" t="s">
        <v>16</v>
      </c>
      <c r="E1355">
        <v>2019</v>
      </c>
      <c r="F1355">
        <v>0</v>
      </c>
    </row>
    <row r="1356" spans="1:6" x14ac:dyDescent="0.3">
      <c r="A1356">
        <v>238</v>
      </c>
      <c r="B1356" t="s">
        <v>51</v>
      </c>
      <c r="C1356" s="1">
        <v>43770</v>
      </c>
      <c r="D1356" t="s">
        <v>17</v>
      </c>
      <c r="E1356">
        <v>2019</v>
      </c>
      <c r="F1356">
        <v>0</v>
      </c>
    </row>
    <row r="1357" spans="1:6" x14ac:dyDescent="0.3">
      <c r="A1357">
        <v>239</v>
      </c>
      <c r="B1357" t="s">
        <v>51</v>
      </c>
      <c r="C1357" s="1">
        <v>43800</v>
      </c>
      <c r="D1357" t="s">
        <v>18</v>
      </c>
      <c r="E1357">
        <v>2019</v>
      </c>
      <c r="F1357">
        <v>5</v>
      </c>
    </row>
    <row r="1358" spans="1:6" x14ac:dyDescent="0.3">
      <c r="A1358">
        <v>240</v>
      </c>
      <c r="B1358" t="s">
        <v>36</v>
      </c>
      <c r="C1358" s="1">
        <v>43466</v>
      </c>
      <c r="D1358" t="s">
        <v>7</v>
      </c>
      <c r="E1358">
        <v>2019</v>
      </c>
      <c r="F1358">
        <v>0</v>
      </c>
    </row>
    <row r="1359" spans="1:6" x14ac:dyDescent="0.3">
      <c r="A1359">
        <v>241</v>
      </c>
      <c r="B1359" t="s">
        <v>36</v>
      </c>
      <c r="C1359" s="1">
        <v>43497</v>
      </c>
      <c r="D1359" t="s">
        <v>8</v>
      </c>
      <c r="E1359">
        <v>2019</v>
      </c>
      <c r="F1359">
        <v>0</v>
      </c>
    </row>
    <row r="1360" spans="1:6" x14ac:dyDescent="0.3">
      <c r="A1360">
        <v>242</v>
      </c>
      <c r="B1360" t="s">
        <v>36</v>
      </c>
      <c r="C1360" s="1">
        <v>43525</v>
      </c>
      <c r="D1360" t="s">
        <v>9</v>
      </c>
      <c r="E1360">
        <v>2019</v>
      </c>
      <c r="F1360">
        <v>0</v>
      </c>
    </row>
    <row r="1361" spans="1:6" x14ac:dyDescent="0.3">
      <c r="A1361">
        <v>243</v>
      </c>
      <c r="B1361" t="s">
        <v>36</v>
      </c>
      <c r="C1361" s="1">
        <v>43556</v>
      </c>
      <c r="D1361" t="s">
        <v>10</v>
      </c>
      <c r="E1361">
        <v>2019</v>
      </c>
      <c r="F1361">
        <v>0</v>
      </c>
    </row>
    <row r="1362" spans="1:6" x14ac:dyDescent="0.3">
      <c r="A1362">
        <v>244</v>
      </c>
      <c r="B1362" t="s">
        <v>36</v>
      </c>
      <c r="C1362" s="1">
        <v>43586</v>
      </c>
      <c r="D1362" t="s">
        <v>11</v>
      </c>
      <c r="E1362">
        <v>2019</v>
      </c>
      <c r="F1362">
        <v>0</v>
      </c>
    </row>
    <row r="1363" spans="1:6" x14ac:dyDescent="0.3">
      <c r="A1363">
        <v>245</v>
      </c>
      <c r="B1363" t="s">
        <v>36</v>
      </c>
      <c r="C1363" s="1">
        <v>43617</v>
      </c>
      <c r="D1363" t="s">
        <v>12</v>
      </c>
      <c r="E1363">
        <v>2019</v>
      </c>
      <c r="F1363">
        <v>0</v>
      </c>
    </row>
    <row r="1364" spans="1:6" x14ac:dyDescent="0.3">
      <c r="A1364">
        <v>246</v>
      </c>
      <c r="B1364" t="s">
        <v>36</v>
      </c>
      <c r="C1364" s="1">
        <v>43647</v>
      </c>
      <c r="D1364" t="s">
        <v>13</v>
      </c>
      <c r="E1364">
        <v>2019</v>
      </c>
      <c r="F1364">
        <v>0</v>
      </c>
    </row>
    <row r="1365" spans="1:6" x14ac:dyDescent="0.3">
      <c r="A1365">
        <v>247</v>
      </c>
      <c r="B1365" t="s">
        <v>36</v>
      </c>
      <c r="C1365" s="1">
        <v>43678</v>
      </c>
      <c r="D1365" t="s">
        <v>14</v>
      </c>
      <c r="E1365">
        <v>2019</v>
      </c>
      <c r="F1365">
        <v>0</v>
      </c>
    </row>
    <row r="1366" spans="1:6" x14ac:dyDescent="0.3">
      <c r="A1366">
        <v>248</v>
      </c>
      <c r="B1366" t="s">
        <v>36</v>
      </c>
      <c r="C1366" s="1">
        <v>43709</v>
      </c>
      <c r="D1366" t="s">
        <v>15</v>
      </c>
      <c r="E1366">
        <v>2019</v>
      </c>
      <c r="F1366">
        <v>0</v>
      </c>
    </row>
    <row r="1367" spans="1:6" x14ac:dyDescent="0.3">
      <c r="A1367">
        <v>249</v>
      </c>
      <c r="B1367" t="s">
        <v>36</v>
      </c>
      <c r="C1367" s="1">
        <v>43739</v>
      </c>
      <c r="D1367" t="s">
        <v>16</v>
      </c>
      <c r="E1367">
        <v>2019</v>
      </c>
      <c r="F1367">
        <v>0</v>
      </c>
    </row>
    <row r="1368" spans="1:6" x14ac:dyDescent="0.3">
      <c r="A1368">
        <v>250</v>
      </c>
      <c r="B1368" t="s">
        <v>36</v>
      </c>
      <c r="C1368" s="1">
        <v>43770</v>
      </c>
      <c r="D1368" t="s">
        <v>17</v>
      </c>
      <c r="E1368">
        <v>2019</v>
      </c>
      <c r="F1368">
        <v>0</v>
      </c>
    </row>
    <row r="1369" spans="1:6" x14ac:dyDescent="0.3">
      <c r="A1369">
        <v>251</v>
      </c>
      <c r="B1369" t="s">
        <v>36</v>
      </c>
      <c r="C1369" s="1">
        <v>43800</v>
      </c>
      <c r="D1369" t="s">
        <v>18</v>
      </c>
      <c r="E1369">
        <v>2019</v>
      </c>
      <c r="F1369">
        <v>0</v>
      </c>
    </row>
    <row r="1370" spans="1:6" x14ac:dyDescent="0.3">
      <c r="A1370">
        <v>252</v>
      </c>
      <c r="B1370" t="s">
        <v>37</v>
      </c>
      <c r="C1370" s="1">
        <v>43466</v>
      </c>
      <c r="D1370" t="s">
        <v>7</v>
      </c>
      <c r="E1370">
        <v>2019</v>
      </c>
      <c r="F1370">
        <v>0</v>
      </c>
    </row>
    <row r="1371" spans="1:6" x14ac:dyDescent="0.3">
      <c r="A1371">
        <v>253</v>
      </c>
      <c r="B1371" t="s">
        <v>37</v>
      </c>
      <c r="C1371" s="1">
        <v>43497</v>
      </c>
      <c r="D1371" t="s">
        <v>8</v>
      </c>
      <c r="E1371">
        <v>2019</v>
      </c>
      <c r="F1371">
        <v>1</v>
      </c>
    </row>
    <row r="1372" spans="1:6" x14ac:dyDescent="0.3">
      <c r="A1372">
        <v>254</v>
      </c>
      <c r="B1372" t="s">
        <v>37</v>
      </c>
      <c r="C1372" s="1">
        <v>43525</v>
      </c>
      <c r="D1372" t="s">
        <v>9</v>
      </c>
      <c r="E1372">
        <v>2019</v>
      </c>
      <c r="F1372">
        <v>0</v>
      </c>
    </row>
    <row r="1373" spans="1:6" x14ac:dyDescent="0.3">
      <c r="A1373">
        <v>255</v>
      </c>
      <c r="B1373" t="s">
        <v>37</v>
      </c>
      <c r="C1373" s="1">
        <v>43556</v>
      </c>
      <c r="D1373" t="s">
        <v>10</v>
      </c>
      <c r="E1373">
        <v>2019</v>
      </c>
      <c r="F1373">
        <v>0</v>
      </c>
    </row>
    <row r="1374" spans="1:6" x14ac:dyDescent="0.3">
      <c r="A1374">
        <v>256</v>
      </c>
      <c r="B1374" t="s">
        <v>37</v>
      </c>
      <c r="C1374" s="1">
        <v>43586</v>
      </c>
      <c r="D1374" t="s">
        <v>11</v>
      </c>
      <c r="E1374">
        <v>2019</v>
      </c>
      <c r="F1374">
        <v>0</v>
      </c>
    </row>
    <row r="1375" spans="1:6" x14ac:dyDescent="0.3">
      <c r="A1375">
        <v>257</v>
      </c>
      <c r="B1375" t="s">
        <v>37</v>
      </c>
      <c r="C1375" s="1">
        <v>43617</v>
      </c>
      <c r="D1375" t="s">
        <v>12</v>
      </c>
      <c r="E1375">
        <v>2019</v>
      </c>
      <c r="F1375">
        <v>0</v>
      </c>
    </row>
    <row r="1376" spans="1:6" x14ac:dyDescent="0.3">
      <c r="A1376">
        <v>258</v>
      </c>
      <c r="B1376" t="s">
        <v>37</v>
      </c>
      <c r="C1376" s="1">
        <v>43647</v>
      </c>
      <c r="D1376" t="s">
        <v>13</v>
      </c>
      <c r="E1376">
        <v>2019</v>
      </c>
      <c r="F1376">
        <v>0</v>
      </c>
    </row>
    <row r="1377" spans="1:6" x14ac:dyDescent="0.3">
      <c r="A1377">
        <v>259</v>
      </c>
      <c r="B1377" t="s">
        <v>37</v>
      </c>
      <c r="C1377" s="1">
        <v>43678</v>
      </c>
      <c r="D1377" t="s">
        <v>14</v>
      </c>
      <c r="E1377">
        <v>2019</v>
      </c>
      <c r="F1377">
        <v>0</v>
      </c>
    </row>
    <row r="1378" spans="1:6" x14ac:dyDescent="0.3">
      <c r="A1378">
        <v>260</v>
      </c>
      <c r="B1378" t="s">
        <v>37</v>
      </c>
      <c r="C1378" s="1">
        <v>43709</v>
      </c>
      <c r="D1378" t="s">
        <v>15</v>
      </c>
      <c r="E1378">
        <v>2019</v>
      </c>
      <c r="F1378">
        <v>0</v>
      </c>
    </row>
    <row r="1379" spans="1:6" x14ac:dyDescent="0.3">
      <c r="A1379">
        <v>261</v>
      </c>
      <c r="B1379" t="s">
        <v>37</v>
      </c>
      <c r="C1379" s="1">
        <v>43739</v>
      </c>
      <c r="D1379" t="s">
        <v>16</v>
      </c>
      <c r="E1379">
        <v>2019</v>
      </c>
      <c r="F1379">
        <v>0</v>
      </c>
    </row>
    <row r="1380" spans="1:6" x14ac:dyDescent="0.3">
      <c r="A1380">
        <v>262</v>
      </c>
      <c r="B1380" t="s">
        <v>37</v>
      </c>
      <c r="C1380" s="1">
        <v>43770</v>
      </c>
      <c r="D1380" t="s">
        <v>17</v>
      </c>
      <c r="E1380">
        <v>2019</v>
      </c>
      <c r="F1380">
        <v>0</v>
      </c>
    </row>
    <row r="1381" spans="1:6" x14ac:dyDescent="0.3">
      <c r="A1381">
        <v>263</v>
      </c>
      <c r="B1381" t="s">
        <v>37</v>
      </c>
      <c r="C1381" s="1">
        <v>43800</v>
      </c>
      <c r="D1381" t="s">
        <v>18</v>
      </c>
      <c r="E1381">
        <v>2019</v>
      </c>
      <c r="F1381">
        <v>0</v>
      </c>
    </row>
    <row r="1382" spans="1:6" x14ac:dyDescent="0.3">
      <c r="A1382">
        <v>264</v>
      </c>
      <c r="B1382" t="s">
        <v>38</v>
      </c>
      <c r="C1382" s="1">
        <v>43466</v>
      </c>
      <c r="D1382" t="s">
        <v>7</v>
      </c>
      <c r="E1382">
        <v>2019</v>
      </c>
      <c r="F1382">
        <v>0</v>
      </c>
    </row>
    <row r="1383" spans="1:6" x14ac:dyDescent="0.3">
      <c r="A1383">
        <v>265</v>
      </c>
      <c r="B1383" t="s">
        <v>38</v>
      </c>
      <c r="C1383" s="1">
        <v>43497</v>
      </c>
      <c r="D1383" t="s">
        <v>8</v>
      </c>
      <c r="E1383">
        <v>2019</v>
      </c>
      <c r="F1383">
        <v>0</v>
      </c>
    </row>
    <row r="1384" spans="1:6" x14ac:dyDescent="0.3">
      <c r="A1384">
        <v>266</v>
      </c>
      <c r="B1384" t="s">
        <v>38</v>
      </c>
      <c r="C1384" s="1">
        <v>43525</v>
      </c>
      <c r="D1384" t="s">
        <v>9</v>
      </c>
      <c r="E1384">
        <v>2019</v>
      </c>
      <c r="F1384">
        <v>0</v>
      </c>
    </row>
    <row r="1385" spans="1:6" x14ac:dyDescent="0.3">
      <c r="A1385">
        <v>267</v>
      </c>
      <c r="B1385" t="s">
        <v>38</v>
      </c>
      <c r="C1385" s="1">
        <v>43556</v>
      </c>
      <c r="D1385" t="s">
        <v>10</v>
      </c>
      <c r="E1385">
        <v>2019</v>
      </c>
      <c r="F1385">
        <v>0</v>
      </c>
    </row>
    <row r="1386" spans="1:6" x14ac:dyDescent="0.3">
      <c r="A1386">
        <v>268</v>
      </c>
      <c r="B1386" t="s">
        <v>38</v>
      </c>
      <c r="C1386" s="1">
        <v>43586</v>
      </c>
      <c r="D1386" t="s">
        <v>11</v>
      </c>
      <c r="E1386">
        <v>2019</v>
      </c>
      <c r="F1386">
        <v>0</v>
      </c>
    </row>
    <row r="1387" spans="1:6" x14ac:dyDescent="0.3">
      <c r="A1387">
        <v>269</v>
      </c>
      <c r="B1387" t="s">
        <v>38</v>
      </c>
      <c r="C1387" s="1">
        <v>43617</v>
      </c>
      <c r="D1387" t="s">
        <v>12</v>
      </c>
      <c r="E1387">
        <v>2019</v>
      </c>
      <c r="F1387">
        <v>0</v>
      </c>
    </row>
    <row r="1388" spans="1:6" x14ac:dyDescent="0.3">
      <c r="A1388">
        <v>270</v>
      </c>
      <c r="B1388" t="s">
        <v>38</v>
      </c>
      <c r="C1388" s="1">
        <v>43647</v>
      </c>
      <c r="D1388" t="s">
        <v>13</v>
      </c>
      <c r="E1388">
        <v>2019</v>
      </c>
      <c r="F1388">
        <v>0</v>
      </c>
    </row>
    <row r="1389" spans="1:6" x14ac:dyDescent="0.3">
      <c r="A1389">
        <v>271</v>
      </c>
      <c r="B1389" t="s">
        <v>38</v>
      </c>
      <c r="C1389" s="1">
        <v>43678</v>
      </c>
      <c r="D1389" t="s">
        <v>14</v>
      </c>
      <c r="E1389">
        <v>2019</v>
      </c>
      <c r="F1389">
        <v>0</v>
      </c>
    </row>
    <row r="1390" spans="1:6" x14ac:dyDescent="0.3">
      <c r="A1390">
        <v>272</v>
      </c>
      <c r="B1390" t="s">
        <v>38</v>
      </c>
      <c r="C1390" s="1">
        <v>43709</v>
      </c>
      <c r="D1390" t="s">
        <v>15</v>
      </c>
      <c r="E1390">
        <v>2019</v>
      </c>
      <c r="F1390">
        <v>0</v>
      </c>
    </row>
    <row r="1391" spans="1:6" x14ac:dyDescent="0.3">
      <c r="A1391">
        <v>273</v>
      </c>
      <c r="B1391" t="s">
        <v>38</v>
      </c>
      <c r="C1391" s="1">
        <v>43739</v>
      </c>
      <c r="D1391" t="s">
        <v>16</v>
      </c>
      <c r="E1391">
        <v>2019</v>
      </c>
      <c r="F1391">
        <v>0</v>
      </c>
    </row>
    <row r="1392" spans="1:6" x14ac:dyDescent="0.3">
      <c r="A1392">
        <v>274</v>
      </c>
      <c r="B1392" t="s">
        <v>38</v>
      </c>
      <c r="C1392" s="1">
        <v>43770</v>
      </c>
      <c r="D1392" t="s">
        <v>17</v>
      </c>
      <c r="E1392">
        <v>2019</v>
      </c>
      <c r="F1392">
        <v>0</v>
      </c>
    </row>
    <row r="1393" spans="1:6" x14ac:dyDescent="0.3">
      <c r="A1393">
        <v>275</v>
      </c>
      <c r="B1393" t="s">
        <v>38</v>
      </c>
      <c r="C1393" s="1">
        <v>43800</v>
      </c>
      <c r="D1393" t="s">
        <v>18</v>
      </c>
      <c r="E1393">
        <v>2019</v>
      </c>
      <c r="F1393">
        <v>0</v>
      </c>
    </row>
    <row r="1394" spans="1:6" x14ac:dyDescent="0.3">
      <c r="A1394">
        <v>276</v>
      </c>
      <c r="B1394" t="s">
        <v>39</v>
      </c>
      <c r="C1394" s="1">
        <v>43466</v>
      </c>
      <c r="D1394" t="s">
        <v>7</v>
      </c>
      <c r="E1394">
        <v>2019</v>
      </c>
      <c r="F1394">
        <v>0</v>
      </c>
    </row>
    <row r="1395" spans="1:6" x14ac:dyDescent="0.3">
      <c r="A1395">
        <v>277</v>
      </c>
      <c r="B1395" t="s">
        <v>39</v>
      </c>
      <c r="C1395" s="1">
        <v>43497</v>
      </c>
      <c r="D1395" t="s">
        <v>8</v>
      </c>
      <c r="E1395">
        <v>2019</v>
      </c>
      <c r="F1395">
        <v>0</v>
      </c>
    </row>
    <row r="1396" spans="1:6" x14ac:dyDescent="0.3">
      <c r="A1396">
        <v>278</v>
      </c>
      <c r="B1396" t="s">
        <v>39</v>
      </c>
      <c r="C1396" s="1">
        <v>43525</v>
      </c>
      <c r="D1396" t="s">
        <v>9</v>
      </c>
      <c r="E1396">
        <v>2019</v>
      </c>
      <c r="F1396">
        <v>0</v>
      </c>
    </row>
    <row r="1397" spans="1:6" x14ac:dyDescent="0.3">
      <c r="A1397">
        <v>279</v>
      </c>
      <c r="B1397" t="s">
        <v>39</v>
      </c>
      <c r="C1397" s="1">
        <v>43556</v>
      </c>
      <c r="D1397" t="s">
        <v>10</v>
      </c>
      <c r="E1397">
        <v>2019</v>
      </c>
      <c r="F1397">
        <v>0</v>
      </c>
    </row>
    <row r="1398" spans="1:6" x14ac:dyDescent="0.3">
      <c r="A1398">
        <v>280</v>
      </c>
      <c r="B1398" t="s">
        <v>39</v>
      </c>
      <c r="C1398" s="1">
        <v>43586</v>
      </c>
      <c r="D1398" t="s">
        <v>11</v>
      </c>
      <c r="E1398">
        <v>2019</v>
      </c>
      <c r="F1398">
        <v>0</v>
      </c>
    </row>
    <row r="1399" spans="1:6" x14ac:dyDescent="0.3">
      <c r="A1399">
        <v>281</v>
      </c>
      <c r="B1399" t="s">
        <v>39</v>
      </c>
      <c r="C1399" s="1">
        <v>43617</v>
      </c>
      <c r="D1399" t="s">
        <v>12</v>
      </c>
      <c r="E1399">
        <v>2019</v>
      </c>
      <c r="F1399">
        <v>0</v>
      </c>
    </row>
    <row r="1400" spans="1:6" x14ac:dyDescent="0.3">
      <c r="A1400">
        <v>282</v>
      </c>
      <c r="B1400" t="s">
        <v>39</v>
      </c>
      <c r="C1400" s="1">
        <v>43647</v>
      </c>
      <c r="D1400" t="s">
        <v>13</v>
      </c>
      <c r="E1400">
        <v>2019</v>
      </c>
      <c r="F1400">
        <v>0</v>
      </c>
    </row>
    <row r="1401" spans="1:6" x14ac:dyDescent="0.3">
      <c r="A1401">
        <v>283</v>
      </c>
      <c r="B1401" t="s">
        <v>39</v>
      </c>
      <c r="C1401" s="1">
        <v>43678</v>
      </c>
      <c r="D1401" t="s">
        <v>14</v>
      </c>
      <c r="E1401">
        <v>2019</v>
      </c>
      <c r="F1401">
        <v>0</v>
      </c>
    </row>
    <row r="1402" spans="1:6" x14ac:dyDescent="0.3">
      <c r="A1402">
        <v>284</v>
      </c>
      <c r="B1402" t="s">
        <v>39</v>
      </c>
      <c r="C1402" s="1">
        <v>43709</v>
      </c>
      <c r="D1402" t="s">
        <v>15</v>
      </c>
      <c r="E1402">
        <v>2019</v>
      </c>
      <c r="F1402">
        <v>0</v>
      </c>
    </row>
    <row r="1403" spans="1:6" x14ac:dyDescent="0.3">
      <c r="A1403">
        <v>285</v>
      </c>
      <c r="B1403" t="s">
        <v>39</v>
      </c>
      <c r="C1403" s="1">
        <v>43739</v>
      </c>
      <c r="D1403" t="s">
        <v>16</v>
      </c>
      <c r="E1403">
        <v>2019</v>
      </c>
      <c r="F1403">
        <v>0</v>
      </c>
    </row>
    <row r="1404" spans="1:6" x14ac:dyDescent="0.3">
      <c r="A1404">
        <v>286</v>
      </c>
      <c r="B1404" t="s">
        <v>39</v>
      </c>
      <c r="C1404" s="1">
        <v>43770</v>
      </c>
      <c r="D1404" t="s">
        <v>17</v>
      </c>
      <c r="E1404">
        <v>2019</v>
      </c>
      <c r="F1404">
        <v>0</v>
      </c>
    </row>
    <row r="1405" spans="1:6" x14ac:dyDescent="0.3">
      <c r="A1405">
        <v>287</v>
      </c>
      <c r="B1405" t="s">
        <v>39</v>
      </c>
      <c r="C1405" s="1">
        <v>43800</v>
      </c>
      <c r="D1405" t="s">
        <v>18</v>
      </c>
      <c r="E1405">
        <v>2019</v>
      </c>
      <c r="F1405">
        <v>0</v>
      </c>
    </row>
    <row r="1406" spans="1:6" x14ac:dyDescent="0.3">
      <c r="A1406">
        <v>288</v>
      </c>
      <c r="B1406" t="s">
        <v>40</v>
      </c>
      <c r="C1406" s="1">
        <v>43466</v>
      </c>
      <c r="D1406" t="s">
        <v>7</v>
      </c>
      <c r="E1406">
        <v>2019</v>
      </c>
      <c r="F1406">
        <v>0</v>
      </c>
    </row>
    <row r="1407" spans="1:6" x14ac:dyDescent="0.3">
      <c r="A1407">
        <v>289</v>
      </c>
      <c r="B1407" t="s">
        <v>40</v>
      </c>
      <c r="C1407" s="1">
        <v>43497</v>
      </c>
      <c r="D1407" t="s">
        <v>8</v>
      </c>
      <c r="E1407">
        <v>2019</v>
      </c>
      <c r="F1407">
        <v>0</v>
      </c>
    </row>
    <row r="1408" spans="1:6" x14ac:dyDescent="0.3">
      <c r="A1408">
        <v>290</v>
      </c>
      <c r="B1408" t="s">
        <v>40</v>
      </c>
      <c r="C1408" s="1">
        <v>43525</v>
      </c>
      <c r="D1408" t="s">
        <v>9</v>
      </c>
      <c r="E1408">
        <v>2019</v>
      </c>
      <c r="F1408">
        <v>0</v>
      </c>
    </row>
    <row r="1409" spans="1:6" x14ac:dyDescent="0.3">
      <c r="A1409">
        <v>291</v>
      </c>
      <c r="B1409" t="s">
        <v>40</v>
      </c>
      <c r="C1409" s="1">
        <v>43556</v>
      </c>
      <c r="D1409" t="s">
        <v>10</v>
      </c>
      <c r="E1409">
        <v>2019</v>
      </c>
      <c r="F1409">
        <v>0</v>
      </c>
    </row>
    <row r="1410" spans="1:6" x14ac:dyDescent="0.3">
      <c r="A1410">
        <v>292</v>
      </c>
      <c r="B1410" t="s">
        <v>40</v>
      </c>
      <c r="C1410" s="1">
        <v>43586</v>
      </c>
      <c r="D1410" t="s">
        <v>11</v>
      </c>
      <c r="E1410">
        <v>2019</v>
      </c>
      <c r="F1410">
        <v>0</v>
      </c>
    </row>
    <row r="1411" spans="1:6" x14ac:dyDescent="0.3">
      <c r="A1411">
        <v>293</v>
      </c>
      <c r="B1411" t="s">
        <v>40</v>
      </c>
      <c r="C1411" s="1">
        <v>43617</v>
      </c>
      <c r="D1411" t="s">
        <v>12</v>
      </c>
      <c r="E1411">
        <v>2019</v>
      </c>
      <c r="F1411">
        <v>0</v>
      </c>
    </row>
    <row r="1412" spans="1:6" x14ac:dyDescent="0.3">
      <c r="A1412">
        <v>294</v>
      </c>
      <c r="B1412" t="s">
        <v>40</v>
      </c>
      <c r="C1412" s="1">
        <v>43647</v>
      </c>
      <c r="D1412" t="s">
        <v>13</v>
      </c>
      <c r="E1412">
        <v>2019</v>
      </c>
      <c r="F1412">
        <v>0</v>
      </c>
    </row>
    <row r="1413" spans="1:6" x14ac:dyDescent="0.3">
      <c r="A1413">
        <v>295</v>
      </c>
      <c r="B1413" t="s">
        <v>40</v>
      </c>
      <c r="C1413" s="1">
        <v>43678</v>
      </c>
      <c r="D1413" t="s">
        <v>14</v>
      </c>
      <c r="E1413">
        <v>2019</v>
      </c>
      <c r="F1413">
        <v>0</v>
      </c>
    </row>
    <row r="1414" spans="1:6" x14ac:dyDescent="0.3">
      <c r="A1414">
        <v>296</v>
      </c>
      <c r="B1414" t="s">
        <v>40</v>
      </c>
      <c r="C1414" s="1">
        <v>43709</v>
      </c>
      <c r="D1414" t="s">
        <v>15</v>
      </c>
      <c r="E1414">
        <v>2019</v>
      </c>
      <c r="F1414">
        <v>0</v>
      </c>
    </row>
    <row r="1415" spans="1:6" x14ac:dyDescent="0.3">
      <c r="A1415">
        <v>297</v>
      </c>
      <c r="B1415" t="s">
        <v>40</v>
      </c>
      <c r="C1415" s="1">
        <v>43739</v>
      </c>
      <c r="D1415" t="s">
        <v>16</v>
      </c>
      <c r="E1415">
        <v>2019</v>
      </c>
      <c r="F1415">
        <v>0</v>
      </c>
    </row>
    <row r="1416" spans="1:6" x14ac:dyDescent="0.3">
      <c r="A1416">
        <v>298</v>
      </c>
      <c r="B1416" t="s">
        <v>40</v>
      </c>
      <c r="C1416" s="1">
        <v>43770</v>
      </c>
      <c r="D1416" t="s">
        <v>17</v>
      </c>
      <c r="E1416">
        <v>2019</v>
      </c>
      <c r="F1416">
        <v>0</v>
      </c>
    </row>
    <row r="1417" spans="1:6" x14ac:dyDescent="0.3">
      <c r="A1417">
        <v>299</v>
      </c>
      <c r="B1417" t="s">
        <v>40</v>
      </c>
      <c r="C1417" s="1">
        <v>43800</v>
      </c>
      <c r="D1417" t="s">
        <v>18</v>
      </c>
      <c r="E1417">
        <v>2019</v>
      </c>
      <c r="F1417">
        <v>0</v>
      </c>
    </row>
    <row r="1418" spans="1:6" x14ac:dyDescent="0.3">
      <c r="A1418">
        <v>300</v>
      </c>
      <c r="B1418" t="s">
        <v>41</v>
      </c>
      <c r="C1418" s="1">
        <v>43466</v>
      </c>
      <c r="D1418" t="s">
        <v>7</v>
      </c>
      <c r="E1418">
        <v>2019</v>
      </c>
      <c r="F1418">
        <v>0</v>
      </c>
    </row>
    <row r="1419" spans="1:6" x14ac:dyDescent="0.3">
      <c r="A1419">
        <v>301</v>
      </c>
      <c r="B1419" t="s">
        <v>41</v>
      </c>
      <c r="C1419" s="1">
        <v>43497</v>
      </c>
      <c r="D1419" t="s">
        <v>8</v>
      </c>
      <c r="E1419">
        <v>2019</v>
      </c>
      <c r="F1419">
        <v>0</v>
      </c>
    </row>
    <row r="1420" spans="1:6" x14ac:dyDescent="0.3">
      <c r="A1420">
        <v>302</v>
      </c>
      <c r="B1420" t="s">
        <v>41</v>
      </c>
      <c r="C1420" s="1">
        <v>43525</v>
      </c>
      <c r="D1420" t="s">
        <v>9</v>
      </c>
      <c r="E1420">
        <v>2019</v>
      </c>
      <c r="F1420">
        <v>0</v>
      </c>
    </row>
    <row r="1421" spans="1:6" x14ac:dyDescent="0.3">
      <c r="A1421">
        <v>303</v>
      </c>
      <c r="B1421" t="s">
        <v>41</v>
      </c>
      <c r="C1421" s="1">
        <v>43556</v>
      </c>
      <c r="D1421" t="s">
        <v>10</v>
      </c>
      <c r="E1421">
        <v>2019</v>
      </c>
      <c r="F1421">
        <v>0</v>
      </c>
    </row>
    <row r="1422" spans="1:6" x14ac:dyDescent="0.3">
      <c r="A1422">
        <v>304</v>
      </c>
      <c r="B1422" t="s">
        <v>41</v>
      </c>
      <c r="C1422" s="1">
        <v>43586</v>
      </c>
      <c r="D1422" t="s">
        <v>11</v>
      </c>
      <c r="E1422">
        <v>2019</v>
      </c>
      <c r="F1422">
        <v>0</v>
      </c>
    </row>
    <row r="1423" spans="1:6" x14ac:dyDescent="0.3">
      <c r="A1423">
        <v>305</v>
      </c>
      <c r="B1423" t="s">
        <v>41</v>
      </c>
      <c r="C1423" s="1">
        <v>43617</v>
      </c>
      <c r="D1423" t="s">
        <v>12</v>
      </c>
      <c r="E1423">
        <v>2019</v>
      </c>
      <c r="F1423">
        <v>0</v>
      </c>
    </row>
    <row r="1424" spans="1:6" x14ac:dyDescent="0.3">
      <c r="A1424">
        <v>306</v>
      </c>
      <c r="B1424" t="s">
        <v>41</v>
      </c>
      <c r="C1424" s="1">
        <v>43647</v>
      </c>
      <c r="D1424" t="s">
        <v>13</v>
      </c>
      <c r="E1424">
        <v>2019</v>
      </c>
      <c r="F1424">
        <v>0</v>
      </c>
    </row>
    <row r="1425" spans="1:6" x14ac:dyDescent="0.3">
      <c r="A1425">
        <v>307</v>
      </c>
      <c r="B1425" t="s">
        <v>41</v>
      </c>
      <c r="C1425" s="1">
        <v>43678</v>
      </c>
      <c r="D1425" t="s">
        <v>14</v>
      </c>
      <c r="E1425">
        <v>2019</v>
      </c>
      <c r="F1425">
        <v>0</v>
      </c>
    </row>
    <row r="1426" spans="1:6" x14ac:dyDescent="0.3">
      <c r="A1426">
        <v>308</v>
      </c>
      <c r="B1426" t="s">
        <v>41</v>
      </c>
      <c r="C1426" s="1">
        <v>43709</v>
      </c>
      <c r="D1426" t="s">
        <v>15</v>
      </c>
      <c r="E1426">
        <v>2019</v>
      </c>
      <c r="F1426">
        <v>0</v>
      </c>
    </row>
    <row r="1427" spans="1:6" x14ac:dyDescent="0.3">
      <c r="A1427">
        <v>309</v>
      </c>
      <c r="B1427" t="s">
        <v>41</v>
      </c>
      <c r="C1427" s="1">
        <v>43739</v>
      </c>
      <c r="D1427" t="s">
        <v>16</v>
      </c>
      <c r="E1427">
        <v>2019</v>
      </c>
      <c r="F1427">
        <v>0</v>
      </c>
    </row>
    <row r="1428" spans="1:6" x14ac:dyDescent="0.3">
      <c r="A1428">
        <v>310</v>
      </c>
      <c r="B1428" t="s">
        <v>41</v>
      </c>
      <c r="C1428" s="1">
        <v>43770</v>
      </c>
      <c r="D1428" t="s">
        <v>17</v>
      </c>
      <c r="E1428">
        <v>2019</v>
      </c>
      <c r="F1428">
        <v>0</v>
      </c>
    </row>
    <row r="1429" spans="1:6" x14ac:dyDescent="0.3">
      <c r="A1429">
        <v>311</v>
      </c>
      <c r="B1429" t="s">
        <v>41</v>
      </c>
      <c r="C1429" s="1">
        <v>43800</v>
      </c>
      <c r="D1429" t="s">
        <v>18</v>
      </c>
      <c r="E1429">
        <v>2019</v>
      </c>
      <c r="F1429">
        <v>0</v>
      </c>
    </row>
    <row r="1430" spans="1:6" x14ac:dyDescent="0.3">
      <c r="A1430">
        <v>312</v>
      </c>
      <c r="B1430" t="s">
        <v>42</v>
      </c>
      <c r="C1430" s="1">
        <v>43466</v>
      </c>
      <c r="D1430" t="s">
        <v>7</v>
      </c>
      <c r="E1430">
        <v>2019</v>
      </c>
      <c r="F1430">
        <v>0</v>
      </c>
    </row>
    <row r="1431" spans="1:6" x14ac:dyDescent="0.3">
      <c r="A1431">
        <v>313</v>
      </c>
      <c r="B1431" t="s">
        <v>42</v>
      </c>
      <c r="C1431" s="1">
        <v>43497</v>
      </c>
      <c r="D1431" t="s">
        <v>8</v>
      </c>
      <c r="E1431">
        <v>2019</v>
      </c>
      <c r="F1431">
        <v>0</v>
      </c>
    </row>
    <row r="1432" spans="1:6" x14ac:dyDescent="0.3">
      <c r="A1432">
        <v>314</v>
      </c>
      <c r="B1432" t="s">
        <v>42</v>
      </c>
      <c r="C1432" s="1">
        <v>43525</v>
      </c>
      <c r="D1432" t="s">
        <v>9</v>
      </c>
      <c r="E1432">
        <v>2019</v>
      </c>
      <c r="F1432">
        <v>0</v>
      </c>
    </row>
    <row r="1433" spans="1:6" x14ac:dyDescent="0.3">
      <c r="A1433">
        <v>315</v>
      </c>
      <c r="B1433" t="s">
        <v>42</v>
      </c>
      <c r="C1433" s="1">
        <v>43556</v>
      </c>
      <c r="D1433" t="s">
        <v>10</v>
      </c>
      <c r="E1433">
        <v>2019</v>
      </c>
      <c r="F1433">
        <v>0</v>
      </c>
    </row>
    <row r="1434" spans="1:6" x14ac:dyDescent="0.3">
      <c r="A1434">
        <v>316</v>
      </c>
      <c r="B1434" t="s">
        <v>42</v>
      </c>
      <c r="C1434" s="1">
        <v>43586</v>
      </c>
      <c r="D1434" t="s">
        <v>11</v>
      </c>
      <c r="E1434">
        <v>2019</v>
      </c>
      <c r="F1434">
        <v>0</v>
      </c>
    </row>
    <row r="1435" spans="1:6" x14ac:dyDescent="0.3">
      <c r="A1435">
        <v>317</v>
      </c>
      <c r="B1435" t="s">
        <v>42</v>
      </c>
      <c r="C1435" s="1">
        <v>43617</v>
      </c>
      <c r="D1435" t="s">
        <v>12</v>
      </c>
      <c r="E1435">
        <v>2019</v>
      </c>
      <c r="F1435">
        <v>0</v>
      </c>
    </row>
    <row r="1436" spans="1:6" x14ac:dyDescent="0.3">
      <c r="A1436">
        <v>318</v>
      </c>
      <c r="B1436" t="s">
        <v>42</v>
      </c>
      <c r="C1436" s="1">
        <v>43647</v>
      </c>
      <c r="D1436" t="s">
        <v>13</v>
      </c>
      <c r="E1436">
        <v>2019</v>
      </c>
      <c r="F1436">
        <v>0</v>
      </c>
    </row>
    <row r="1437" spans="1:6" x14ac:dyDescent="0.3">
      <c r="A1437">
        <v>319</v>
      </c>
      <c r="B1437" t="s">
        <v>42</v>
      </c>
      <c r="C1437" s="1">
        <v>43678</v>
      </c>
      <c r="D1437" t="s">
        <v>14</v>
      </c>
      <c r="E1437">
        <v>2019</v>
      </c>
      <c r="F1437">
        <v>0</v>
      </c>
    </row>
    <row r="1438" spans="1:6" x14ac:dyDescent="0.3">
      <c r="A1438">
        <v>320</v>
      </c>
      <c r="B1438" t="s">
        <v>42</v>
      </c>
      <c r="C1438" s="1">
        <v>43709</v>
      </c>
      <c r="D1438" t="s">
        <v>15</v>
      </c>
      <c r="E1438">
        <v>2019</v>
      </c>
      <c r="F1438">
        <v>0</v>
      </c>
    </row>
    <row r="1439" spans="1:6" x14ac:dyDescent="0.3">
      <c r="A1439">
        <v>321</v>
      </c>
      <c r="B1439" t="s">
        <v>42</v>
      </c>
      <c r="C1439" s="1">
        <v>43739</v>
      </c>
      <c r="D1439" t="s">
        <v>16</v>
      </c>
      <c r="E1439">
        <v>2019</v>
      </c>
      <c r="F1439">
        <v>0</v>
      </c>
    </row>
    <row r="1440" spans="1:6" x14ac:dyDescent="0.3">
      <c r="A1440">
        <v>322</v>
      </c>
      <c r="B1440" t="s">
        <v>42</v>
      </c>
      <c r="C1440" s="1">
        <v>43770</v>
      </c>
      <c r="D1440" t="s">
        <v>17</v>
      </c>
      <c r="E1440">
        <v>2019</v>
      </c>
      <c r="F1440">
        <v>0</v>
      </c>
    </row>
    <row r="1441" spans="1:6" x14ac:dyDescent="0.3">
      <c r="A1441">
        <v>323</v>
      </c>
      <c r="B1441" t="s">
        <v>42</v>
      </c>
      <c r="C1441" s="1">
        <v>43800</v>
      </c>
      <c r="D1441" t="s">
        <v>18</v>
      </c>
      <c r="E1441">
        <v>2019</v>
      </c>
      <c r="F1441">
        <v>0</v>
      </c>
    </row>
    <row r="1442" spans="1:6" x14ac:dyDescent="0.3">
      <c r="A1442">
        <v>324</v>
      </c>
      <c r="B1442" t="s">
        <v>43</v>
      </c>
      <c r="C1442" s="1">
        <v>43466</v>
      </c>
      <c r="D1442" t="s">
        <v>7</v>
      </c>
      <c r="E1442">
        <v>2019</v>
      </c>
      <c r="F1442">
        <v>0</v>
      </c>
    </row>
    <row r="1443" spans="1:6" x14ac:dyDescent="0.3">
      <c r="A1443">
        <v>325</v>
      </c>
      <c r="B1443" t="s">
        <v>43</v>
      </c>
      <c r="C1443" s="1">
        <v>43497</v>
      </c>
      <c r="D1443" t="s">
        <v>8</v>
      </c>
      <c r="E1443">
        <v>2019</v>
      </c>
      <c r="F1443">
        <v>0</v>
      </c>
    </row>
    <row r="1444" spans="1:6" x14ac:dyDescent="0.3">
      <c r="A1444">
        <v>326</v>
      </c>
      <c r="B1444" t="s">
        <v>43</v>
      </c>
      <c r="C1444" s="1">
        <v>43525</v>
      </c>
      <c r="D1444" t="s">
        <v>9</v>
      </c>
      <c r="E1444">
        <v>2019</v>
      </c>
      <c r="F1444">
        <v>0</v>
      </c>
    </row>
    <row r="1445" spans="1:6" x14ac:dyDescent="0.3">
      <c r="A1445">
        <v>327</v>
      </c>
      <c r="B1445" t="s">
        <v>43</v>
      </c>
      <c r="C1445" s="1">
        <v>43556</v>
      </c>
      <c r="D1445" t="s">
        <v>10</v>
      </c>
      <c r="E1445">
        <v>2019</v>
      </c>
      <c r="F1445">
        <v>0</v>
      </c>
    </row>
    <row r="1446" spans="1:6" x14ac:dyDescent="0.3">
      <c r="A1446">
        <v>328</v>
      </c>
      <c r="B1446" t="s">
        <v>43</v>
      </c>
      <c r="C1446" s="1">
        <v>43586</v>
      </c>
      <c r="D1446" t="s">
        <v>11</v>
      </c>
      <c r="E1446">
        <v>2019</v>
      </c>
      <c r="F1446">
        <v>0</v>
      </c>
    </row>
    <row r="1447" spans="1:6" x14ac:dyDescent="0.3">
      <c r="A1447">
        <v>329</v>
      </c>
      <c r="B1447" t="s">
        <v>43</v>
      </c>
      <c r="C1447" s="1">
        <v>43617</v>
      </c>
      <c r="D1447" t="s">
        <v>12</v>
      </c>
      <c r="E1447">
        <v>2019</v>
      </c>
      <c r="F1447">
        <v>0</v>
      </c>
    </row>
    <row r="1448" spans="1:6" x14ac:dyDescent="0.3">
      <c r="A1448">
        <v>330</v>
      </c>
      <c r="B1448" t="s">
        <v>43</v>
      </c>
      <c r="C1448" s="1">
        <v>43647</v>
      </c>
      <c r="D1448" t="s">
        <v>13</v>
      </c>
      <c r="E1448">
        <v>2019</v>
      </c>
      <c r="F1448">
        <v>0</v>
      </c>
    </row>
    <row r="1449" spans="1:6" x14ac:dyDescent="0.3">
      <c r="A1449">
        <v>331</v>
      </c>
      <c r="B1449" t="s">
        <v>43</v>
      </c>
      <c r="C1449" s="1">
        <v>43678</v>
      </c>
      <c r="D1449" t="s">
        <v>14</v>
      </c>
      <c r="E1449">
        <v>2019</v>
      </c>
      <c r="F1449">
        <v>0</v>
      </c>
    </row>
    <row r="1450" spans="1:6" x14ac:dyDescent="0.3">
      <c r="A1450">
        <v>332</v>
      </c>
      <c r="B1450" t="s">
        <v>43</v>
      </c>
      <c r="C1450" s="1">
        <v>43709</v>
      </c>
      <c r="D1450" t="s">
        <v>15</v>
      </c>
      <c r="E1450">
        <v>2019</v>
      </c>
      <c r="F1450">
        <v>0</v>
      </c>
    </row>
    <row r="1451" spans="1:6" x14ac:dyDescent="0.3">
      <c r="A1451">
        <v>333</v>
      </c>
      <c r="B1451" t="s">
        <v>43</v>
      </c>
      <c r="C1451" s="1">
        <v>43739</v>
      </c>
      <c r="D1451" t="s">
        <v>16</v>
      </c>
      <c r="E1451">
        <v>2019</v>
      </c>
      <c r="F1451">
        <v>0</v>
      </c>
    </row>
    <row r="1452" spans="1:6" x14ac:dyDescent="0.3">
      <c r="A1452">
        <v>334</v>
      </c>
      <c r="B1452" t="s">
        <v>43</v>
      </c>
      <c r="C1452" s="1">
        <v>43770</v>
      </c>
      <c r="D1452" t="s">
        <v>17</v>
      </c>
      <c r="E1452">
        <v>2019</v>
      </c>
      <c r="F1452">
        <v>0</v>
      </c>
    </row>
    <row r="1453" spans="1:6" x14ac:dyDescent="0.3">
      <c r="A1453">
        <v>335</v>
      </c>
      <c r="B1453" t="s">
        <v>43</v>
      </c>
      <c r="C1453" s="1">
        <v>43800</v>
      </c>
      <c r="D1453" t="s">
        <v>18</v>
      </c>
      <c r="E1453">
        <v>2019</v>
      </c>
      <c r="F1453">
        <v>0</v>
      </c>
    </row>
    <row r="1454" spans="1:6" x14ac:dyDescent="0.3">
      <c r="A1454">
        <v>336</v>
      </c>
      <c r="B1454" t="s">
        <v>44</v>
      </c>
      <c r="C1454" s="1">
        <v>43466</v>
      </c>
      <c r="D1454" t="s">
        <v>7</v>
      </c>
      <c r="E1454">
        <v>2019</v>
      </c>
      <c r="F1454">
        <v>0</v>
      </c>
    </row>
    <row r="1455" spans="1:6" x14ac:dyDescent="0.3">
      <c r="A1455">
        <v>337</v>
      </c>
      <c r="B1455" t="s">
        <v>44</v>
      </c>
      <c r="C1455" s="1">
        <v>43497</v>
      </c>
      <c r="D1455" t="s">
        <v>8</v>
      </c>
      <c r="E1455">
        <v>2019</v>
      </c>
      <c r="F1455">
        <v>0</v>
      </c>
    </row>
    <row r="1456" spans="1:6" x14ac:dyDescent="0.3">
      <c r="A1456">
        <v>338</v>
      </c>
      <c r="B1456" t="s">
        <v>44</v>
      </c>
      <c r="C1456" s="1">
        <v>43525</v>
      </c>
      <c r="D1456" t="s">
        <v>9</v>
      </c>
      <c r="E1456">
        <v>2019</v>
      </c>
      <c r="F1456">
        <v>0</v>
      </c>
    </row>
    <row r="1457" spans="1:6" x14ac:dyDescent="0.3">
      <c r="A1457">
        <v>339</v>
      </c>
      <c r="B1457" t="s">
        <v>44</v>
      </c>
      <c r="C1457" s="1">
        <v>43556</v>
      </c>
      <c r="D1457" t="s">
        <v>10</v>
      </c>
      <c r="E1457">
        <v>2019</v>
      </c>
      <c r="F1457">
        <v>0</v>
      </c>
    </row>
    <row r="1458" spans="1:6" x14ac:dyDescent="0.3">
      <c r="A1458">
        <v>340</v>
      </c>
      <c r="B1458" t="s">
        <v>44</v>
      </c>
      <c r="C1458" s="1">
        <v>43586</v>
      </c>
      <c r="D1458" t="s">
        <v>11</v>
      </c>
      <c r="E1458">
        <v>2019</v>
      </c>
      <c r="F1458">
        <v>0</v>
      </c>
    </row>
    <row r="1459" spans="1:6" x14ac:dyDescent="0.3">
      <c r="A1459">
        <v>341</v>
      </c>
      <c r="B1459" t="s">
        <v>44</v>
      </c>
      <c r="C1459" s="1">
        <v>43617</v>
      </c>
      <c r="D1459" t="s">
        <v>12</v>
      </c>
      <c r="E1459">
        <v>2019</v>
      </c>
      <c r="F1459">
        <v>0</v>
      </c>
    </row>
    <row r="1460" spans="1:6" x14ac:dyDescent="0.3">
      <c r="A1460">
        <v>342</v>
      </c>
      <c r="B1460" t="s">
        <v>44</v>
      </c>
      <c r="C1460" s="1">
        <v>43647</v>
      </c>
      <c r="D1460" t="s">
        <v>13</v>
      </c>
      <c r="E1460">
        <v>2019</v>
      </c>
      <c r="F1460">
        <v>0</v>
      </c>
    </row>
    <row r="1461" spans="1:6" x14ac:dyDescent="0.3">
      <c r="A1461">
        <v>343</v>
      </c>
      <c r="B1461" t="s">
        <v>44</v>
      </c>
      <c r="C1461" s="1">
        <v>43678</v>
      </c>
      <c r="D1461" t="s">
        <v>14</v>
      </c>
      <c r="E1461">
        <v>2019</v>
      </c>
      <c r="F1461">
        <v>0</v>
      </c>
    </row>
    <row r="1462" spans="1:6" x14ac:dyDescent="0.3">
      <c r="A1462">
        <v>344</v>
      </c>
      <c r="B1462" t="s">
        <v>44</v>
      </c>
      <c r="C1462" s="1">
        <v>43709</v>
      </c>
      <c r="D1462" t="s">
        <v>15</v>
      </c>
      <c r="E1462">
        <v>2019</v>
      </c>
      <c r="F1462">
        <v>0</v>
      </c>
    </row>
    <row r="1463" spans="1:6" x14ac:dyDescent="0.3">
      <c r="A1463">
        <v>345</v>
      </c>
      <c r="B1463" t="s">
        <v>44</v>
      </c>
      <c r="C1463" s="1">
        <v>43739</v>
      </c>
      <c r="D1463" t="s">
        <v>16</v>
      </c>
      <c r="E1463">
        <v>2019</v>
      </c>
      <c r="F1463">
        <v>0</v>
      </c>
    </row>
    <row r="1464" spans="1:6" x14ac:dyDescent="0.3">
      <c r="A1464">
        <v>346</v>
      </c>
      <c r="B1464" t="s">
        <v>44</v>
      </c>
      <c r="C1464" s="1">
        <v>43770</v>
      </c>
      <c r="D1464" t="s">
        <v>17</v>
      </c>
      <c r="E1464">
        <v>2019</v>
      </c>
      <c r="F1464">
        <v>0</v>
      </c>
    </row>
    <row r="1465" spans="1:6" x14ac:dyDescent="0.3">
      <c r="A1465">
        <v>347</v>
      </c>
      <c r="B1465" t="s">
        <v>44</v>
      </c>
      <c r="C1465" s="1">
        <v>43800</v>
      </c>
      <c r="D1465" t="s">
        <v>18</v>
      </c>
      <c r="E1465">
        <v>2019</v>
      </c>
      <c r="F1465">
        <v>0</v>
      </c>
    </row>
    <row r="1466" spans="1:6" x14ac:dyDescent="0.3">
      <c r="A1466">
        <v>348</v>
      </c>
      <c r="B1466" t="s">
        <v>45</v>
      </c>
      <c r="C1466" s="1">
        <v>43466</v>
      </c>
      <c r="D1466" t="s">
        <v>7</v>
      </c>
      <c r="E1466">
        <v>2019</v>
      </c>
      <c r="F1466">
        <v>0</v>
      </c>
    </row>
    <row r="1467" spans="1:6" x14ac:dyDescent="0.3">
      <c r="A1467">
        <v>349</v>
      </c>
      <c r="B1467" t="s">
        <v>45</v>
      </c>
      <c r="C1467" s="1">
        <v>43497</v>
      </c>
      <c r="D1467" t="s">
        <v>8</v>
      </c>
      <c r="E1467">
        <v>2019</v>
      </c>
      <c r="F1467">
        <v>0</v>
      </c>
    </row>
    <row r="1468" spans="1:6" x14ac:dyDescent="0.3">
      <c r="A1468">
        <v>350</v>
      </c>
      <c r="B1468" t="s">
        <v>45</v>
      </c>
      <c r="C1468" s="1">
        <v>43525</v>
      </c>
      <c r="D1468" t="s">
        <v>9</v>
      </c>
      <c r="E1468">
        <v>2019</v>
      </c>
      <c r="F1468">
        <v>0</v>
      </c>
    </row>
    <row r="1469" spans="1:6" x14ac:dyDescent="0.3">
      <c r="A1469">
        <v>351</v>
      </c>
      <c r="B1469" t="s">
        <v>45</v>
      </c>
      <c r="C1469" s="1">
        <v>43556</v>
      </c>
      <c r="D1469" t="s">
        <v>10</v>
      </c>
      <c r="E1469">
        <v>2019</v>
      </c>
      <c r="F1469">
        <v>0</v>
      </c>
    </row>
    <row r="1470" spans="1:6" x14ac:dyDescent="0.3">
      <c r="A1470">
        <v>352</v>
      </c>
      <c r="B1470" t="s">
        <v>45</v>
      </c>
      <c r="C1470" s="1">
        <v>43586</v>
      </c>
      <c r="D1470" t="s">
        <v>11</v>
      </c>
      <c r="E1470">
        <v>2019</v>
      </c>
      <c r="F1470">
        <v>0</v>
      </c>
    </row>
    <row r="1471" spans="1:6" x14ac:dyDescent="0.3">
      <c r="A1471">
        <v>353</v>
      </c>
      <c r="B1471" t="s">
        <v>45</v>
      </c>
      <c r="C1471" s="1">
        <v>43617</v>
      </c>
      <c r="D1471" t="s">
        <v>12</v>
      </c>
      <c r="E1471">
        <v>2019</v>
      </c>
      <c r="F1471">
        <v>0</v>
      </c>
    </row>
    <row r="1472" spans="1:6" x14ac:dyDescent="0.3">
      <c r="A1472">
        <v>354</v>
      </c>
      <c r="B1472" t="s">
        <v>45</v>
      </c>
      <c r="C1472" s="1">
        <v>43647</v>
      </c>
      <c r="D1472" t="s">
        <v>13</v>
      </c>
      <c r="E1472">
        <v>2019</v>
      </c>
      <c r="F1472">
        <v>0</v>
      </c>
    </row>
    <row r="1473" spans="1:6" x14ac:dyDescent="0.3">
      <c r="A1473">
        <v>355</v>
      </c>
      <c r="B1473" t="s">
        <v>45</v>
      </c>
      <c r="C1473" s="1">
        <v>43678</v>
      </c>
      <c r="D1473" t="s">
        <v>14</v>
      </c>
      <c r="E1473">
        <v>2019</v>
      </c>
      <c r="F1473">
        <v>0</v>
      </c>
    </row>
    <row r="1474" spans="1:6" x14ac:dyDescent="0.3">
      <c r="A1474">
        <v>356</v>
      </c>
      <c r="B1474" t="s">
        <v>45</v>
      </c>
      <c r="C1474" s="1">
        <v>43709</v>
      </c>
      <c r="D1474" t="s">
        <v>15</v>
      </c>
      <c r="E1474">
        <v>2019</v>
      </c>
      <c r="F1474">
        <v>0</v>
      </c>
    </row>
    <row r="1475" spans="1:6" x14ac:dyDescent="0.3">
      <c r="A1475">
        <v>357</v>
      </c>
      <c r="B1475" t="s">
        <v>45</v>
      </c>
      <c r="C1475" s="1">
        <v>43739</v>
      </c>
      <c r="D1475" t="s">
        <v>16</v>
      </c>
      <c r="E1475">
        <v>2019</v>
      </c>
      <c r="F1475">
        <v>0</v>
      </c>
    </row>
    <row r="1476" spans="1:6" x14ac:dyDescent="0.3">
      <c r="A1476">
        <v>358</v>
      </c>
      <c r="B1476" t="s">
        <v>45</v>
      </c>
      <c r="C1476" s="1">
        <v>43770</v>
      </c>
      <c r="D1476" t="s">
        <v>17</v>
      </c>
      <c r="E1476">
        <v>2019</v>
      </c>
      <c r="F1476">
        <v>0</v>
      </c>
    </row>
    <row r="1477" spans="1:6" x14ac:dyDescent="0.3">
      <c r="A1477">
        <v>359</v>
      </c>
      <c r="B1477" t="s">
        <v>45</v>
      </c>
      <c r="C1477" s="1">
        <v>43800</v>
      </c>
      <c r="D1477" t="s">
        <v>18</v>
      </c>
      <c r="E1477">
        <v>2019</v>
      </c>
      <c r="F1477">
        <v>0</v>
      </c>
    </row>
    <row r="1478" spans="1:6" x14ac:dyDescent="0.3">
      <c r="A1478">
        <v>360</v>
      </c>
      <c r="B1478" t="s">
        <v>46</v>
      </c>
      <c r="C1478" s="1">
        <v>43466</v>
      </c>
      <c r="D1478" t="s">
        <v>7</v>
      </c>
      <c r="E1478">
        <v>2019</v>
      </c>
      <c r="F1478">
        <v>0</v>
      </c>
    </row>
    <row r="1479" spans="1:6" x14ac:dyDescent="0.3">
      <c r="A1479">
        <v>361</v>
      </c>
      <c r="B1479" t="s">
        <v>46</v>
      </c>
      <c r="C1479" s="1">
        <v>43497</v>
      </c>
      <c r="D1479" t="s">
        <v>8</v>
      </c>
      <c r="E1479">
        <v>2019</v>
      </c>
      <c r="F1479">
        <v>0</v>
      </c>
    </row>
    <row r="1480" spans="1:6" x14ac:dyDescent="0.3">
      <c r="A1480">
        <v>362</v>
      </c>
      <c r="B1480" t="s">
        <v>46</v>
      </c>
      <c r="C1480" s="1">
        <v>43525</v>
      </c>
      <c r="D1480" t="s">
        <v>9</v>
      </c>
      <c r="E1480">
        <v>2019</v>
      </c>
      <c r="F1480">
        <v>0</v>
      </c>
    </row>
    <row r="1481" spans="1:6" x14ac:dyDescent="0.3">
      <c r="A1481">
        <v>363</v>
      </c>
      <c r="B1481" t="s">
        <v>46</v>
      </c>
      <c r="C1481" s="1">
        <v>43556</v>
      </c>
      <c r="D1481" t="s">
        <v>10</v>
      </c>
      <c r="E1481">
        <v>2019</v>
      </c>
      <c r="F1481">
        <v>0</v>
      </c>
    </row>
    <row r="1482" spans="1:6" x14ac:dyDescent="0.3">
      <c r="A1482">
        <v>364</v>
      </c>
      <c r="B1482" t="s">
        <v>46</v>
      </c>
      <c r="C1482" s="1">
        <v>43586</v>
      </c>
      <c r="D1482" t="s">
        <v>11</v>
      </c>
      <c r="E1482">
        <v>2019</v>
      </c>
      <c r="F1482">
        <v>0</v>
      </c>
    </row>
    <row r="1483" spans="1:6" x14ac:dyDescent="0.3">
      <c r="A1483">
        <v>365</v>
      </c>
      <c r="B1483" t="s">
        <v>46</v>
      </c>
      <c r="C1483" s="1">
        <v>43617</v>
      </c>
      <c r="D1483" t="s">
        <v>12</v>
      </c>
      <c r="E1483">
        <v>2019</v>
      </c>
      <c r="F1483">
        <v>0</v>
      </c>
    </row>
    <row r="1484" spans="1:6" x14ac:dyDescent="0.3">
      <c r="A1484">
        <v>366</v>
      </c>
      <c r="B1484" t="s">
        <v>46</v>
      </c>
      <c r="C1484" s="1">
        <v>43647</v>
      </c>
      <c r="D1484" t="s">
        <v>13</v>
      </c>
      <c r="E1484">
        <v>2019</v>
      </c>
      <c r="F1484">
        <v>0</v>
      </c>
    </row>
    <row r="1485" spans="1:6" x14ac:dyDescent="0.3">
      <c r="A1485">
        <v>367</v>
      </c>
      <c r="B1485" t="s">
        <v>46</v>
      </c>
      <c r="C1485" s="1">
        <v>43678</v>
      </c>
      <c r="D1485" t="s">
        <v>14</v>
      </c>
      <c r="E1485">
        <v>2019</v>
      </c>
      <c r="F1485">
        <v>0</v>
      </c>
    </row>
    <row r="1486" spans="1:6" x14ac:dyDescent="0.3">
      <c r="A1486">
        <v>368</v>
      </c>
      <c r="B1486" t="s">
        <v>46</v>
      </c>
      <c r="C1486" s="1">
        <v>43709</v>
      </c>
      <c r="D1486" t="s">
        <v>15</v>
      </c>
      <c r="E1486">
        <v>2019</v>
      </c>
      <c r="F1486">
        <v>0</v>
      </c>
    </row>
    <row r="1487" spans="1:6" x14ac:dyDescent="0.3">
      <c r="A1487">
        <v>369</v>
      </c>
      <c r="B1487" t="s">
        <v>46</v>
      </c>
      <c r="C1487" s="1">
        <v>43739</v>
      </c>
      <c r="D1487" t="s">
        <v>16</v>
      </c>
      <c r="E1487">
        <v>2019</v>
      </c>
      <c r="F1487">
        <v>0</v>
      </c>
    </row>
    <row r="1488" spans="1:6" x14ac:dyDescent="0.3">
      <c r="A1488">
        <v>370</v>
      </c>
      <c r="B1488" t="s">
        <v>46</v>
      </c>
      <c r="C1488" s="1">
        <v>43770</v>
      </c>
      <c r="D1488" t="s">
        <v>17</v>
      </c>
      <c r="E1488">
        <v>2019</v>
      </c>
      <c r="F1488">
        <v>0</v>
      </c>
    </row>
    <row r="1489" spans="1:6" x14ac:dyDescent="0.3">
      <c r="A1489">
        <v>371</v>
      </c>
      <c r="B1489" t="s">
        <v>46</v>
      </c>
      <c r="C1489" s="1">
        <v>43800</v>
      </c>
      <c r="D1489" t="s">
        <v>18</v>
      </c>
      <c r="E1489">
        <v>2019</v>
      </c>
      <c r="F1489">
        <v>0</v>
      </c>
    </row>
    <row r="1490" spans="1:6" x14ac:dyDescent="0.3">
      <c r="A1490">
        <v>372</v>
      </c>
      <c r="B1490" t="s">
        <v>47</v>
      </c>
      <c r="C1490" s="1">
        <v>43466</v>
      </c>
      <c r="D1490" t="s">
        <v>7</v>
      </c>
      <c r="E1490">
        <v>2019</v>
      </c>
      <c r="F1490">
        <v>175</v>
      </c>
    </row>
    <row r="1491" spans="1:6" x14ac:dyDescent="0.3">
      <c r="A1491">
        <v>373</v>
      </c>
      <c r="B1491" t="s">
        <v>47</v>
      </c>
      <c r="C1491" s="1">
        <v>43497</v>
      </c>
      <c r="D1491" t="s">
        <v>8</v>
      </c>
      <c r="E1491">
        <v>2019</v>
      </c>
      <c r="F1491">
        <v>200</v>
      </c>
    </row>
    <row r="1492" spans="1:6" x14ac:dyDescent="0.3">
      <c r="A1492">
        <v>374</v>
      </c>
      <c r="B1492" t="s">
        <v>47</v>
      </c>
      <c r="C1492" s="1">
        <v>43525</v>
      </c>
      <c r="D1492" t="s">
        <v>9</v>
      </c>
      <c r="E1492">
        <v>2019</v>
      </c>
      <c r="F1492">
        <v>200</v>
      </c>
    </row>
    <row r="1493" spans="1:6" x14ac:dyDescent="0.3">
      <c r="A1493">
        <v>375</v>
      </c>
      <c r="B1493" t="s">
        <v>47</v>
      </c>
      <c r="C1493" s="1">
        <v>43556</v>
      </c>
      <c r="D1493" t="s">
        <v>10</v>
      </c>
      <c r="E1493">
        <v>2019</v>
      </c>
      <c r="F1493">
        <v>190</v>
      </c>
    </row>
    <row r="1494" spans="1:6" x14ac:dyDescent="0.3">
      <c r="A1494">
        <v>376</v>
      </c>
      <c r="B1494" t="s">
        <v>47</v>
      </c>
      <c r="C1494" s="1">
        <v>43586</v>
      </c>
      <c r="D1494" t="s">
        <v>11</v>
      </c>
      <c r="E1494">
        <v>2019</v>
      </c>
      <c r="F1494">
        <v>175</v>
      </c>
    </row>
    <row r="1495" spans="1:6" x14ac:dyDescent="0.3">
      <c r="A1495">
        <v>377</v>
      </c>
      <c r="B1495" t="s">
        <v>47</v>
      </c>
      <c r="C1495" s="1">
        <v>43617</v>
      </c>
      <c r="D1495" t="s">
        <v>12</v>
      </c>
      <c r="E1495">
        <v>2019</v>
      </c>
      <c r="F1495">
        <v>195</v>
      </c>
    </row>
    <row r="1496" spans="1:6" x14ac:dyDescent="0.3">
      <c r="A1496">
        <v>378</v>
      </c>
      <c r="B1496" t="s">
        <v>47</v>
      </c>
      <c r="C1496" s="1">
        <v>43647</v>
      </c>
      <c r="D1496" t="s">
        <v>13</v>
      </c>
      <c r="E1496">
        <v>2019</v>
      </c>
      <c r="F1496">
        <v>185</v>
      </c>
    </row>
    <row r="1497" spans="1:6" x14ac:dyDescent="0.3">
      <c r="A1497">
        <v>379</v>
      </c>
      <c r="B1497" t="s">
        <v>47</v>
      </c>
      <c r="C1497" s="1">
        <v>43678</v>
      </c>
      <c r="D1497" t="s">
        <v>14</v>
      </c>
      <c r="E1497">
        <v>2019</v>
      </c>
      <c r="F1497">
        <v>230</v>
      </c>
    </row>
    <row r="1498" spans="1:6" x14ac:dyDescent="0.3">
      <c r="A1498">
        <v>380</v>
      </c>
      <c r="B1498" t="s">
        <v>47</v>
      </c>
      <c r="C1498" s="1">
        <v>43709</v>
      </c>
      <c r="D1498" t="s">
        <v>15</v>
      </c>
      <c r="E1498">
        <v>2019</v>
      </c>
      <c r="F1498">
        <v>240</v>
      </c>
    </row>
    <row r="1499" spans="1:6" x14ac:dyDescent="0.3">
      <c r="A1499">
        <v>381</v>
      </c>
      <c r="B1499" t="s">
        <v>47</v>
      </c>
      <c r="C1499" s="1">
        <v>43739</v>
      </c>
      <c r="D1499" t="s">
        <v>16</v>
      </c>
      <c r="E1499">
        <v>2019</v>
      </c>
      <c r="F1499">
        <v>220</v>
      </c>
    </row>
    <row r="1500" spans="1:6" x14ac:dyDescent="0.3">
      <c r="A1500">
        <v>382</v>
      </c>
      <c r="B1500" t="s">
        <v>47</v>
      </c>
      <c r="C1500" s="1">
        <v>43770</v>
      </c>
      <c r="D1500" t="s">
        <v>17</v>
      </c>
      <c r="E1500">
        <v>2019</v>
      </c>
      <c r="F1500">
        <v>230</v>
      </c>
    </row>
    <row r="1501" spans="1:6" x14ac:dyDescent="0.3">
      <c r="A1501">
        <v>383</v>
      </c>
      <c r="B1501" t="s">
        <v>47</v>
      </c>
      <c r="C1501" s="1">
        <v>43800</v>
      </c>
      <c r="D1501" t="s">
        <v>18</v>
      </c>
      <c r="E1501">
        <v>2019</v>
      </c>
      <c r="F1501">
        <v>210</v>
      </c>
    </row>
    <row r="1502" spans="1:6" x14ac:dyDescent="0.3">
      <c r="A1502">
        <v>384</v>
      </c>
      <c r="B1502" t="s">
        <v>48</v>
      </c>
      <c r="C1502" s="1">
        <v>43466</v>
      </c>
      <c r="D1502" t="s">
        <v>7</v>
      </c>
      <c r="E1502">
        <v>2019</v>
      </c>
      <c r="F1502">
        <v>0</v>
      </c>
    </row>
    <row r="1503" spans="1:6" x14ac:dyDescent="0.3">
      <c r="A1503">
        <v>385</v>
      </c>
      <c r="B1503" t="s">
        <v>48</v>
      </c>
      <c r="C1503" s="1">
        <v>43497</v>
      </c>
      <c r="D1503" t="s">
        <v>8</v>
      </c>
      <c r="E1503">
        <v>2019</v>
      </c>
      <c r="F1503">
        <v>0</v>
      </c>
    </row>
    <row r="1504" spans="1:6" x14ac:dyDescent="0.3">
      <c r="A1504">
        <v>386</v>
      </c>
      <c r="B1504" t="s">
        <v>48</v>
      </c>
      <c r="C1504" s="1">
        <v>43525</v>
      </c>
      <c r="D1504" t="s">
        <v>9</v>
      </c>
      <c r="E1504">
        <v>2019</v>
      </c>
      <c r="F1504">
        <v>0</v>
      </c>
    </row>
    <row r="1505" spans="1:6" x14ac:dyDescent="0.3">
      <c r="A1505">
        <v>387</v>
      </c>
      <c r="B1505" t="s">
        <v>48</v>
      </c>
      <c r="C1505" s="1">
        <v>43556</v>
      </c>
      <c r="D1505" t="s">
        <v>10</v>
      </c>
      <c r="E1505">
        <v>2019</v>
      </c>
      <c r="F1505">
        <v>0</v>
      </c>
    </row>
    <row r="1506" spans="1:6" x14ac:dyDescent="0.3">
      <c r="A1506">
        <v>388</v>
      </c>
      <c r="B1506" t="s">
        <v>48</v>
      </c>
      <c r="C1506" s="1">
        <v>43586</v>
      </c>
      <c r="D1506" t="s">
        <v>11</v>
      </c>
      <c r="E1506">
        <v>2019</v>
      </c>
      <c r="F1506">
        <v>0</v>
      </c>
    </row>
    <row r="1507" spans="1:6" x14ac:dyDescent="0.3">
      <c r="A1507">
        <v>389</v>
      </c>
      <c r="B1507" t="s">
        <v>48</v>
      </c>
      <c r="C1507" s="1">
        <v>43617</v>
      </c>
      <c r="D1507" t="s">
        <v>12</v>
      </c>
      <c r="E1507">
        <v>2019</v>
      </c>
      <c r="F1507">
        <v>0</v>
      </c>
    </row>
    <row r="1508" spans="1:6" x14ac:dyDescent="0.3">
      <c r="A1508">
        <v>390</v>
      </c>
      <c r="B1508" t="s">
        <v>48</v>
      </c>
      <c r="C1508" s="1">
        <v>43647</v>
      </c>
      <c r="D1508" t="s">
        <v>13</v>
      </c>
      <c r="E1508">
        <v>2019</v>
      </c>
      <c r="F1508">
        <v>0</v>
      </c>
    </row>
    <row r="1509" spans="1:6" x14ac:dyDescent="0.3">
      <c r="A1509">
        <v>391</v>
      </c>
      <c r="B1509" t="s">
        <v>48</v>
      </c>
      <c r="C1509" s="1">
        <v>43678</v>
      </c>
      <c r="D1509" t="s">
        <v>14</v>
      </c>
      <c r="E1509">
        <v>2019</v>
      </c>
      <c r="F1509">
        <v>0</v>
      </c>
    </row>
    <row r="1510" spans="1:6" x14ac:dyDescent="0.3">
      <c r="A1510">
        <v>392</v>
      </c>
      <c r="B1510" t="s">
        <v>48</v>
      </c>
      <c r="C1510" s="1">
        <v>43709</v>
      </c>
      <c r="D1510" t="s">
        <v>15</v>
      </c>
      <c r="E1510">
        <v>2019</v>
      </c>
      <c r="F1510">
        <v>0</v>
      </c>
    </row>
    <row r="1511" spans="1:6" x14ac:dyDescent="0.3">
      <c r="A1511">
        <v>393</v>
      </c>
      <c r="B1511" t="s">
        <v>48</v>
      </c>
      <c r="C1511" s="1">
        <v>43739</v>
      </c>
      <c r="D1511" t="s">
        <v>16</v>
      </c>
      <c r="E1511">
        <v>2019</v>
      </c>
      <c r="F1511">
        <v>0</v>
      </c>
    </row>
    <row r="1512" spans="1:6" x14ac:dyDescent="0.3">
      <c r="A1512">
        <v>394</v>
      </c>
      <c r="B1512" t="s">
        <v>48</v>
      </c>
      <c r="C1512" s="1">
        <v>43770</v>
      </c>
      <c r="D1512" t="s">
        <v>17</v>
      </c>
      <c r="E1512">
        <v>2019</v>
      </c>
      <c r="F1512">
        <v>0</v>
      </c>
    </row>
    <row r="1513" spans="1:6" x14ac:dyDescent="0.3">
      <c r="A1513">
        <v>395</v>
      </c>
      <c r="B1513" t="s">
        <v>48</v>
      </c>
      <c r="C1513" s="1">
        <v>43800</v>
      </c>
      <c r="D1513" t="s">
        <v>18</v>
      </c>
      <c r="E1513">
        <v>2019</v>
      </c>
      <c r="F1513">
        <v>0</v>
      </c>
    </row>
    <row r="1514" spans="1:6" x14ac:dyDescent="0.3">
      <c r="C1514" s="1"/>
      <c r="F1514">
        <f>SUBTOTAL(109,F2:F1513)</f>
        <v>1059896</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5D90E-BD04-448C-BFEF-CD658726E3AB}">
  <dimension ref="A1:F3025"/>
  <sheetViews>
    <sheetView workbookViewId="0"/>
  </sheetViews>
  <sheetFormatPr defaultRowHeight="14.4" x14ac:dyDescent="0.3"/>
  <cols>
    <col min="1" max="1" width="10.77734375" bestFit="1" customWidth="1"/>
    <col min="2" max="2" width="22.77734375" bestFit="1" customWidth="1"/>
    <col min="3" max="3" width="10.33203125" bestFit="1" customWidth="1"/>
    <col min="4" max="4" width="9.77734375" bestFit="1" customWidth="1"/>
    <col min="5" max="5" width="6.88671875" bestFit="1" customWidth="1"/>
    <col min="6" max="6" width="9.109375" bestFit="1" customWidth="1"/>
  </cols>
  <sheetData>
    <row r="1" spans="1:6" x14ac:dyDescent="0.3">
      <c r="A1" t="s">
        <v>0</v>
      </c>
      <c r="B1" t="s">
        <v>1</v>
      </c>
      <c r="C1" t="s">
        <v>2</v>
      </c>
      <c r="D1" t="s">
        <v>3</v>
      </c>
      <c r="E1" t="s">
        <v>4</v>
      </c>
      <c r="F1" t="s">
        <v>5</v>
      </c>
    </row>
    <row r="2" spans="1:6" x14ac:dyDescent="0.3">
      <c r="A2">
        <v>0</v>
      </c>
      <c r="B2" t="s">
        <v>6</v>
      </c>
      <c r="C2" s="1">
        <v>42370</v>
      </c>
      <c r="D2" t="s">
        <v>7</v>
      </c>
      <c r="E2">
        <v>2016</v>
      </c>
      <c r="F2">
        <v>792136</v>
      </c>
    </row>
    <row r="3" spans="1:6" x14ac:dyDescent="0.3">
      <c r="A3">
        <v>1</v>
      </c>
      <c r="B3" t="s">
        <v>6</v>
      </c>
      <c r="C3" s="1">
        <v>42401</v>
      </c>
      <c r="D3" t="s">
        <v>8</v>
      </c>
      <c r="E3">
        <v>2016</v>
      </c>
      <c r="F3">
        <v>937820</v>
      </c>
    </row>
    <row r="4" spans="1:6" x14ac:dyDescent="0.3">
      <c r="A4">
        <v>2</v>
      </c>
      <c r="B4" t="s">
        <v>6</v>
      </c>
      <c r="C4" s="1">
        <v>42430</v>
      </c>
      <c r="D4" t="s">
        <v>9</v>
      </c>
      <c r="E4">
        <v>2016</v>
      </c>
      <c r="F4">
        <v>582946</v>
      </c>
    </row>
    <row r="5" spans="1:6" x14ac:dyDescent="0.3">
      <c r="A5">
        <v>3</v>
      </c>
      <c r="B5" t="s">
        <v>6</v>
      </c>
      <c r="C5" s="1">
        <v>42461</v>
      </c>
      <c r="D5" t="s">
        <v>10</v>
      </c>
      <c r="E5">
        <v>2016</v>
      </c>
      <c r="F5">
        <v>341948</v>
      </c>
    </row>
    <row r="6" spans="1:6" x14ac:dyDescent="0.3">
      <c r="A6">
        <v>4</v>
      </c>
      <c r="B6" t="s">
        <v>6</v>
      </c>
      <c r="C6" s="1">
        <v>42491</v>
      </c>
      <c r="D6" t="s">
        <v>11</v>
      </c>
      <c r="E6">
        <v>2016</v>
      </c>
      <c r="F6">
        <v>252887</v>
      </c>
    </row>
    <row r="7" spans="1:6" x14ac:dyDescent="0.3">
      <c r="A7">
        <v>5</v>
      </c>
      <c r="B7" t="s">
        <v>6</v>
      </c>
      <c r="C7" s="1">
        <v>42522</v>
      </c>
      <c r="D7" t="s">
        <v>12</v>
      </c>
      <c r="E7">
        <v>2016</v>
      </c>
      <c r="F7">
        <v>368237</v>
      </c>
    </row>
    <row r="8" spans="1:6" x14ac:dyDescent="0.3">
      <c r="A8">
        <v>6</v>
      </c>
      <c r="B8" t="s">
        <v>6</v>
      </c>
      <c r="C8" s="1">
        <v>42552</v>
      </c>
      <c r="D8" t="s">
        <v>13</v>
      </c>
      <c r="E8">
        <v>2016</v>
      </c>
      <c r="F8">
        <v>447562</v>
      </c>
    </row>
    <row r="9" spans="1:6" x14ac:dyDescent="0.3">
      <c r="A9">
        <v>7</v>
      </c>
      <c r="B9" t="s">
        <v>6</v>
      </c>
      <c r="C9" s="1">
        <v>42583</v>
      </c>
      <c r="D9" t="s">
        <v>14</v>
      </c>
      <c r="E9">
        <v>2016</v>
      </c>
      <c r="F9">
        <v>614285</v>
      </c>
    </row>
    <row r="10" spans="1:6" x14ac:dyDescent="0.3">
      <c r="A10">
        <v>8</v>
      </c>
      <c r="B10" t="s">
        <v>6</v>
      </c>
      <c r="C10" s="1">
        <v>42614</v>
      </c>
      <c r="D10" t="s">
        <v>15</v>
      </c>
      <c r="E10">
        <v>2016</v>
      </c>
      <c r="F10">
        <v>491279</v>
      </c>
    </row>
    <row r="11" spans="1:6" x14ac:dyDescent="0.3">
      <c r="A11">
        <v>9</v>
      </c>
      <c r="B11" t="s">
        <v>6</v>
      </c>
      <c r="C11" s="1">
        <v>42644</v>
      </c>
      <c r="D11" t="s">
        <v>16</v>
      </c>
      <c r="E11">
        <v>2016</v>
      </c>
      <c r="F11">
        <v>94184</v>
      </c>
    </row>
    <row r="12" spans="1:6" x14ac:dyDescent="0.3">
      <c r="A12">
        <v>10</v>
      </c>
      <c r="B12" t="s">
        <v>6</v>
      </c>
      <c r="C12" s="1">
        <v>42675</v>
      </c>
      <c r="D12" t="s">
        <v>17</v>
      </c>
      <c r="E12">
        <v>2016</v>
      </c>
      <c r="F12">
        <v>99148</v>
      </c>
    </row>
    <row r="13" spans="1:6" x14ac:dyDescent="0.3">
      <c r="A13">
        <v>11</v>
      </c>
      <c r="B13" t="s">
        <v>6</v>
      </c>
      <c r="C13" s="1">
        <v>42705</v>
      </c>
      <c r="D13" t="s">
        <v>18</v>
      </c>
      <c r="E13">
        <v>2016</v>
      </c>
      <c r="F13">
        <v>53125</v>
      </c>
    </row>
    <row r="14" spans="1:6" x14ac:dyDescent="0.3">
      <c r="A14">
        <v>12</v>
      </c>
      <c r="B14" t="s">
        <v>19</v>
      </c>
      <c r="C14" s="1">
        <v>42370</v>
      </c>
      <c r="D14" t="s">
        <v>7</v>
      </c>
      <c r="E14">
        <v>2016</v>
      </c>
      <c r="F14">
        <v>0</v>
      </c>
    </row>
    <row r="15" spans="1:6" x14ac:dyDescent="0.3">
      <c r="A15">
        <v>13</v>
      </c>
      <c r="B15" t="s">
        <v>19</v>
      </c>
      <c r="C15" s="1">
        <v>42401</v>
      </c>
      <c r="D15" t="s">
        <v>8</v>
      </c>
      <c r="E15">
        <v>2016</v>
      </c>
      <c r="F15">
        <v>0</v>
      </c>
    </row>
    <row r="16" spans="1:6" x14ac:dyDescent="0.3">
      <c r="A16">
        <v>14</v>
      </c>
      <c r="B16" t="s">
        <v>19</v>
      </c>
      <c r="C16" s="1">
        <v>42430</v>
      </c>
      <c r="D16" t="s">
        <v>9</v>
      </c>
      <c r="E16">
        <v>2016</v>
      </c>
      <c r="F16">
        <v>0</v>
      </c>
    </row>
    <row r="17" spans="1:6" x14ac:dyDescent="0.3">
      <c r="A17">
        <v>15</v>
      </c>
      <c r="B17" t="s">
        <v>19</v>
      </c>
      <c r="C17" s="1">
        <v>42461</v>
      </c>
      <c r="D17" t="s">
        <v>10</v>
      </c>
      <c r="E17">
        <v>2016</v>
      </c>
      <c r="F17">
        <v>0</v>
      </c>
    </row>
    <row r="18" spans="1:6" x14ac:dyDescent="0.3">
      <c r="A18">
        <v>16</v>
      </c>
      <c r="B18" t="s">
        <v>19</v>
      </c>
      <c r="C18" s="1">
        <v>42491</v>
      </c>
      <c r="D18" t="s">
        <v>11</v>
      </c>
      <c r="E18">
        <v>2016</v>
      </c>
      <c r="F18">
        <v>0</v>
      </c>
    </row>
    <row r="19" spans="1:6" x14ac:dyDescent="0.3">
      <c r="A19">
        <v>17</v>
      </c>
      <c r="B19" t="s">
        <v>19</v>
      </c>
      <c r="C19" s="1">
        <v>42522</v>
      </c>
      <c r="D19" t="s">
        <v>12</v>
      </c>
      <c r="E19">
        <v>2016</v>
      </c>
      <c r="F19">
        <v>0</v>
      </c>
    </row>
    <row r="20" spans="1:6" x14ac:dyDescent="0.3">
      <c r="A20">
        <v>18</v>
      </c>
      <c r="B20" t="s">
        <v>19</v>
      </c>
      <c r="C20" s="1">
        <v>42552</v>
      </c>
      <c r="D20" t="s">
        <v>13</v>
      </c>
      <c r="E20">
        <v>2016</v>
      </c>
      <c r="F20">
        <v>0</v>
      </c>
    </row>
    <row r="21" spans="1:6" x14ac:dyDescent="0.3">
      <c r="A21">
        <v>19</v>
      </c>
      <c r="B21" t="s">
        <v>19</v>
      </c>
      <c r="C21" s="1">
        <v>42583</v>
      </c>
      <c r="D21" t="s">
        <v>14</v>
      </c>
      <c r="E21">
        <v>2016</v>
      </c>
      <c r="F21">
        <v>0</v>
      </c>
    </row>
    <row r="22" spans="1:6" x14ac:dyDescent="0.3">
      <c r="A22">
        <v>20</v>
      </c>
      <c r="B22" t="s">
        <v>19</v>
      </c>
      <c r="C22" s="1">
        <v>42614</v>
      </c>
      <c r="D22" t="s">
        <v>15</v>
      </c>
      <c r="E22">
        <v>2016</v>
      </c>
      <c r="F22">
        <v>0</v>
      </c>
    </row>
    <row r="23" spans="1:6" x14ac:dyDescent="0.3">
      <c r="A23">
        <v>21</v>
      </c>
      <c r="B23" t="s">
        <v>19</v>
      </c>
      <c r="C23" s="1">
        <v>42644</v>
      </c>
      <c r="D23" t="s">
        <v>16</v>
      </c>
      <c r="E23">
        <v>2016</v>
      </c>
      <c r="F23">
        <v>310133</v>
      </c>
    </row>
    <row r="24" spans="1:6" x14ac:dyDescent="0.3">
      <c r="A24">
        <v>22</v>
      </c>
      <c r="B24" t="s">
        <v>19</v>
      </c>
      <c r="C24" s="1">
        <v>42675</v>
      </c>
      <c r="D24" t="s">
        <v>17</v>
      </c>
      <c r="E24">
        <v>2016</v>
      </c>
      <c r="F24">
        <v>252127</v>
      </c>
    </row>
    <row r="25" spans="1:6" x14ac:dyDescent="0.3">
      <c r="A25">
        <v>23</v>
      </c>
      <c r="B25" t="s">
        <v>19</v>
      </c>
      <c r="C25" s="1">
        <v>42705</v>
      </c>
      <c r="D25" t="s">
        <v>18</v>
      </c>
      <c r="E25">
        <v>2016</v>
      </c>
      <c r="F25">
        <v>326770</v>
      </c>
    </row>
    <row r="26" spans="1:6" x14ac:dyDescent="0.3">
      <c r="A26">
        <v>24</v>
      </c>
      <c r="B26" t="s">
        <v>20</v>
      </c>
      <c r="C26" s="1">
        <v>42370</v>
      </c>
      <c r="D26" t="s">
        <v>7</v>
      </c>
      <c r="E26">
        <v>2016</v>
      </c>
      <c r="F26">
        <v>1122510</v>
      </c>
    </row>
    <row r="27" spans="1:6" x14ac:dyDescent="0.3">
      <c r="A27">
        <v>25</v>
      </c>
      <c r="B27" t="s">
        <v>20</v>
      </c>
      <c r="C27" s="1">
        <v>42401</v>
      </c>
      <c r="D27" t="s">
        <v>8</v>
      </c>
      <c r="E27">
        <v>2016</v>
      </c>
      <c r="F27">
        <v>778748</v>
      </c>
    </row>
    <row r="28" spans="1:6" x14ac:dyDescent="0.3">
      <c r="A28">
        <v>26</v>
      </c>
      <c r="B28" t="s">
        <v>20</v>
      </c>
      <c r="C28" s="1">
        <v>42430</v>
      </c>
      <c r="D28" t="s">
        <v>9</v>
      </c>
      <c r="E28">
        <v>2016</v>
      </c>
      <c r="F28">
        <v>1017794</v>
      </c>
    </row>
    <row r="29" spans="1:6" x14ac:dyDescent="0.3">
      <c r="A29">
        <v>27</v>
      </c>
      <c r="B29" t="s">
        <v>20</v>
      </c>
      <c r="C29" s="1">
        <v>42461</v>
      </c>
      <c r="D29" t="s">
        <v>10</v>
      </c>
      <c r="E29">
        <v>2016</v>
      </c>
      <c r="F29">
        <v>1127738</v>
      </c>
    </row>
    <row r="30" spans="1:6" x14ac:dyDescent="0.3">
      <c r="A30">
        <v>28</v>
      </c>
      <c r="B30" t="s">
        <v>20</v>
      </c>
      <c r="C30" s="1">
        <v>42491</v>
      </c>
      <c r="D30" t="s">
        <v>11</v>
      </c>
      <c r="E30">
        <v>2016</v>
      </c>
      <c r="F30">
        <v>1287181</v>
      </c>
    </row>
    <row r="31" spans="1:6" x14ac:dyDescent="0.3">
      <c r="A31">
        <v>29</v>
      </c>
      <c r="B31" t="s">
        <v>20</v>
      </c>
      <c r="C31" s="1">
        <v>42522</v>
      </c>
      <c r="D31" t="s">
        <v>12</v>
      </c>
      <c r="E31">
        <v>2016</v>
      </c>
      <c r="F31">
        <v>12032661</v>
      </c>
    </row>
    <row r="32" spans="1:6" x14ac:dyDescent="0.3">
      <c r="A32">
        <v>30</v>
      </c>
      <c r="B32" t="s">
        <v>20</v>
      </c>
      <c r="C32" s="1">
        <v>42552</v>
      </c>
      <c r="D32" t="s">
        <v>13</v>
      </c>
      <c r="E32">
        <v>2016</v>
      </c>
      <c r="F32">
        <v>1096754</v>
      </c>
    </row>
    <row r="33" spans="1:6" x14ac:dyDescent="0.3">
      <c r="A33">
        <v>31</v>
      </c>
      <c r="B33" t="s">
        <v>20</v>
      </c>
      <c r="C33" s="1">
        <v>42583</v>
      </c>
      <c r="D33" t="s">
        <v>14</v>
      </c>
      <c r="E33">
        <v>2016</v>
      </c>
      <c r="F33">
        <v>1061137</v>
      </c>
    </row>
    <row r="34" spans="1:6" x14ac:dyDescent="0.3">
      <c r="A34">
        <v>32</v>
      </c>
      <c r="B34" t="s">
        <v>20</v>
      </c>
      <c r="C34" s="1">
        <v>42614</v>
      </c>
      <c r="D34" t="s">
        <v>15</v>
      </c>
      <c r="E34">
        <v>2016</v>
      </c>
      <c r="F34">
        <v>832987</v>
      </c>
    </row>
    <row r="35" spans="1:6" x14ac:dyDescent="0.3">
      <c r="A35">
        <v>33</v>
      </c>
      <c r="B35" t="s">
        <v>20</v>
      </c>
      <c r="C35" s="1">
        <v>42644</v>
      </c>
      <c r="D35" t="s">
        <v>16</v>
      </c>
      <c r="E35">
        <v>2016</v>
      </c>
      <c r="F35">
        <v>901960</v>
      </c>
    </row>
    <row r="36" spans="1:6" x14ac:dyDescent="0.3">
      <c r="A36">
        <v>34</v>
      </c>
      <c r="B36" t="s">
        <v>20</v>
      </c>
      <c r="C36" s="1">
        <v>42675</v>
      </c>
      <c r="D36" t="s">
        <v>17</v>
      </c>
      <c r="E36">
        <v>2016</v>
      </c>
      <c r="F36">
        <v>909733</v>
      </c>
    </row>
    <row r="37" spans="1:6" x14ac:dyDescent="0.3">
      <c r="A37">
        <v>35</v>
      </c>
      <c r="B37" t="s">
        <v>20</v>
      </c>
      <c r="C37" s="1">
        <v>42705</v>
      </c>
      <c r="D37" t="s">
        <v>18</v>
      </c>
      <c r="E37">
        <v>2016</v>
      </c>
      <c r="F37">
        <v>1225502</v>
      </c>
    </row>
    <row r="38" spans="1:6" x14ac:dyDescent="0.3">
      <c r="A38">
        <v>36</v>
      </c>
      <c r="B38" t="s">
        <v>21</v>
      </c>
      <c r="C38" s="1">
        <v>42370</v>
      </c>
      <c r="D38" t="s">
        <v>7</v>
      </c>
      <c r="E38">
        <v>2016</v>
      </c>
      <c r="F38">
        <v>0</v>
      </c>
    </row>
    <row r="39" spans="1:6" x14ac:dyDescent="0.3">
      <c r="A39">
        <v>37</v>
      </c>
      <c r="B39" t="s">
        <v>21</v>
      </c>
      <c r="C39" s="1">
        <v>42401</v>
      </c>
      <c r="D39" t="s">
        <v>8</v>
      </c>
      <c r="E39">
        <v>2016</v>
      </c>
      <c r="F39">
        <v>0</v>
      </c>
    </row>
    <row r="40" spans="1:6" x14ac:dyDescent="0.3">
      <c r="A40">
        <v>38</v>
      </c>
      <c r="B40" t="s">
        <v>21</v>
      </c>
      <c r="C40" s="1">
        <v>42430</v>
      </c>
      <c r="D40" t="s">
        <v>9</v>
      </c>
      <c r="E40">
        <v>2016</v>
      </c>
      <c r="F40">
        <v>0</v>
      </c>
    </row>
    <row r="41" spans="1:6" x14ac:dyDescent="0.3">
      <c r="A41">
        <v>39</v>
      </c>
      <c r="B41" t="s">
        <v>21</v>
      </c>
      <c r="C41" s="1">
        <v>42461</v>
      </c>
      <c r="D41" t="s">
        <v>10</v>
      </c>
      <c r="E41">
        <v>2016</v>
      </c>
      <c r="F41">
        <v>0</v>
      </c>
    </row>
    <row r="42" spans="1:6" x14ac:dyDescent="0.3">
      <c r="A42">
        <v>40</v>
      </c>
      <c r="B42" t="s">
        <v>21</v>
      </c>
      <c r="C42" s="1">
        <v>42491</v>
      </c>
      <c r="D42" t="s">
        <v>11</v>
      </c>
      <c r="E42">
        <v>2016</v>
      </c>
      <c r="F42">
        <v>0</v>
      </c>
    </row>
    <row r="43" spans="1:6" x14ac:dyDescent="0.3">
      <c r="A43">
        <v>41</v>
      </c>
      <c r="B43" t="s">
        <v>21</v>
      </c>
      <c r="C43" s="1">
        <v>42522</v>
      </c>
      <c r="D43" t="s">
        <v>12</v>
      </c>
      <c r="E43">
        <v>2016</v>
      </c>
      <c r="F43">
        <v>0</v>
      </c>
    </row>
    <row r="44" spans="1:6" x14ac:dyDescent="0.3">
      <c r="A44">
        <v>42</v>
      </c>
      <c r="B44" t="s">
        <v>21</v>
      </c>
      <c r="C44" s="1">
        <v>42552</v>
      </c>
      <c r="D44" t="s">
        <v>13</v>
      </c>
      <c r="E44">
        <v>2016</v>
      </c>
      <c r="F44">
        <v>0</v>
      </c>
    </row>
    <row r="45" spans="1:6" x14ac:dyDescent="0.3">
      <c r="A45">
        <v>43</v>
      </c>
      <c r="B45" t="s">
        <v>21</v>
      </c>
      <c r="C45" s="1">
        <v>42583</v>
      </c>
      <c r="D45" t="s">
        <v>14</v>
      </c>
      <c r="E45">
        <v>2016</v>
      </c>
      <c r="F45">
        <v>0</v>
      </c>
    </row>
    <row r="46" spans="1:6" x14ac:dyDescent="0.3">
      <c r="A46">
        <v>44</v>
      </c>
      <c r="B46" t="s">
        <v>21</v>
      </c>
      <c r="C46" s="1">
        <v>42614</v>
      </c>
      <c r="D46" t="s">
        <v>15</v>
      </c>
      <c r="E46">
        <v>2016</v>
      </c>
      <c r="F46">
        <v>0</v>
      </c>
    </row>
    <row r="47" spans="1:6" x14ac:dyDescent="0.3">
      <c r="A47">
        <v>45</v>
      </c>
      <c r="B47" t="s">
        <v>21</v>
      </c>
      <c r="C47" s="1">
        <v>42644</v>
      </c>
      <c r="D47" t="s">
        <v>16</v>
      </c>
      <c r="E47">
        <v>2016</v>
      </c>
      <c r="F47">
        <v>201249</v>
      </c>
    </row>
    <row r="48" spans="1:6" x14ac:dyDescent="0.3">
      <c r="A48">
        <v>46</v>
      </c>
      <c r="B48" t="s">
        <v>21</v>
      </c>
      <c r="C48" s="1">
        <v>42675</v>
      </c>
      <c r="D48" t="s">
        <v>17</v>
      </c>
      <c r="E48">
        <v>2016</v>
      </c>
      <c r="F48">
        <v>214534</v>
      </c>
    </row>
    <row r="49" spans="1:6" x14ac:dyDescent="0.3">
      <c r="A49">
        <v>47</v>
      </c>
      <c r="B49" t="s">
        <v>21</v>
      </c>
      <c r="C49" s="1">
        <v>42705</v>
      </c>
      <c r="D49" t="s">
        <v>18</v>
      </c>
      <c r="E49">
        <v>2016</v>
      </c>
      <c r="F49">
        <v>207294</v>
      </c>
    </row>
    <row r="50" spans="1:6" x14ac:dyDescent="0.3">
      <c r="A50">
        <v>48</v>
      </c>
      <c r="B50" t="s">
        <v>22</v>
      </c>
      <c r="C50" s="1">
        <v>42370</v>
      </c>
      <c r="D50" t="s">
        <v>7</v>
      </c>
      <c r="E50">
        <v>2016</v>
      </c>
      <c r="F50">
        <v>0</v>
      </c>
    </row>
    <row r="51" spans="1:6" x14ac:dyDescent="0.3">
      <c r="A51">
        <v>49</v>
      </c>
      <c r="B51" t="s">
        <v>22</v>
      </c>
      <c r="C51" s="1">
        <v>42401</v>
      </c>
      <c r="D51" t="s">
        <v>8</v>
      </c>
      <c r="E51">
        <v>2016</v>
      </c>
      <c r="F51">
        <v>0</v>
      </c>
    </row>
    <row r="52" spans="1:6" x14ac:dyDescent="0.3">
      <c r="A52">
        <v>50</v>
      </c>
      <c r="B52" t="s">
        <v>22</v>
      </c>
      <c r="C52" s="1">
        <v>42430</v>
      </c>
      <c r="D52" t="s">
        <v>9</v>
      </c>
      <c r="E52">
        <v>2016</v>
      </c>
      <c r="F52">
        <v>0</v>
      </c>
    </row>
    <row r="53" spans="1:6" x14ac:dyDescent="0.3">
      <c r="A53">
        <v>51</v>
      </c>
      <c r="B53" t="s">
        <v>22</v>
      </c>
      <c r="C53" s="1">
        <v>42461</v>
      </c>
      <c r="D53" t="s">
        <v>10</v>
      </c>
      <c r="E53">
        <v>2016</v>
      </c>
      <c r="F53">
        <v>0</v>
      </c>
    </row>
    <row r="54" spans="1:6" x14ac:dyDescent="0.3">
      <c r="A54">
        <v>52</v>
      </c>
      <c r="B54" t="s">
        <v>22</v>
      </c>
      <c r="C54" s="1">
        <v>42491</v>
      </c>
      <c r="D54" t="s">
        <v>11</v>
      </c>
      <c r="E54">
        <v>2016</v>
      </c>
      <c r="F54">
        <v>0</v>
      </c>
    </row>
    <row r="55" spans="1:6" x14ac:dyDescent="0.3">
      <c r="A55">
        <v>53</v>
      </c>
      <c r="B55" t="s">
        <v>22</v>
      </c>
      <c r="C55" s="1">
        <v>42522</v>
      </c>
      <c r="D55" t="s">
        <v>12</v>
      </c>
      <c r="E55">
        <v>2016</v>
      </c>
      <c r="F55">
        <v>0</v>
      </c>
    </row>
    <row r="56" spans="1:6" x14ac:dyDescent="0.3">
      <c r="A56">
        <v>54</v>
      </c>
      <c r="B56" t="s">
        <v>22</v>
      </c>
      <c r="C56" s="1">
        <v>42552</v>
      </c>
      <c r="D56" t="s">
        <v>13</v>
      </c>
      <c r="E56">
        <v>2016</v>
      </c>
      <c r="F56">
        <v>0</v>
      </c>
    </row>
    <row r="57" spans="1:6" x14ac:dyDescent="0.3">
      <c r="A57">
        <v>55</v>
      </c>
      <c r="B57" t="s">
        <v>22</v>
      </c>
      <c r="C57" s="1">
        <v>42583</v>
      </c>
      <c r="D57" t="s">
        <v>14</v>
      </c>
      <c r="E57">
        <v>2016</v>
      </c>
      <c r="F57">
        <v>0</v>
      </c>
    </row>
    <row r="58" spans="1:6" x14ac:dyDescent="0.3">
      <c r="A58">
        <v>56</v>
      </c>
      <c r="B58" t="s">
        <v>22</v>
      </c>
      <c r="C58" s="1">
        <v>42614</v>
      </c>
      <c r="D58" t="s">
        <v>15</v>
      </c>
      <c r="E58">
        <v>2016</v>
      </c>
      <c r="F58">
        <v>0</v>
      </c>
    </row>
    <row r="59" spans="1:6" x14ac:dyDescent="0.3">
      <c r="A59">
        <v>57</v>
      </c>
      <c r="B59" t="s">
        <v>22</v>
      </c>
      <c r="C59" s="1">
        <v>42644</v>
      </c>
      <c r="D59" t="s">
        <v>16</v>
      </c>
      <c r="E59">
        <v>2016</v>
      </c>
      <c r="F59">
        <v>14770</v>
      </c>
    </row>
    <row r="60" spans="1:6" x14ac:dyDescent="0.3">
      <c r="A60">
        <v>58</v>
      </c>
      <c r="B60" t="s">
        <v>22</v>
      </c>
      <c r="C60" s="1">
        <v>42675</v>
      </c>
      <c r="D60" t="s">
        <v>17</v>
      </c>
      <c r="E60">
        <v>2016</v>
      </c>
      <c r="F60">
        <v>13210</v>
      </c>
    </row>
    <row r="61" spans="1:6" x14ac:dyDescent="0.3">
      <c r="A61">
        <v>59</v>
      </c>
      <c r="B61" t="s">
        <v>22</v>
      </c>
      <c r="C61" s="1">
        <v>42705</v>
      </c>
      <c r="D61" t="s">
        <v>18</v>
      </c>
      <c r="E61">
        <v>2016</v>
      </c>
      <c r="F61">
        <v>12680</v>
      </c>
    </row>
    <row r="62" spans="1:6" x14ac:dyDescent="0.3">
      <c r="A62">
        <v>60</v>
      </c>
      <c r="B62" t="s">
        <v>23</v>
      </c>
      <c r="C62" s="1">
        <v>42370</v>
      </c>
      <c r="D62" t="s">
        <v>7</v>
      </c>
      <c r="E62">
        <v>2016</v>
      </c>
      <c r="F62">
        <v>0</v>
      </c>
    </row>
    <row r="63" spans="1:6" x14ac:dyDescent="0.3">
      <c r="A63">
        <v>61</v>
      </c>
      <c r="B63" t="s">
        <v>23</v>
      </c>
      <c r="C63" s="1">
        <v>42401</v>
      </c>
      <c r="D63" t="s">
        <v>8</v>
      </c>
      <c r="E63">
        <v>2016</v>
      </c>
      <c r="F63">
        <v>0</v>
      </c>
    </row>
    <row r="64" spans="1:6" x14ac:dyDescent="0.3">
      <c r="A64">
        <v>62</v>
      </c>
      <c r="B64" t="s">
        <v>23</v>
      </c>
      <c r="C64" s="1">
        <v>42430</v>
      </c>
      <c r="D64" t="s">
        <v>9</v>
      </c>
      <c r="E64">
        <v>2016</v>
      </c>
      <c r="F64">
        <v>0</v>
      </c>
    </row>
    <row r="65" spans="1:6" x14ac:dyDescent="0.3">
      <c r="A65">
        <v>63</v>
      </c>
      <c r="B65" t="s">
        <v>23</v>
      </c>
      <c r="C65" s="1">
        <v>42461</v>
      </c>
      <c r="D65" t="s">
        <v>10</v>
      </c>
      <c r="E65">
        <v>2016</v>
      </c>
      <c r="F65">
        <v>0</v>
      </c>
    </row>
    <row r="66" spans="1:6" x14ac:dyDescent="0.3">
      <c r="A66">
        <v>64</v>
      </c>
      <c r="B66" t="s">
        <v>23</v>
      </c>
      <c r="C66" s="1">
        <v>42491</v>
      </c>
      <c r="D66" t="s">
        <v>11</v>
      </c>
      <c r="E66">
        <v>2016</v>
      </c>
      <c r="F66">
        <v>0</v>
      </c>
    </row>
    <row r="67" spans="1:6" x14ac:dyDescent="0.3">
      <c r="A67">
        <v>65</v>
      </c>
      <c r="B67" t="s">
        <v>23</v>
      </c>
      <c r="C67" s="1">
        <v>42522</v>
      </c>
      <c r="D67" t="s">
        <v>12</v>
      </c>
      <c r="E67">
        <v>2016</v>
      </c>
      <c r="F67">
        <v>0</v>
      </c>
    </row>
    <row r="68" spans="1:6" x14ac:dyDescent="0.3">
      <c r="A68">
        <v>66</v>
      </c>
      <c r="B68" t="s">
        <v>23</v>
      </c>
      <c r="C68" s="1">
        <v>42552</v>
      </c>
      <c r="D68" t="s">
        <v>13</v>
      </c>
      <c r="E68">
        <v>2016</v>
      </c>
      <c r="F68">
        <v>0</v>
      </c>
    </row>
    <row r="69" spans="1:6" x14ac:dyDescent="0.3">
      <c r="A69">
        <v>67</v>
      </c>
      <c r="B69" t="s">
        <v>23</v>
      </c>
      <c r="C69" s="1">
        <v>42583</v>
      </c>
      <c r="D69" t="s">
        <v>14</v>
      </c>
      <c r="E69">
        <v>2016</v>
      </c>
      <c r="F69">
        <v>0</v>
      </c>
    </row>
    <row r="70" spans="1:6" x14ac:dyDescent="0.3">
      <c r="A70">
        <v>68</v>
      </c>
      <c r="B70" t="s">
        <v>23</v>
      </c>
      <c r="C70" s="1">
        <v>42614</v>
      </c>
      <c r="D70" t="s">
        <v>15</v>
      </c>
      <c r="E70">
        <v>2016</v>
      </c>
      <c r="F70">
        <v>0</v>
      </c>
    </row>
    <row r="71" spans="1:6" x14ac:dyDescent="0.3">
      <c r="A71">
        <v>69</v>
      </c>
      <c r="B71" t="s">
        <v>23</v>
      </c>
      <c r="C71" s="1">
        <v>42644</v>
      </c>
      <c r="D71" t="s">
        <v>16</v>
      </c>
      <c r="E71">
        <v>2016</v>
      </c>
      <c r="F71">
        <v>76360</v>
      </c>
    </row>
    <row r="72" spans="1:6" x14ac:dyDescent="0.3">
      <c r="A72">
        <v>70</v>
      </c>
      <c r="B72" t="s">
        <v>23</v>
      </c>
      <c r="C72" s="1">
        <v>42675</v>
      </c>
      <c r="D72" t="s">
        <v>17</v>
      </c>
      <c r="E72">
        <v>2016</v>
      </c>
      <c r="F72">
        <v>81580</v>
      </c>
    </row>
    <row r="73" spans="1:6" x14ac:dyDescent="0.3">
      <c r="A73">
        <v>71</v>
      </c>
      <c r="B73" t="s">
        <v>23</v>
      </c>
      <c r="C73" s="1">
        <v>42705</v>
      </c>
      <c r="D73" t="s">
        <v>18</v>
      </c>
      <c r="E73">
        <v>2016</v>
      </c>
      <c r="F73">
        <v>85460</v>
      </c>
    </row>
    <row r="74" spans="1:6" x14ac:dyDescent="0.3">
      <c r="A74">
        <v>72</v>
      </c>
      <c r="B74" t="s">
        <v>24</v>
      </c>
      <c r="C74" s="1">
        <v>42370</v>
      </c>
      <c r="D74" t="s">
        <v>7</v>
      </c>
      <c r="E74">
        <v>2016</v>
      </c>
      <c r="F74">
        <v>0</v>
      </c>
    </row>
    <row r="75" spans="1:6" x14ac:dyDescent="0.3">
      <c r="A75">
        <v>73</v>
      </c>
      <c r="B75" t="s">
        <v>24</v>
      </c>
      <c r="C75" s="1">
        <v>42401</v>
      </c>
      <c r="D75" t="s">
        <v>8</v>
      </c>
      <c r="E75">
        <v>2016</v>
      </c>
      <c r="F75">
        <v>0</v>
      </c>
    </row>
    <row r="76" spans="1:6" x14ac:dyDescent="0.3">
      <c r="A76">
        <v>74</v>
      </c>
      <c r="B76" t="s">
        <v>24</v>
      </c>
      <c r="C76" s="1">
        <v>42430</v>
      </c>
      <c r="D76" t="s">
        <v>9</v>
      </c>
      <c r="E76">
        <v>2016</v>
      </c>
      <c r="F76">
        <v>0</v>
      </c>
    </row>
    <row r="77" spans="1:6" x14ac:dyDescent="0.3">
      <c r="A77">
        <v>75</v>
      </c>
      <c r="B77" t="s">
        <v>24</v>
      </c>
      <c r="C77" s="1">
        <v>42461</v>
      </c>
      <c r="D77" t="s">
        <v>10</v>
      </c>
      <c r="E77">
        <v>2016</v>
      </c>
      <c r="F77">
        <v>0</v>
      </c>
    </row>
    <row r="78" spans="1:6" x14ac:dyDescent="0.3">
      <c r="A78">
        <v>76</v>
      </c>
      <c r="B78" t="s">
        <v>24</v>
      </c>
      <c r="C78" s="1">
        <v>42491</v>
      </c>
      <c r="D78" t="s">
        <v>11</v>
      </c>
      <c r="E78">
        <v>2016</v>
      </c>
      <c r="F78">
        <v>0</v>
      </c>
    </row>
    <row r="79" spans="1:6" x14ac:dyDescent="0.3">
      <c r="A79">
        <v>77</v>
      </c>
      <c r="B79" t="s">
        <v>24</v>
      </c>
      <c r="C79" s="1">
        <v>42522</v>
      </c>
      <c r="D79" t="s">
        <v>12</v>
      </c>
      <c r="E79">
        <v>2016</v>
      </c>
      <c r="F79">
        <v>0</v>
      </c>
    </row>
    <row r="80" spans="1:6" x14ac:dyDescent="0.3">
      <c r="A80">
        <v>78</v>
      </c>
      <c r="B80" t="s">
        <v>24</v>
      </c>
      <c r="C80" s="1">
        <v>42552</v>
      </c>
      <c r="D80" t="s">
        <v>13</v>
      </c>
      <c r="E80">
        <v>2016</v>
      </c>
      <c r="F80">
        <v>0</v>
      </c>
    </row>
    <row r="81" spans="1:6" x14ac:dyDescent="0.3">
      <c r="A81">
        <v>79</v>
      </c>
      <c r="B81" t="s">
        <v>24</v>
      </c>
      <c r="C81" s="1">
        <v>42583</v>
      </c>
      <c r="D81" t="s">
        <v>14</v>
      </c>
      <c r="E81">
        <v>2016</v>
      </c>
      <c r="F81">
        <v>0</v>
      </c>
    </row>
    <row r="82" spans="1:6" x14ac:dyDescent="0.3">
      <c r="A82">
        <v>80</v>
      </c>
      <c r="B82" t="s">
        <v>24</v>
      </c>
      <c r="C82" s="1">
        <v>42614</v>
      </c>
      <c r="D82" t="s">
        <v>15</v>
      </c>
      <c r="E82">
        <v>2016</v>
      </c>
      <c r="F82">
        <v>0</v>
      </c>
    </row>
    <row r="83" spans="1:6" x14ac:dyDescent="0.3">
      <c r="A83">
        <v>81</v>
      </c>
      <c r="B83" t="s">
        <v>24</v>
      </c>
      <c r="C83" s="1">
        <v>42644</v>
      </c>
      <c r="D83" t="s">
        <v>16</v>
      </c>
      <c r="E83">
        <v>2016</v>
      </c>
      <c r="F83">
        <v>152898</v>
      </c>
    </row>
    <row r="84" spans="1:6" x14ac:dyDescent="0.3">
      <c r="A84">
        <v>82</v>
      </c>
      <c r="B84" t="s">
        <v>24</v>
      </c>
      <c r="C84" s="1">
        <v>42675</v>
      </c>
      <c r="D84" t="s">
        <v>17</v>
      </c>
      <c r="E84">
        <v>2016</v>
      </c>
      <c r="F84">
        <v>188170</v>
      </c>
    </row>
    <row r="85" spans="1:6" x14ac:dyDescent="0.3">
      <c r="A85">
        <v>83</v>
      </c>
      <c r="B85" t="s">
        <v>24</v>
      </c>
      <c r="C85" s="1">
        <v>42705</v>
      </c>
      <c r="D85" t="s">
        <v>18</v>
      </c>
      <c r="E85">
        <v>2016</v>
      </c>
      <c r="F85">
        <v>182333</v>
      </c>
    </row>
    <row r="86" spans="1:6" x14ac:dyDescent="0.3">
      <c r="A86">
        <v>84</v>
      </c>
      <c r="B86" t="s">
        <v>25</v>
      </c>
      <c r="C86" s="1">
        <v>42370</v>
      </c>
      <c r="D86" t="s">
        <v>7</v>
      </c>
      <c r="E86">
        <v>2016</v>
      </c>
      <c r="F86">
        <v>0</v>
      </c>
    </row>
    <row r="87" spans="1:6" x14ac:dyDescent="0.3">
      <c r="A87">
        <v>85</v>
      </c>
      <c r="B87" t="s">
        <v>25</v>
      </c>
      <c r="C87" s="1">
        <v>42401</v>
      </c>
      <c r="D87" t="s">
        <v>8</v>
      </c>
      <c r="E87">
        <v>2016</v>
      </c>
      <c r="F87">
        <v>0</v>
      </c>
    </row>
    <row r="88" spans="1:6" x14ac:dyDescent="0.3">
      <c r="A88">
        <v>86</v>
      </c>
      <c r="B88" t="s">
        <v>25</v>
      </c>
      <c r="C88" s="1">
        <v>42430</v>
      </c>
      <c r="D88" t="s">
        <v>9</v>
      </c>
      <c r="E88">
        <v>2016</v>
      </c>
      <c r="F88">
        <v>0</v>
      </c>
    </row>
    <row r="89" spans="1:6" x14ac:dyDescent="0.3">
      <c r="A89">
        <v>87</v>
      </c>
      <c r="B89" t="s">
        <v>25</v>
      </c>
      <c r="C89" s="1">
        <v>42461</v>
      </c>
      <c r="D89" t="s">
        <v>10</v>
      </c>
      <c r="E89">
        <v>2016</v>
      </c>
      <c r="F89">
        <v>0</v>
      </c>
    </row>
    <row r="90" spans="1:6" x14ac:dyDescent="0.3">
      <c r="A90">
        <v>88</v>
      </c>
      <c r="B90" t="s">
        <v>25</v>
      </c>
      <c r="C90" s="1">
        <v>42491</v>
      </c>
      <c r="D90" t="s">
        <v>11</v>
      </c>
      <c r="E90">
        <v>2016</v>
      </c>
      <c r="F90">
        <v>0</v>
      </c>
    </row>
    <row r="91" spans="1:6" x14ac:dyDescent="0.3">
      <c r="A91">
        <v>89</v>
      </c>
      <c r="B91" t="s">
        <v>25</v>
      </c>
      <c r="C91" s="1">
        <v>42522</v>
      </c>
      <c r="D91" t="s">
        <v>12</v>
      </c>
      <c r="E91">
        <v>2016</v>
      </c>
      <c r="F91">
        <v>0</v>
      </c>
    </row>
    <row r="92" spans="1:6" x14ac:dyDescent="0.3">
      <c r="A92">
        <v>90</v>
      </c>
      <c r="B92" t="s">
        <v>25</v>
      </c>
      <c r="C92" s="1">
        <v>42552</v>
      </c>
      <c r="D92" t="s">
        <v>13</v>
      </c>
      <c r="E92">
        <v>2016</v>
      </c>
      <c r="F92">
        <v>0</v>
      </c>
    </row>
    <row r="93" spans="1:6" x14ac:dyDescent="0.3">
      <c r="A93">
        <v>91</v>
      </c>
      <c r="B93" t="s">
        <v>25</v>
      </c>
      <c r="C93" s="1">
        <v>42583</v>
      </c>
      <c r="D93" t="s">
        <v>14</v>
      </c>
      <c r="E93">
        <v>2016</v>
      </c>
      <c r="F93">
        <v>0</v>
      </c>
    </row>
    <row r="94" spans="1:6" x14ac:dyDescent="0.3">
      <c r="A94">
        <v>92</v>
      </c>
      <c r="B94" t="s">
        <v>25</v>
      </c>
      <c r="C94" s="1">
        <v>42614</v>
      </c>
      <c r="D94" t="s">
        <v>15</v>
      </c>
      <c r="E94">
        <v>2016</v>
      </c>
      <c r="F94">
        <v>0</v>
      </c>
    </row>
    <row r="95" spans="1:6" x14ac:dyDescent="0.3">
      <c r="A95">
        <v>93</v>
      </c>
      <c r="B95" t="s">
        <v>25</v>
      </c>
      <c r="C95" s="1">
        <v>42644</v>
      </c>
      <c r="D95" t="s">
        <v>16</v>
      </c>
      <c r="E95">
        <v>2016</v>
      </c>
      <c r="F95">
        <v>47</v>
      </c>
    </row>
    <row r="96" spans="1:6" x14ac:dyDescent="0.3">
      <c r="A96">
        <v>94</v>
      </c>
      <c r="B96" t="s">
        <v>25</v>
      </c>
      <c r="C96" s="1">
        <v>42675</v>
      </c>
      <c r="D96" t="s">
        <v>17</v>
      </c>
      <c r="E96">
        <v>2016</v>
      </c>
      <c r="F96">
        <v>38</v>
      </c>
    </row>
    <row r="97" spans="1:6" x14ac:dyDescent="0.3">
      <c r="A97">
        <v>95</v>
      </c>
      <c r="B97" t="s">
        <v>25</v>
      </c>
      <c r="C97" s="1">
        <v>42705</v>
      </c>
      <c r="D97" t="s">
        <v>18</v>
      </c>
      <c r="E97">
        <v>2016</v>
      </c>
      <c r="F97">
        <v>42</v>
      </c>
    </row>
    <row r="98" spans="1:6" x14ac:dyDescent="0.3">
      <c r="A98">
        <v>96</v>
      </c>
      <c r="B98" t="s">
        <v>26</v>
      </c>
      <c r="C98" s="1">
        <v>42370</v>
      </c>
      <c r="D98" t="s">
        <v>7</v>
      </c>
      <c r="E98">
        <v>2016</v>
      </c>
      <c r="F98">
        <v>1984442</v>
      </c>
    </row>
    <row r="99" spans="1:6" x14ac:dyDescent="0.3">
      <c r="A99">
        <v>97</v>
      </c>
      <c r="B99" t="s">
        <v>26</v>
      </c>
      <c r="C99" s="1">
        <v>42401</v>
      </c>
      <c r="D99" t="s">
        <v>8</v>
      </c>
      <c r="E99">
        <v>2016</v>
      </c>
      <c r="F99">
        <v>779960</v>
      </c>
    </row>
    <row r="100" spans="1:6" x14ac:dyDescent="0.3">
      <c r="A100">
        <v>98</v>
      </c>
      <c r="B100" t="s">
        <v>26</v>
      </c>
      <c r="C100" s="1">
        <v>42430</v>
      </c>
      <c r="D100" t="s">
        <v>9</v>
      </c>
      <c r="E100">
        <v>2016</v>
      </c>
      <c r="F100">
        <v>1018399</v>
      </c>
    </row>
    <row r="101" spans="1:6" x14ac:dyDescent="0.3">
      <c r="A101">
        <v>99</v>
      </c>
      <c r="B101" t="s">
        <v>26</v>
      </c>
      <c r="C101" s="1">
        <v>42461</v>
      </c>
      <c r="D101" t="s">
        <v>10</v>
      </c>
      <c r="E101">
        <v>2016</v>
      </c>
      <c r="F101">
        <v>956959</v>
      </c>
    </row>
    <row r="102" spans="1:6" x14ac:dyDescent="0.3">
      <c r="A102">
        <v>100</v>
      </c>
      <c r="B102" t="s">
        <v>26</v>
      </c>
      <c r="C102" s="1">
        <v>42491</v>
      </c>
      <c r="D102" t="s">
        <v>11</v>
      </c>
      <c r="E102">
        <v>2016</v>
      </c>
      <c r="F102">
        <v>1095642</v>
      </c>
    </row>
    <row r="103" spans="1:6" x14ac:dyDescent="0.3">
      <c r="A103">
        <v>101</v>
      </c>
      <c r="B103" t="s">
        <v>26</v>
      </c>
      <c r="C103" s="1">
        <v>42522</v>
      </c>
      <c r="D103" t="s">
        <v>12</v>
      </c>
      <c r="E103">
        <v>2016</v>
      </c>
      <c r="F103">
        <v>914746</v>
      </c>
    </row>
    <row r="104" spans="1:6" x14ac:dyDescent="0.3">
      <c r="A104">
        <v>102</v>
      </c>
      <c r="B104" t="s">
        <v>26</v>
      </c>
      <c r="C104" s="1">
        <v>42552</v>
      </c>
      <c r="D104" t="s">
        <v>13</v>
      </c>
      <c r="E104">
        <v>2016</v>
      </c>
      <c r="F104">
        <v>401047</v>
      </c>
    </row>
    <row r="105" spans="1:6" x14ac:dyDescent="0.3">
      <c r="A105">
        <v>103</v>
      </c>
      <c r="B105" t="s">
        <v>26</v>
      </c>
      <c r="C105" s="1">
        <v>42583</v>
      </c>
      <c r="D105" t="s">
        <v>14</v>
      </c>
      <c r="E105">
        <v>2016</v>
      </c>
      <c r="F105">
        <v>1018399</v>
      </c>
    </row>
    <row r="106" spans="1:6" x14ac:dyDescent="0.3">
      <c r="A106">
        <v>104</v>
      </c>
      <c r="B106" t="s">
        <v>26</v>
      </c>
      <c r="C106" s="1">
        <v>42614</v>
      </c>
      <c r="D106" t="s">
        <v>15</v>
      </c>
      <c r="E106">
        <v>2016</v>
      </c>
      <c r="F106">
        <v>956959</v>
      </c>
    </row>
    <row r="107" spans="1:6" x14ac:dyDescent="0.3">
      <c r="A107">
        <v>105</v>
      </c>
      <c r="B107" t="s">
        <v>26</v>
      </c>
      <c r="C107" s="1">
        <v>42644</v>
      </c>
      <c r="D107" t="s">
        <v>16</v>
      </c>
      <c r="E107">
        <v>2016</v>
      </c>
      <c r="F107">
        <v>13675</v>
      </c>
    </row>
    <row r="108" spans="1:6" x14ac:dyDescent="0.3">
      <c r="A108">
        <v>106</v>
      </c>
      <c r="B108" t="s">
        <v>26</v>
      </c>
      <c r="C108" s="1">
        <v>42675</v>
      </c>
      <c r="D108" t="s">
        <v>17</v>
      </c>
      <c r="E108">
        <v>2016</v>
      </c>
      <c r="F108">
        <v>13350</v>
      </c>
    </row>
    <row r="109" spans="1:6" x14ac:dyDescent="0.3">
      <c r="A109">
        <v>107</v>
      </c>
      <c r="B109" t="s">
        <v>26</v>
      </c>
      <c r="C109" s="1">
        <v>42705</v>
      </c>
      <c r="D109" t="s">
        <v>18</v>
      </c>
      <c r="E109">
        <v>2016</v>
      </c>
      <c r="F109">
        <v>13890</v>
      </c>
    </row>
    <row r="110" spans="1:6" x14ac:dyDescent="0.3">
      <c r="A110">
        <v>108</v>
      </c>
      <c r="B110" t="s">
        <v>27</v>
      </c>
      <c r="C110" s="1">
        <v>42370</v>
      </c>
      <c r="D110" t="s">
        <v>7</v>
      </c>
      <c r="E110">
        <v>2016</v>
      </c>
      <c r="F110">
        <v>651827</v>
      </c>
    </row>
    <row r="111" spans="1:6" x14ac:dyDescent="0.3">
      <c r="A111">
        <v>109</v>
      </c>
      <c r="B111" t="s">
        <v>27</v>
      </c>
      <c r="C111" s="1">
        <v>42401</v>
      </c>
      <c r="D111" t="s">
        <v>8</v>
      </c>
      <c r="E111">
        <v>2016</v>
      </c>
      <c r="F111">
        <v>407533</v>
      </c>
    </row>
    <row r="112" spans="1:6" x14ac:dyDescent="0.3">
      <c r="A112">
        <v>110</v>
      </c>
      <c r="B112" t="s">
        <v>27</v>
      </c>
      <c r="C112" s="1">
        <v>42430</v>
      </c>
      <c r="D112" t="s">
        <v>9</v>
      </c>
      <c r="E112">
        <v>2016</v>
      </c>
      <c r="F112">
        <v>458527</v>
      </c>
    </row>
    <row r="113" spans="1:6" x14ac:dyDescent="0.3">
      <c r="A113">
        <v>111</v>
      </c>
      <c r="B113" t="s">
        <v>27</v>
      </c>
      <c r="C113" s="1">
        <v>42461</v>
      </c>
      <c r="D113" t="s">
        <v>10</v>
      </c>
      <c r="E113">
        <v>2016</v>
      </c>
      <c r="F113">
        <v>971622</v>
      </c>
    </row>
    <row r="114" spans="1:6" x14ac:dyDescent="0.3">
      <c r="A114">
        <v>112</v>
      </c>
      <c r="B114" t="s">
        <v>27</v>
      </c>
      <c r="C114" s="1">
        <v>42491</v>
      </c>
      <c r="D114" t="s">
        <v>11</v>
      </c>
      <c r="E114">
        <v>2016</v>
      </c>
      <c r="F114">
        <v>433994</v>
      </c>
    </row>
    <row r="115" spans="1:6" x14ac:dyDescent="0.3">
      <c r="A115">
        <v>113</v>
      </c>
      <c r="B115" t="s">
        <v>27</v>
      </c>
      <c r="C115" s="1">
        <v>42522</v>
      </c>
      <c r="D115" t="s">
        <v>12</v>
      </c>
      <c r="E115">
        <v>2016</v>
      </c>
      <c r="F115">
        <v>445862</v>
      </c>
    </row>
    <row r="116" spans="1:6" x14ac:dyDescent="0.3">
      <c r="A116">
        <v>114</v>
      </c>
      <c r="B116" t="s">
        <v>27</v>
      </c>
      <c r="C116" s="1">
        <v>42552</v>
      </c>
      <c r="D116" t="s">
        <v>13</v>
      </c>
      <c r="E116">
        <v>2016</v>
      </c>
      <c r="F116">
        <v>414963</v>
      </c>
    </row>
    <row r="117" spans="1:6" x14ac:dyDescent="0.3">
      <c r="A117">
        <v>115</v>
      </c>
      <c r="B117" t="s">
        <v>27</v>
      </c>
      <c r="C117" s="1">
        <v>42583</v>
      </c>
      <c r="D117" t="s">
        <v>14</v>
      </c>
      <c r="E117">
        <v>2016</v>
      </c>
      <c r="F117">
        <v>503654</v>
      </c>
    </row>
    <row r="118" spans="1:6" x14ac:dyDescent="0.3">
      <c r="A118">
        <v>116</v>
      </c>
      <c r="B118" t="s">
        <v>27</v>
      </c>
      <c r="C118" s="1">
        <v>42614</v>
      </c>
      <c r="D118" t="s">
        <v>15</v>
      </c>
      <c r="E118">
        <v>2016</v>
      </c>
      <c r="F118">
        <v>368437</v>
      </c>
    </row>
    <row r="119" spans="1:6" x14ac:dyDescent="0.3">
      <c r="A119">
        <v>117</v>
      </c>
      <c r="B119" t="s">
        <v>27</v>
      </c>
      <c r="C119" s="1">
        <v>42644</v>
      </c>
      <c r="D119" t="s">
        <v>16</v>
      </c>
      <c r="E119">
        <v>2016</v>
      </c>
      <c r="F119">
        <v>121575</v>
      </c>
    </row>
    <row r="120" spans="1:6" x14ac:dyDescent="0.3">
      <c r="A120">
        <v>118</v>
      </c>
      <c r="B120" t="s">
        <v>27</v>
      </c>
      <c r="C120" s="1">
        <v>42675</v>
      </c>
      <c r="D120" t="s">
        <v>17</v>
      </c>
      <c r="E120">
        <v>2016</v>
      </c>
      <c r="F120">
        <v>110634</v>
      </c>
    </row>
    <row r="121" spans="1:6" x14ac:dyDescent="0.3">
      <c r="A121">
        <v>119</v>
      </c>
      <c r="B121" t="s">
        <v>27</v>
      </c>
      <c r="C121" s="1">
        <v>42705</v>
      </c>
      <c r="D121" t="s">
        <v>18</v>
      </c>
      <c r="E121">
        <v>2016</v>
      </c>
      <c r="F121">
        <v>116403</v>
      </c>
    </row>
    <row r="122" spans="1:6" x14ac:dyDescent="0.3">
      <c r="A122">
        <v>120</v>
      </c>
      <c r="B122" t="s">
        <v>28</v>
      </c>
      <c r="C122" s="1">
        <v>42370</v>
      </c>
      <c r="D122" t="s">
        <v>7</v>
      </c>
      <c r="E122">
        <v>2016</v>
      </c>
      <c r="F122">
        <v>0</v>
      </c>
    </row>
    <row r="123" spans="1:6" x14ac:dyDescent="0.3">
      <c r="A123">
        <v>121</v>
      </c>
      <c r="B123" t="s">
        <v>28</v>
      </c>
      <c r="C123" s="1">
        <v>42401</v>
      </c>
      <c r="D123" t="s">
        <v>8</v>
      </c>
      <c r="E123">
        <v>2016</v>
      </c>
      <c r="F123">
        <v>0</v>
      </c>
    </row>
    <row r="124" spans="1:6" x14ac:dyDescent="0.3">
      <c r="A124">
        <v>122</v>
      </c>
      <c r="B124" t="s">
        <v>28</v>
      </c>
      <c r="C124" s="1">
        <v>42430</v>
      </c>
      <c r="D124" t="s">
        <v>9</v>
      </c>
      <c r="E124">
        <v>2016</v>
      </c>
      <c r="F124">
        <v>0</v>
      </c>
    </row>
    <row r="125" spans="1:6" x14ac:dyDescent="0.3">
      <c r="A125">
        <v>123</v>
      </c>
      <c r="B125" t="s">
        <v>28</v>
      </c>
      <c r="C125" s="1">
        <v>42461</v>
      </c>
      <c r="D125" t="s">
        <v>10</v>
      </c>
      <c r="E125">
        <v>2016</v>
      </c>
      <c r="F125">
        <v>0</v>
      </c>
    </row>
    <row r="126" spans="1:6" x14ac:dyDescent="0.3">
      <c r="A126">
        <v>124</v>
      </c>
      <c r="B126" t="s">
        <v>28</v>
      </c>
      <c r="C126" s="1">
        <v>42491</v>
      </c>
      <c r="D126" t="s">
        <v>11</v>
      </c>
      <c r="E126">
        <v>2016</v>
      </c>
      <c r="F126">
        <v>0</v>
      </c>
    </row>
    <row r="127" spans="1:6" x14ac:dyDescent="0.3">
      <c r="A127">
        <v>125</v>
      </c>
      <c r="B127" t="s">
        <v>28</v>
      </c>
      <c r="C127" s="1">
        <v>42522</v>
      </c>
      <c r="D127" t="s">
        <v>12</v>
      </c>
      <c r="E127">
        <v>2016</v>
      </c>
      <c r="F127">
        <v>0</v>
      </c>
    </row>
    <row r="128" spans="1:6" x14ac:dyDescent="0.3">
      <c r="A128">
        <v>126</v>
      </c>
      <c r="B128" t="s">
        <v>28</v>
      </c>
      <c r="C128" s="1">
        <v>42552</v>
      </c>
      <c r="D128" t="s">
        <v>13</v>
      </c>
      <c r="E128">
        <v>2016</v>
      </c>
      <c r="F128">
        <v>0</v>
      </c>
    </row>
    <row r="129" spans="1:6" x14ac:dyDescent="0.3">
      <c r="A129">
        <v>127</v>
      </c>
      <c r="B129" t="s">
        <v>28</v>
      </c>
      <c r="C129" s="1">
        <v>42583</v>
      </c>
      <c r="D129" t="s">
        <v>14</v>
      </c>
      <c r="E129">
        <v>2016</v>
      </c>
      <c r="F129">
        <v>0</v>
      </c>
    </row>
    <row r="130" spans="1:6" x14ac:dyDescent="0.3">
      <c r="A130">
        <v>128</v>
      </c>
      <c r="B130" t="s">
        <v>28</v>
      </c>
      <c r="C130" s="1">
        <v>42614</v>
      </c>
      <c r="D130" t="s">
        <v>15</v>
      </c>
      <c r="E130">
        <v>2016</v>
      </c>
      <c r="F130">
        <v>0</v>
      </c>
    </row>
    <row r="131" spans="1:6" x14ac:dyDescent="0.3">
      <c r="A131">
        <v>129</v>
      </c>
      <c r="B131" t="s">
        <v>28</v>
      </c>
      <c r="C131" s="1">
        <v>42644</v>
      </c>
      <c r="D131" t="s">
        <v>16</v>
      </c>
      <c r="E131">
        <v>2016</v>
      </c>
      <c r="F131">
        <v>0</v>
      </c>
    </row>
    <row r="132" spans="1:6" x14ac:dyDescent="0.3">
      <c r="A132">
        <v>130</v>
      </c>
      <c r="B132" t="s">
        <v>28</v>
      </c>
      <c r="C132" s="1">
        <v>42675</v>
      </c>
      <c r="D132" t="s">
        <v>17</v>
      </c>
      <c r="E132">
        <v>2016</v>
      </c>
      <c r="F132">
        <v>0</v>
      </c>
    </row>
    <row r="133" spans="1:6" x14ac:dyDescent="0.3">
      <c r="A133">
        <v>131</v>
      </c>
      <c r="B133" t="s">
        <v>28</v>
      </c>
      <c r="C133" s="1">
        <v>42705</v>
      </c>
      <c r="D133" t="s">
        <v>18</v>
      </c>
      <c r="E133">
        <v>2016</v>
      </c>
      <c r="F133">
        <v>0</v>
      </c>
    </row>
    <row r="134" spans="1:6" x14ac:dyDescent="0.3">
      <c r="A134">
        <v>132</v>
      </c>
      <c r="B134" t="s">
        <v>29</v>
      </c>
      <c r="C134" s="1">
        <v>42370</v>
      </c>
      <c r="D134" t="s">
        <v>7</v>
      </c>
      <c r="E134">
        <v>2016</v>
      </c>
      <c r="F134">
        <v>0</v>
      </c>
    </row>
    <row r="135" spans="1:6" x14ac:dyDescent="0.3">
      <c r="A135">
        <v>133</v>
      </c>
      <c r="B135" t="s">
        <v>29</v>
      </c>
      <c r="C135" s="1">
        <v>42401</v>
      </c>
      <c r="D135" t="s">
        <v>8</v>
      </c>
      <c r="E135">
        <v>2016</v>
      </c>
      <c r="F135">
        <v>0</v>
      </c>
    </row>
    <row r="136" spans="1:6" x14ac:dyDescent="0.3">
      <c r="A136">
        <v>134</v>
      </c>
      <c r="B136" t="s">
        <v>29</v>
      </c>
      <c r="C136" s="1">
        <v>42430</v>
      </c>
      <c r="D136" t="s">
        <v>9</v>
      </c>
      <c r="E136">
        <v>2016</v>
      </c>
      <c r="F136">
        <v>0</v>
      </c>
    </row>
    <row r="137" spans="1:6" x14ac:dyDescent="0.3">
      <c r="A137">
        <v>135</v>
      </c>
      <c r="B137" t="s">
        <v>29</v>
      </c>
      <c r="C137" s="1">
        <v>42461</v>
      </c>
      <c r="D137" t="s">
        <v>10</v>
      </c>
      <c r="E137">
        <v>2016</v>
      </c>
      <c r="F137">
        <v>0</v>
      </c>
    </row>
    <row r="138" spans="1:6" x14ac:dyDescent="0.3">
      <c r="A138">
        <v>136</v>
      </c>
      <c r="B138" t="s">
        <v>29</v>
      </c>
      <c r="C138" s="1">
        <v>42491</v>
      </c>
      <c r="D138" t="s">
        <v>11</v>
      </c>
      <c r="E138">
        <v>2016</v>
      </c>
      <c r="F138">
        <v>0</v>
      </c>
    </row>
    <row r="139" spans="1:6" x14ac:dyDescent="0.3">
      <c r="A139">
        <v>137</v>
      </c>
      <c r="B139" t="s">
        <v>29</v>
      </c>
      <c r="C139" s="1">
        <v>42522</v>
      </c>
      <c r="D139" t="s">
        <v>12</v>
      </c>
      <c r="E139">
        <v>2016</v>
      </c>
      <c r="F139">
        <v>0</v>
      </c>
    </row>
    <row r="140" spans="1:6" x14ac:dyDescent="0.3">
      <c r="A140">
        <v>138</v>
      </c>
      <c r="B140" t="s">
        <v>29</v>
      </c>
      <c r="C140" s="1">
        <v>42552</v>
      </c>
      <c r="D140" t="s">
        <v>13</v>
      </c>
      <c r="E140">
        <v>2016</v>
      </c>
      <c r="F140">
        <v>0</v>
      </c>
    </row>
    <row r="141" spans="1:6" x14ac:dyDescent="0.3">
      <c r="A141">
        <v>139</v>
      </c>
      <c r="B141" t="s">
        <v>29</v>
      </c>
      <c r="C141" s="1">
        <v>42583</v>
      </c>
      <c r="D141" t="s">
        <v>14</v>
      </c>
      <c r="E141">
        <v>2016</v>
      </c>
      <c r="F141">
        <v>0</v>
      </c>
    </row>
    <row r="142" spans="1:6" x14ac:dyDescent="0.3">
      <c r="A142">
        <v>140</v>
      </c>
      <c r="B142" t="s">
        <v>29</v>
      </c>
      <c r="C142" s="1">
        <v>42614</v>
      </c>
      <c r="D142" t="s">
        <v>15</v>
      </c>
      <c r="E142">
        <v>2016</v>
      </c>
      <c r="F142">
        <v>0</v>
      </c>
    </row>
    <row r="143" spans="1:6" x14ac:dyDescent="0.3">
      <c r="A143">
        <v>141</v>
      </c>
      <c r="B143" t="s">
        <v>29</v>
      </c>
      <c r="C143" s="1">
        <v>42644</v>
      </c>
      <c r="D143" t="s">
        <v>16</v>
      </c>
      <c r="E143">
        <v>2016</v>
      </c>
      <c r="F143">
        <v>13032</v>
      </c>
    </row>
    <row r="144" spans="1:6" x14ac:dyDescent="0.3">
      <c r="A144">
        <v>142</v>
      </c>
      <c r="B144" t="s">
        <v>29</v>
      </c>
      <c r="C144" s="1">
        <v>42675</v>
      </c>
      <c r="D144" t="s">
        <v>17</v>
      </c>
      <c r="E144">
        <v>2016</v>
      </c>
      <c r="F144">
        <v>114015</v>
      </c>
    </row>
    <row r="145" spans="1:6" x14ac:dyDescent="0.3">
      <c r="A145">
        <v>143</v>
      </c>
      <c r="B145" t="s">
        <v>29</v>
      </c>
      <c r="C145" s="1">
        <v>42705</v>
      </c>
      <c r="D145" t="s">
        <v>18</v>
      </c>
      <c r="E145">
        <v>2016</v>
      </c>
      <c r="F145">
        <v>12955</v>
      </c>
    </row>
    <row r="146" spans="1:6" x14ac:dyDescent="0.3">
      <c r="A146">
        <v>144</v>
      </c>
      <c r="B146" t="s">
        <v>30</v>
      </c>
      <c r="C146" s="1">
        <v>42370</v>
      </c>
      <c r="D146" t="s">
        <v>7</v>
      </c>
      <c r="E146">
        <v>2016</v>
      </c>
      <c r="F146">
        <v>577071</v>
      </c>
    </row>
    <row r="147" spans="1:6" x14ac:dyDescent="0.3">
      <c r="A147">
        <v>145</v>
      </c>
      <c r="B147" t="s">
        <v>30</v>
      </c>
      <c r="C147" s="1">
        <v>42401</v>
      </c>
      <c r="D147" t="s">
        <v>8</v>
      </c>
      <c r="E147">
        <v>2016</v>
      </c>
      <c r="F147">
        <v>1312068</v>
      </c>
    </row>
    <row r="148" spans="1:6" x14ac:dyDescent="0.3">
      <c r="A148">
        <v>146</v>
      </c>
      <c r="B148" t="s">
        <v>30</v>
      </c>
      <c r="C148" s="1">
        <v>42430</v>
      </c>
      <c r="D148" t="s">
        <v>9</v>
      </c>
      <c r="E148">
        <v>2016</v>
      </c>
      <c r="F148">
        <v>1731983</v>
      </c>
    </row>
    <row r="149" spans="1:6" x14ac:dyDescent="0.3">
      <c r="A149">
        <v>147</v>
      </c>
      <c r="B149" t="s">
        <v>30</v>
      </c>
      <c r="C149" s="1">
        <v>42461</v>
      </c>
      <c r="D149" t="s">
        <v>10</v>
      </c>
      <c r="E149">
        <v>2016</v>
      </c>
      <c r="F149">
        <v>622432</v>
      </c>
    </row>
    <row r="150" spans="1:6" x14ac:dyDescent="0.3">
      <c r="A150">
        <v>148</v>
      </c>
      <c r="B150" t="s">
        <v>30</v>
      </c>
      <c r="C150" s="1">
        <v>42491</v>
      </c>
      <c r="D150" t="s">
        <v>11</v>
      </c>
      <c r="E150">
        <v>2016</v>
      </c>
      <c r="F150">
        <v>571898</v>
      </c>
    </row>
    <row r="151" spans="1:6" x14ac:dyDescent="0.3">
      <c r="A151">
        <v>149</v>
      </c>
      <c r="B151" t="s">
        <v>30</v>
      </c>
      <c r="C151" s="1">
        <v>42522</v>
      </c>
      <c r="D151" t="s">
        <v>12</v>
      </c>
      <c r="E151">
        <v>2016</v>
      </c>
      <c r="F151">
        <v>561006</v>
      </c>
    </row>
    <row r="152" spans="1:6" x14ac:dyDescent="0.3">
      <c r="A152">
        <v>150</v>
      </c>
      <c r="B152" t="s">
        <v>30</v>
      </c>
      <c r="C152" s="1">
        <v>42552</v>
      </c>
      <c r="D152" t="s">
        <v>13</v>
      </c>
      <c r="E152">
        <v>2016</v>
      </c>
      <c r="F152">
        <v>562322</v>
      </c>
    </row>
    <row r="153" spans="1:6" x14ac:dyDescent="0.3">
      <c r="A153">
        <v>151</v>
      </c>
      <c r="B153" t="s">
        <v>30</v>
      </c>
      <c r="C153" s="1">
        <v>42583</v>
      </c>
      <c r="D153" t="s">
        <v>14</v>
      </c>
      <c r="E153">
        <v>2016</v>
      </c>
      <c r="F153">
        <v>1133105</v>
      </c>
    </row>
    <row r="154" spans="1:6" x14ac:dyDescent="0.3">
      <c r="A154">
        <v>152</v>
      </c>
      <c r="B154" t="s">
        <v>30</v>
      </c>
      <c r="C154" s="1">
        <v>42614</v>
      </c>
      <c r="D154" t="s">
        <v>15</v>
      </c>
      <c r="E154">
        <v>2016</v>
      </c>
      <c r="F154">
        <v>567712</v>
      </c>
    </row>
    <row r="155" spans="1:6" x14ac:dyDescent="0.3">
      <c r="A155">
        <v>153</v>
      </c>
      <c r="B155" t="s">
        <v>30</v>
      </c>
      <c r="C155" s="1">
        <v>42644</v>
      </c>
      <c r="D155" t="s">
        <v>16</v>
      </c>
      <c r="E155">
        <v>2016</v>
      </c>
      <c r="F155">
        <v>198592</v>
      </c>
    </row>
    <row r="156" spans="1:6" x14ac:dyDescent="0.3">
      <c r="A156">
        <v>154</v>
      </c>
      <c r="B156" t="s">
        <v>30</v>
      </c>
      <c r="C156" s="1">
        <v>42675</v>
      </c>
      <c r="D156" t="s">
        <v>17</v>
      </c>
      <c r="E156">
        <v>2016</v>
      </c>
      <c r="F156">
        <v>256375</v>
      </c>
    </row>
    <row r="157" spans="1:6" x14ac:dyDescent="0.3">
      <c r="A157">
        <v>155</v>
      </c>
      <c r="B157" t="s">
        <v>30</v>
      </c>
      <c r="C157" s="1">
        <v>42705</v>
      </c>
      <c r="D157" t="s">
        <v>18</v>
      </c>
      <c r="E157">
        <v>2016</v>
      </c>
      <c r="F157">
        <v>210202</v>
      </c>
    </row>
    <row r="158" spans="1:6" x14ac:dyDescent="0.3">
      <c r="A158">
        <v>156</v>
      </c>
      <c r="B158" t="s">
        <v>31</v>
      </c>
      <c r="C158" s="1">
        <v>42370</v>
      </c>
      <c r="D158" t="s">
        <v>7</v>
      </c>
      <c r="E158">
        <v>2016</v>
      </c>
      <c r="F158">
        <v>0</v>
      </c>
    </row>
    <row r="159" spans="1:6" x14ac:dyDescent="0.3">
      <c r="A159">
        <v>157</v>
      </c>
      <c r="B159" t="s">
        <v>31</v>
      </c>
      <c r="C159" s="1">
        <v>42401</v>
      </c>
      <c r="D159" t="s">
        <v>8</v>
      </c>
      <c r="E159">
        <v>2016</v>
      </c>
      <c r="F159">
        <v>0</v>
      </c>
    </row>
    <row r="160" spans="1:6" x14ac:dyDescent="0.3">
      <c r="A160">
        <v>158</v>
      </c>
      <c r="B160" t="s">
        <v>31</v>
      </c>
      <c r="C160" s="1">
        <v>42430</v>
      </c>
      <c r="D160" t="s">
        <v>9</v>
      </c>
      <c r="E160">
        <v>2016</v>
      </c>
      <c r="F160">
        <v>0</v>
      </c>
    </row>
    <row r="161" spans="1:6" x14ac:dyDescent="0.3">
      <c r="A161">
        <v>159</v>
      </c>
      <c r="B161" t="s">
        <v>31</v>
      </c>
      <c r="C161" s="1">
        <v>42461</v>
      </c>
      <c r="D161" t="s">
        <v>10</v>
      </c>
      <c r="E161">
        <v>2016</v>
      </c>
      <c r="F161">
        <v>0</v>
      </c>
    </row>
    <row r="162" spans="1:6" x14ac:dyDescent="0.3">
      <c r="A162">
        <v>160</v>
      </c>
      <c r="B162" t="s">
        <v>31</v>
      </c>
      <c r="C162" s="1">
        <v>42491</v>
      </c>
      <c r="D162" t="s">
        <v>11</v>
      </c>
      <c r="E162">
        <v>2016</v>
      </c>
      <c r="F162">
        <v>0</v>
      </c>
    </row>
    <row r="163" spans="1:6" x14ac:dyDescent="0.3">
      <c r="A163">
        <v>161</v>
      </c>
      <c r="B163" t="s">
        <v>31</v>
      </c>
      <c r="C163" s="1">
        <v>42522</v>
      </c>
      <c r="D163" t="s">
        <v>12</v>
      </c>
      <c r="E163">
        <v>2016</v>
      </c>
      <c r="F163">
        <v>0</v>
      </c>
    </row>
    <row r="164" spans="1:6" x14ac:dyDescent="0.3">
      <c r="A164">
        <v>162</v>
      </c>
      <c r="B164" t="s">
        <v>31</v>
      </c>
      <c r="C164" s="1">
        <v>42552</v>
      </c>
      <c r="D164" t="s">
        <v>13</v>
      </c>
      <c r="E164">
        <v>2016</v>
      </c>
      <c r="F164">
        <v>0</v>
      </c>
    </row>
    <row r="165" spans="1:6" x14ac:dyDescent="0.3">
      <c r="A165">
        <v>163</v>
      </c>
      <c r="B165" t="s">
        <v>31</v>
      </c>
      <c r="C165" s="1">
        <v>42583</v>
      </c>
      <c r="D165" t="s">
        <v>14</v>
      </c>
      <c r="E165">
        <v>2016</v>
      </c>
      <c r="F165">
        <v>0</v>
      </c>
    </row>
    <row r="166" spans="1:6" x14ac:dyDescent="0.3">
      <c r="A166">
        <v>164</v>
      </c>
      <c r="B166" t="s">
        <v>31</v>
      </c>
      <c r="C166" s="1">
        <v>42614</v>
      </c>
      <c r="D166" t="s">
        <v>15</v>
      </c>
      <c r="E166">
        <v>2016</v>
      </c>
      <c r="F166">
        <v>0</v>
      </c>
    </row>
    <row r="167" spans="1:6" x14ac:dyDescent="0.3">
      <c r="A167">
        <v>165</v>
      </c>
      <c r="B167" t="s">
        <v>31</v>
      </c>
      <c r="C167" s="1">
        <v>42644</v>
      </c>
      <c r="D167" t="s">
        <v>16</v>
      </c>
      <c r="E167">
        <v>2016</v>
      </c>
      <c r="F167">
        <v>3124</v>
      </c>
    </row>
    <row r="168" spans="1:6" x14ac:dyDescent="0.3">
      <c r="A168">
        <v>166</v>
      </c>
      <c r="B168" t="s">
        <v>31</v>
      </c>
      <c r="C168" s="1">
        <v>42675</v>
      </c>
      <c r="D168" t="s">
        <v>17</v>
      </c>
      <c r="E168">
        <v>2016</v>
      </c>
      <c r="F168">
        <v>2255</v>
      </c>
    </row>
    <row r="169" spans="1:6" x14ac:dyDescent="0.3">
      <c r="A169">
        <v>167</v>
      </c>
      <c r="B169" t="s">
        <v>31</v>
      </c>
      <c r="C169" s="1">
        <v>42705</v>
      </c>
      <c r="D169" t="s">
        <v>18</v>
      </c>
      <c r="E169">
        <v>2016</v>
      </c>
      <c r="F169">
        <v>2423</v>
      </c>
    </row>
    <row r="170" spans="1:6" x14ac:dyDescent="0.3">
      <c r="A170">
        <v>168</v>
      </c>
      <c r="B170" t="s">
        <v>32</v>
      </c>
      <c r="C170" s="1">
        <v>42370</v>
      </c>
      <c r="D170" t="s">
        <v>7</v>
      </c>
      <c r="E170">
        <v>2016</v>
      </c>
      <c r="F170">
        <v>92600</v>
      </c>
    </row>
    <row r="171" spans="1:6" x14ac:dyDescent="0.3">
      <c r="A171">
        <v>169</v>
      </c>
      <c r="B171" t="s">
        <v>32</v>
      </c>
      <c r="C171" s="1">
        <v>42401</v>
      </c>
      <c r="D171" t="s">
        <v>8</v>
      </c>
      <c r="E171">
        <v>2016</v>
      </c>
      <c r="F171">
        <v>215000</v>
      </c>
    </row>
    <row r="172" spans="1:6" x14ac:dyDescent="0.3">
      <c r="A172">
        <v>170</v>
      </c>
      <c r="B172" t="s">
        <v>32</v>
      </c>
      <c r="C172" s="1">
        <v>42430</v>
      </c>
      <c r="D172" t="s">
        <v>9</v>
      </c>
      <c r="E172">
        <v>2016</v>
      </c>
      <c r="F172">
        <v>1318000</v>
      </c>
    </row>
    <row r="173" spans="1:6" x14ac:dyDescent="0.3">
      <c r="A173">
        <v>171</v>
      </c>
      <c r="B173" t="s">
        <v>32</v>
      </c>
      <c r="C173" s="1">
        <v>42461</v>
      </c>
      <c r="D173" t="s">
        <v>10</v>
      </c>
      <c r="E173">
        <v>2016</v>
      </c>
      <c r="F173">
        <v>300000</v>
      </c>
    </row>
    <row r="174" spans="1:6" x14ac:dyDescent="0.3">
      <c r="A174">
        <v>172</v>
      </c>
      <c r="B174" t="s">
        <v>32</v>
      </c>
      <c r="C174" s="1">
        <v>42491</v>
      </c>
      <c r="D174" t="s">
        <v>11</v>
      </c>
      <c r="E174">
        <v>2016</v>
      </c>
      <c r="F174">
        <v>198000</v>
      </c>
    </row>
    <row r="175" spans="1:6" x14ac:dyDescent="0.3">
      <c r="A175">
        <v>173</v>
      </c>
      <c r="B175" t="s">
        <v>32</v>
      </c>
      <c r="C175" s="1">
        <v>42522</v>
      </c>
      <c r="D175" t="s">
        <v>12</v>
      </c>
      <c r="E175">
        <v>2016</v>
      </c>
      <c r="F175">
        <v>166700</v>
      </c>
    </row>
    <row r="176" spans="1:6" x14ac:dyDescent="0.3">
      <c r="A176">
        <v>174</v>
      </c>
      <c r="B176" t="s">
        <v>32</v>
      </c>
      <c r="C176" s="1">
        <v>42552</v>
      </c>
      <c r="D176" t="s">
        <v>13</v>
      </c>
      <c r="E176">
        <v>2016</v>
      </c>
      <c r="F176">
        <v>153300</v>
      </c>
    </row>
    <row r="177" spans="1:6" x14ac:dyDescent="0.3">
      <c r="A177">
        <v>175</v>
      </c>
      <c r="B177" t="s">
        <v>32</v>
      </c>
      <c r="C177" s="1">
        <v>42583</v>
      </c>
      <c r="D177" t="s">
        <v>14</v>
      </c>
      <c r="E177">
        <v>2016</v>
      </c>
      <c r="F177">
        <v>216100</v>
      </c>
    </row>
    <row r="178" spans="1:6" x14ac:dyDescent="0.3">
      <c r="A178">
        <v>176</v>
      </c>
      <c r="B178" t="s">
        <v>32</v>
      </c>
      <c r="C178" s="1">
        <v>42614</v>
      </c>
      <c r="D178" t="s">
        <v>15</v>
      </c>
      <c r="E178">
        <v>2016</v>
      </c>
      <c r="F178">
        <v>132600</v>
      </c>
    </row>
    <row r="179" spans="1:6" x14ac:dyDescent="0.3">
      <c r="A179">
        <v>177</v>
      </c>
      <c r="B179" t="s">
        <v>32</v>
      </c>
      <c r="C179" s="1">
        <v>42644</v>
      </c>
      <c r="D179" t="s">
        <v>16</v>
      </c>
      <c r="E179">
        <v>2016</v>
      </c>
      <c r="F179">
        <v>15600</v>
      </c>
    </row>
    <row r="180" spans="1:6" x14ac:dyDescent="0.3">
      <c r="A180">
        <v>178</v>
      </c>
      <c r="B180" t="s">
        <v>32</v>
      </c>
      <c r="C180" s="1">
        <v>42675</v>
      </c>
      <c r="D180" t="s">
        <v>17</v>
      </c>
      <c r="E180">
        <v>2016</v>
      </c>
      <c r="F180">
        <v>132300</v>
      </c>
    </row>
    <row r="181" spans="1:6" x14ac:dyDescent="0.3">
      <c r="A181">
        <v>179</v>
      </c>
      <c r="B181" t="s">
        <v>32</v>
      </c>
      <c r="C181" s="1">
        <v>42705</v>
      </c>
      <c r="D181" t="s">
        <v>18</v>
      </c>
      <c r="E181">
        <v>2016</v>
      </c>
      <c r="F181">
        <v>523000</v>
      </c>
    </row>
    <row r="182" spans="1:6" x14ac:dyDescent="0.3">
      <c r="A182">
        <v>180</v>
      </c>
      <c r="B182" t="s">
        <v>33</v>
      </c>
      <c r="C182" s="1">
        <v>42370</v>
      </c>
      <c r="D182" t="s">
        <v>7</v>
      </c>
      <c r="E182">
        <v>2016</v>
      </c>
      <c r="F182">
        <v>0</v>
      </c>
    </row>
    <row r="183" spans="1:6" x14ac:dyDescent="0.3">
      <c r="A183">
        <v>181</v>
      </c>
      <c r="B183" t="s">
        <v>33</v>
      </c>
      <c r="C183" s="1">
        <v>42401</v>
      </c>
      <c r="D183" t="s">
        <v>8</v>
      </c>
      <c r="E183">
        <v>2016</v>
      </c>
      <c r="F183">
        <v>0</v>
      </c>
    </row>
    <row r="184" spans="1:6" x14ac:dyDescent="0.3">
      <c r="A184">
        <v>182</v>
      </c>
      <c r="B184" t="s">
        <v>33</v>
      </c>
      <c r="C184" s="1">
        <v>42430</v>
      </c>
      <c r="D184" t="s">
        <v>9</v>
      </c>
      <c r="E184">
        <v>2016</v>
      </c>
      <c r="F184">
        <v>0</v>
      </c>
    </row>
    <row r="185" spans="1:6" x14ac:dyDescent="0.3">
      <c r="A185">
        <v>183</v>
      </c>
      <c r="B185" t="s">
        <v>33</v>
      </c>
      <c r="C185" s="1">
        <v>42461</v>
      </c>
      <c r="D185" t="s">
        <v>10</v>
      </c>
      <c r="E185">
        <v>2016</v>
      </c>
      <c r="F185">
        <v>0</v>
      </c>
    </row>
    <row r="186" spans="1:6" x14ac:dyDescent="0.3">
      <c r="A186">
        <v>184</v>
      </c>
      <c r="B186" t="s">
        <v>33</v>
      </c>
      <c r="C186" s="1">
        <v>42491</v>
      </c>
      <c r="D186" t="s">
        <v>11</v>
      </c>
      <c r="E186">
        <v>2016</v>
      </c>
      <c r="F186">
        <v>0</v>
      </c>
    </row>
    <row r="187" spans="1:6" x14ac:dyDescent="0.3">
      <c r="A187">
        <v>185</v>
      </c>
      <c r="B187" t="s">
        <v>33</v>
      </c>
      <c r="C187" s="1">
        <v>42522</v>
      </c>
      <c r="D187" t="s">
        <v>12</v>
      </c>
      <c r="E187">
        <v>2016</v>
      </c>
      <c r="F187">
        <v>0</v>
      </c>
    </row>
    <row r="188" spans="1:6" x14ac:dyDescent="0.3">
      <c r="A188">
        <v>186</v>
      </c>
      <c r="B188" t="s">
        <v>33</v>
      </c>
      <c r="C188" s="1">
        <v>42552</v>
      </c>
      <c r="D188" t="s">
        <v>13</v>
      </c>
      <c r="E188">
        <v>2016</v>
      </c>
      <c r="F188">
        <v>0</v>
      </c>
    </row>
    <row r="189" spans="1:6" x14ac:dyDescent="0.3">
      <c r="A189">
        <v>187</v>
      </c>
      <c r="B189" t="s">
        <v>33</v>
      </c>
      <c r="C189" s="1">
        <v>42583</v>
      </c>
      <c r="D189" t="s">
        <v>14</v>
      </c>
      <c r="E189">
        <v>2016</v>
      </c>
      <c r="F189">
        <v>0</v>
      </c>
    </row>
    <row r="190" spans="1:6" x14ac:dyDescent="0.3">
      <c r="A190">
        <v>188</v>
      </c>
      <c r="B190" t="s">
        <v>33</v>
      </c>
      <c r="C190" s="1">
        <v>42614</v>
      </c>
      <c r="D190" t="s">
        <v>15</v>
      </c>
      <c r="E190">
        <v>2016</v>
      </c>
      <c r="F190">
        <v>0</v>
      </c>
    </row>
    <row r="191" spans="1:6" x14ac:dyDescent="0.3">
      <c r="A191">
        <v>189</v>
      </c>
      <c r="B191" t="s">
        <v>33</v>
      </c>
      <c r="C191" s="1">
        <v>42644</v>
      </c>
      <c r="D191" t="s">
        <v>16</v>
      </c>
      <c r="E191">
        <v>2016</v>
      </c>
      <c r="F191">
        <v>0</v>
      </c>
    </row>
    <row r="192" spans="1:6" x14ac:dyDescent="0.3">
      <c r="A192">
        <v>190</v>
      </c>
      <c r="B192" t="s">
        <v>33</v>
      </c>
      <c r="C192" s="1">
        <v>42675</v>
      </c>
      <c r="D192" t="s">
        <v>17</v>
      </c>
      <c r="E192">
        <v>2016</v>
      </c>
      <c r="F192">
        <v>0</v>
      </c>
    </row>
    <row r="193" spans="1:6" x14ac:dyDescent="0.3">
      <c r="A193">
        <v>191</v>
      </c>
      <c r="B193" t="s">
        <v>33</v>
      </c>
      <c r="C193" s="1">
        <v>42705</v>
      </c>
      <c r="D193" t="s">
        <v>18</v>
      </c>
      <c r="E193">
        <v>2016</v>
      </c>
      <c r="F193">
        <v>0</v>
      </c>
    </row>
    <row r="194" spans="1:6" x14ac:dyDescent="0.3">
      <c r="A194">
        <v>192</v>
      </c>
      <c r="B194" t="s">
        <v>34</v>
      </c>
      <c r="C194" s="1">
        <v>42370</v>
      </c>
      <c r="D194" t="s">
        <v>7</v>
      </c>
      <c r="E194">
        <v>2016</v>
      </c>
      <c r="F194">
        <v>0</v>
      </c>
    </row>
    <row r="195" spans="1:6" x14ac:dyDescent="0.3">
      <c r="A195">
        <v>193</v>
      </c>
      <c r="B195" t="s">
        <v>34</v>
      </c>
      <c r="C195" s="1">
        <v>42401</v>
      </c>
      <c r="D195" t="s">
        <v>8</v>
      </c>
      <c r="E195">
        <v>2016</v>
      </c>
      <c r="F195">
        <v>0</v>
      </c>
    </row>
    <row r="196" spans="1:6" x14ac:dyDescent="0.3">
      <c r="A196">
        <v>194</v>
      </c>
      <c r="B196" t="s">
        <v>34</v>
      </c>
      <c r="C196" s="1">
        <v>42430</v>
      </c>
      <c r="D196" t="s">
        <v>9</v>
      </c>
      <c r="E196">
        <v>2016</v>
      </c>
      <c r="F196">
        <v>0</v>
      </c>
    </row>
    <row r="197" spans="1:6" x14ac:dyDescent="0.3">
      <c r="A197">
        <v>195</v>
      </c>
      <c r="B197" t="s">
        <v>34</v>
      </c>
      <c r="C197" s="1">
        <v>42461</v>
      </c>
      <c r="D197" t="s">
        <v>10</v>
      </c>
      <c r="E197">
        <v>2016</v>
      </c>
      <c r="F197">
        <v>0</v>
      </c>
    </row>
    <row r="198" spans="1:6" x14ac:dyDescent="0.3">
      <c r="A198">
        <v>196</v>
      </c>
      <c r="B198" t="s">
        <v>34</v>
      </c>
      <c r="C198" s="1">
        <v>42491</v>
      </c>
      <c r="D198" t="s">
        <v>11</v>
      </c>
      <c r="E198">
        <v>2016</v>
      </c>
      <c r="F198">
        <v>0</v>
      </c>
    </row>
    <row r="199" spans="1:6" x14ac:dyDescent="0.3">
      <c r="A199">
        <v>197</v>
      </c>
      <c r="B199" t="s">
        <v>34</v>
      </c>
      <c r="C199" s="1">
        <v>42522</v>
      </c>
      <c r="D199" t="s">
        <v>12</v>
      </c>
      <c r="E199">
        <v>2016</v>
      </c>
      <c r="F199">
        <v>0</v>
      </c>
    </row>
    <row r="200" spans="1:6" x14ac:dyDescent="0.3">
      <c r="A200">
        <v>198</v>
      </c>
      <c r="B200" t="s">
        <v>34</v>
      </c>
      <c r="C200" s="1">
        <v>42552</v>
      </c>
      <c r="D200" t="s">
        <v>13</v>
      </c>
      <c r="E200">
        <v>2016</v>
      </c>
      <c r="F200">
        <v>0</v>
      </c>
    </row>
    <row r="201" spans="1:6" x14ac:dyDescent="0.3">
      <c r="A201">
        <v>199</v>
      </c>
      <c r="B201" t="s">
        <v>34</v>
      </c>
      <c r="C201" s="1">
        <v>42583</v>
      </c>
      <c r="D201" t="s">
        <v>14</v>
      </c>
      <c r="E201">
        <v>2016</v>
      </c>
      <c r="F201">
        <v>0</v>
      </c>
    </row>
    <row r="202" spans="1:6" x14ac:dyDescent="0.3">
      <c r="A202">
        <v>200</v>
      </c>
      <c r="B202" t="s">
        <v>34</v>
      </c>
      <c r="C202" s="1">
        <v>42614</v>
      </c>
      <c r="D202" t="s">
        <v>15</v>
      </c>
      <c r="E202">
        <v>2016</v>
      </c>
      <c r="F202">
        <v>0</v>
      </c>
    </row>
    <row r="203" spans="1:6" x14ac:dyDescent="0.3">
      <c r="A203">
        <v>201</v>
      </c>
      <c r="B203" t="s">
        <v>34</v>
      </c>
      <c r="C203" s="1">
        <v>42644</v>
      </c>
      <c r="D203" t="s">
        <v>16</v>
      </c>
      <c r="E203">
        <v>2016</v>
      </c>
      <c r="F203">
        <v>201050</v>
      </c>
    </row>
    <row r="204" spans="1:6" x14ac:dyDescent="0.3">
      <c r="A204">
        <v>202</v>
      </c>
      <c r="B204" t="s">
        <v>34</v>
      </c>
      <c r="C204" s="1">
        <v>42675</v>
      </c>
      <c r="D204" t="s">
        <v>17</v>
      </c>
      <c r="E204">
        <v>2016</v>
      </c>
      <c r="F204">
        <v>188786</v>
      </c>
    </row>
    <row r="205" spans="1:6" x14ac:dyDescent="0.3">
      <c r="A205">
        <v>203</v>
      </c>
      <c r="B205" t="s">
        <v>34</v>
      </c>
      <c r="C205" s="1">
        <v>42705</v>
      </c>
      <c r="D205" t="s">
        <v>18</v>
      </c>
      <c r="E205">
        <v>2016</v>
      </c>
      <c r="F205">
        <v>198637</v>
      </c>
    </row>
    <row r="206" spans="1:6" x14ac:dyDescent="0.3">
      <c r="A206">
        <v>204</v>
      </c>
      <c r="B206" t="s">
        <v>35</v>
      </c>
      <c r="C206" s="1">
        <v>42370</v>
      </c>
      <c r="D206" t="s">
        <v>7</v>
      </c>
      <c r="E206">
        <v>2016</v>
      </c>
      <c r="F206">
        <v>566515</v>
      </c>
    </row>
    <row r="207" spans="1:6" x14ac:dyDescent="0.3">
      <c r="A207">
        <v>205</v>
      </c>
      <c r="B207" t="s">
        <v>35</v>
      </c>
      <c r="C207" s="1">
        <v>42401</v>
      </c>
      <c r="D207" t="s">
        <v>8</v>
      </c>
      <c r="E207">
        <v>2016</v>
      </c>
      <c r="F207">
        <v>539467</v>
      </c>
    </row>
    <row r="208" spans="1:6" x14ac:dyDescent="0.3">
      <c r="A208">
        <v>206</v>
      </c>
      <c r="B208" t="s">
        <v>35</v>
      </c>
      <c r="C208" s="1">
        <v>42430</v>
      </c>
      <c r="D208" t="s">
        <v>9</v>
      </c>
      <c r="E208">
        <v>2016</v>
      </c>
      <c r="F208">
        <v>619462</v>
      </c>
    </row>
    <row r="209" spans="1:6" x14ac:dyDescent="0.3">
      <c r="A209">
        <v>207</v>
      </c>
      <c r="B209" t="s">
        <v>35</v>
      </c>
      <c r="C209" s="1">
        <v>42461</v>
      </c>
      <c r="D209" t="s">
        <v>10</v>
      </c>
      <c r="E209">
        <v>2016</v>
      </c>
      <c r="F209">
        <v>601253</v>
      </c>
    </row>
    <row r="210" spans="1:6" x14ac:dyDescent="0.3">
      <c r="A210">
        <v>208</v>
      </c>
      <c r="B210" t="s">
        <v>35</v>
      </c>
      <c r="C210" s="1">
        <v>42491</v>
      </c>
      <c r="D210" t="s">
        <v>11</v>
      </c>
      <c r="E210">
        <v>2016</v>
      </c>
      <c r="F210">
        <v>628872</v>
      </c>
    </row>
    <row r="211" spans="1:6" x14ac:dyDescent="0.3">
      <c r="A211">
        <v>209</v>
      </c>
      <c r="B211" t="s">
        <v>35</v>
      </c>
      <c r="C211" s="1">
        <v>42522</v>
      </c>
      <c r="D211" t="s">
        <v>12</v>
      </c>
      <c r="E211">
        <v>2016</v>
      </c>
      <c r="F211">
        <v>551239</v>
      </c>
    </row>
    <row r="212" spans="1:6" x14ac:dyDescent="0.3">
      <c r="A212">
        <v>210</v>
      </c>
      <c r="B212" t="s">
        <v>35</v>
      </c>
      <c r="C212" s="1">
        <v>42552</v>
      </c>
      <c r="D212" t="s">
        <v>13</v>
      </c>
      <c r="E212">
        <v>2016</v>
      </c>
      <c r="F212">
        <v>582820</v>
      </c>
    </row>
    <row r="213" spans="1:6" x14ac:dyDescent="0.3">
      <c r="A213">
        <v>211</v>
      </c>
      <c r="B213" t="s">
        <v>35</v>
      </c>
      <c r="C213" s="1">
        <v>42583</v>
      </c>
      <c r="D213" t="s">
        <v>14</v>
      </c>
      <c r="E213">
        <v>2016</v>
      </c>
      <c r="F213">
        <v>988102</v>
      </c>
    </row>
    <row r="214" spans="1:6" x14ac:dyDescent="0.3">
      <c r="A214">
        <v>212</v>
      </c>
      <c r="B214" t="s">
        <v>35</v>
      </c>
      <c r="C214" s="1">
        <v>42614</v>
      </c>
      <c r="D214" t="s">
        <v>15</v>
      </c>
      <c r="E214">
        <v>2016</v>
      </c>
      <c r="F214">
        <v>742402</v>
      </c>
    </row>
    <row r="215" spans="1:6" x14ac:dyDescent="0.3">
      <c r="A215">
        <v>213</v>
      </c>
      <c r="B215" t="s">
        <v>35</v>
      </c>
      <c r="C215" s="1">
        <v>42644</v>
      </c>
      <c r="D215" t="s">
        <v>16</v>
      </c>
      <c r="E215">
        <v>2016</v>
      </c>
      <c r="F215">
        <v>3508</v>
      </c>
    </row>
    <row r="216" spans="1:6" x14ac:dyDescent="0.3">
      <c r="A216">
        <v>214</v>
      </c>
      <c r="B216" t="s">
        <v>35</v>
      </c>
      <c r="C216" s="1">
        <v>42675</v>
      </c>
      <c r="D216" t="s">
        <v>17</v>
      </c>
      <c r="E216">
        <v>2016</v>
      </c>
      <c r="F216">
        <v>21046</v>
      </c>
    </row>
    <row r="217" spans="1:6" x14ac:dyDescent="0.3">
      <c r="A217">
        <v>215</v>
      </c>
      <c r="B217" t="s">
        <v>35</v>
      </c>
      <c r="C217" s="1">
        <v>42705</v>
      </c>
      <c r="D217" t="s">
        <v>18</v>
      </c>
      <c r="E217">
        <v>2016</v>
      </c>
      <c r="F217">
        <v>13775</v>
      </c>
    </row>
    <row r="218" spans="1:6" x14ac:dyDescent="0.3">
      <c r="A218">
        <v>216</v>
      </c>
      <c r="B218" t="s">
        <v>36</v>
      </c>
      <c r="C218" s="1">
        <v>42370</v>
      </c>
      <c r="D218" t="s">
        <v>7</v>
      </c>
      <c r="E218">
        <v>2016</v>
      </c>
      <c r="F218">
        <v>0</v>
      </c>
    </row>
    <row r="219" spans="1:6" x14ac:dyDescent="0.3">
      <c r="A219">
        <v>217</v>
      </c>
      <c r="B219" t="s">
        <v>36</v>
      </c>
      <c r="C219" s="1">
        <v>42401</v>
      </c>
      <c r="D219" t="s">
        <v>8</v>
      </c>
      <c r="E219">
        <v>2016</v>
      </c>
      <c r="F219">
        <v>0</v>
      </c>
    </row>
    <row r="220" spans="1:6" x14ac:dyDescent="0.3">
      <c r="A220">
        <v>218</v>
      </c>
      <c r="B220" t="s">
        <v>36</v>
      </c>
      <c r="C220" s="1">
        <v>42430</v>
      </c>
      <c r="D220" t="s">
        <v>9</v>
      </c>
      <c r="E220">
        <v>2016</v>
      </c>
      <c r="F220">
        <v>0</v>
      </c>
    </row>
    <row r="221" spans="1:6" x14ac:dyDescent="0.3">
      <c r="A221">
        <v>219</v>
      </c>
      <c r="B221" t="s">
        <v>36</v>
      </c>
      <c r="C221" s="1">
        <v>42461</v>
      </c>
      <c r="D221" t="s">
        <v>10</v>
      </c>
      <c r="E221">
        <v>2016</v>
      </c>
      <c r="F221">
        <v>0</v>
      </c>
    </row>
    <row r="222" spans="1:6" x14ac:dyDescent="0.3">
      <c r="A222">
        <v>220</v>
      </c>
      <c r="B222" t="s">
        <v>36</v>
      </c>
      <c r="C222" s="1">
        <v>42491</v>
      </c>
      <c r="D222" t="s">
        <v>11</v>
      </c>
      <c r="E222">
        <v>2016</v>
      </c>
      <c r="F222">
        <v>0</v>
      </c>
    </row>
    <row r="223" spans="1:6" x14ac:dyDescent="0.3">
      <c r="A223">
        <v>221</v>
      </c>
      <c r="B223" t="s">
        <v>36</v>
      </c>
      <c r="C223" s="1">
        <v>42522</v>
      </c>
      <c r="D223" t="s">
        <v>12</v>
      </c>
      <c r="E223">
        <v>2016</v>
      </c>
      <c r="F223">
        <v>0</v>
      </c>
    </row>
    <row r="224" spans="1:6" x14ac:dyDescent="0.3">
      <c r="A224">
        <v>222</v>
      </c>
      <c r="B224" t="s">
        <v>36</v>
      </c>
      <c r="C224" s="1">
        <v>42552</v>
      </c>
      <c r="D224" t="s">
        <v>13</v>
      </c>
      <c r="E224">
        <v>2016</v>
      </c>
      <c r="F224">
        <v>0</v>
      </c>
    </row>
    <row r="225" spans="1:6" x14ac:dyDescent="0.3">
      <c r="A225">
        <v>223</v>
      </c>
      <c r="B225" t="s">
        <v>36</v>
      </c>
      <c r="C225" s="1">
        <v>42583</v>
      </c>
      <c r="D225" t="s">
        <v>14</v>
      </c>
      <c r="E225">
        <v>2016</v>
      </c>
      <c r="F225">
        <v>0</v>
      </c>
    </row>
    <row r="226" spans="1:6" x14ac:dyDescent="0.3">
      <c r="A226">
        <v>224</v>
      </c>
      <c r="B226" t="s">
        <v>36</v>
      </c>
      <c r="C226" s="1">
        <v>42614</v>
      </c>
      <c r="D226" t="s">
        <v>15</v>
      </c>
      <c r="E226">
        <v>2016</v>
      </c>
      <c r="F226">
        <v>0</v>
      </c>
    </row>
    <row r="227" spans="1:6" x14ac:dyDescent="0.3">
      <c r="A227">
        <v>225</v>
      </c>
      <c r="B227" t="s">
        <v>36</v>
      </c>
      <c r="C227" s="1">
        <v>42644</v>
      </c>
      <c r="D227" t="s">
        <v>16</v>
      </c>
      <c r="E227">
        <v>2016</v>
      </c>
      <c r="F227">
        <v>475955</v>
      </c>
    </row>
    <row r="228" spans="1:6" x14ac:dyDescent="0.3">
      <c r="A228">
        <v>226</v>
      </c>
      <c r="B228" t="s">
        <v>36</v>
      </c>
      <c r="C228" s="1">
        <v>42675</v>
      </c>
      <c r="D228" t="s">
        <v>17</v>
      </c>
      <c r="E228">
        <v>2016</v>
      </c>
      <c r="F228">
        <v>201388</v>
      </c>
    </row>
    <row r="229" spans="1:6" x14ac:dyDescent="0.3">
      <c r="A229">
        <v>227</v>
      </c>
      <c r="B229" t="s">
        <v>36</v>
      </c>
      <c r="C229" s="1">
        <v>42705</v>
      </c>
      <c r="D229" t="s">
        <v>18</v>
      </c>
      <c r="E229">
        <v>2016</v>
      </c>
      <c r="F229">
        <v>239267</v>
      </c>
    </row>
    <row r="230" spans="1:6" x14ac:dyDescent="0.3">
      <c r="A230">
        <v>228</v>
      </c>
      <c r="B230" t="s">
        <v>37</v>
      </c>
      <c r="C230" s="1">
        <v>42370</v>
      </c>
      <c r="D230" t="s">
        <v>7</v>
      </c>
      <c r="E230">
        <v>2016</v>
      </c>
      <c r="F230">
        <v>576</v>
      </c>
    </row>
    <row r="231" spans="1:6" x14ac:dyDescent="0.3">
      <c r="A231">
        <v>229</v>
      </c>
      <c r="B231" t="s">
        <v>37</v>
      </c>
      <c r="C231" s="1">
        <v>42401</v>
      </c>
      <c r="D231" t="s">
        <v>8</v>
      </c>
      <c r="E231">
        <v>2016</v>
      </c>
      <c r="F231">
        <v>869</v>
      </c>
    </row>
    <row r="232" spans="1:6" x14ac:dyDescent="0.3">
      <c r="A232">
        <v>230</v>
      </c>
      <c r="B232" t="s">
        <v>37</v>
      </c>
      <c r="C232" s="1">
        <v>42430</v>
      </c>
      <c r="D232" t="s">
        <v>9</v>
      </c>
      <c r="E232">
        <v>2016</v>
      </c>
      <c r="F232">
        <v>408</v>
      </c>
    </row>
    <row r="233" spans="1:6" x14ac:dyDescent="0.3">
      <c r="A233">
        <v>231</v>
      </c>
      <c r="B233" t="s">
        <v>37</v>
      </c>
      <c r="C233" s="1">
        <v>42461</v>
      </c>
      <c r="D233" t="s">
        <v>10</v>
      </c>
      <c r="E233">
        <v>2016</v>
      </c>
      <c r="F233">
        <v>476</v>
      </c>
    </row>
    <row r="234" spans="1:6" x14ac:dyDescent="0.3">
      <c r="A234">
        <v>232</v>
      </c>
      <c r="B234" t="s">
        <v>37</v>
      </c>
      <c r="C234" s="1">
        <v>42491</v>
      </c>
      <c r="D234" t="s">
        <v>11</v>
      </c>
      <c r="E234">
        <v>2016</v>
      </c>
      <c r="F234">
        <v>554</v>
      </c>
    </row>
    <row r="235" spans="1:6" x14ac:dyDescent="0.3">
      <c r="A235">
        <v>233</v>
      </c>
      <c r="B235" t="s">
        <v>37</v>
      </c>
      <c r="C235" s="1">
        <v>42522</v>
      </c>
      <c r="D235" t="s">
        <v>12</v>
      </c>
      <c r="E235">
        <v>2016</v>
      </c>
      <c r="F235">
        <v>367</v>
      </c>
    </row>
    <row r="236" spans="1:6" x14ac:dyDescent="0.3">
      <c r="A236">
        <v>234</v>
      </c>
      <c r="B236" t="s">
        <v>37</v>
      </c>
      <c r="C236" s="1">
        <v>42552</v>
      </c>
      <c r="D236" t="s">
        <v>13</v>
      </c>
      <c r="E236">
        <v>2016</v>
      </c>
      <c r="F236">
        <v>644</v>
      </c>
    </row>
    <row r="237" spans="1:6" x14ac:dyDescent="0.3">
      <c r="A237">
        <v>235</v>
      </c>
      <c r="B237" t="s">
        <v>37</v>
      </c>
      <c r="C237" s="1">
        <v>42583</v>
      </c>
      <c r="D237" t="s">
        <v>14</v>
      </c>
      <c r="E237">
        <v>2016</v>
      </c>
      <c r="F237">
        <v>589</v>
      </c>
    </row>
    <row r="238" spans="1:6" x14ac:dyDescent="0.3">
      <c r="A238">
        <v>236</v>
      </c>
      <c r="B238" t="s">
        <v>37</v>
      </c>
      <c r="C238" s="1">
        <v>42614</v>
      </c>
      <c r="D238" t="s">
        <v>15</v>
      </c>
      <c r="E238">
        <v>2016</v>
      </c>
      <c r="F238">
        <v>553</v>
      </c>
    </row>
    <row r="239" spans="1:6" x14ac:dyDescent="0.3">
      <c r="A239">
        <v>237</v>
      </c>
      <c r="B239" t="s">
        <v>37</v>
      </c>
      <c r="C239" s="1">
        <v>42644</v>
      </c>
      <c r="D239" t="s">
        <v>16</v>
      </c>
      <c r="E239">
        <v>2016</v>
      </c>
      <c r="F239">
        <v>434</v>
      </c>
    </row>
    <row r="240" spans="1:6" x14ac:dyDescent="0.3">
      <c r="A240">
        <v>238</v>
      </c>
      <c r="B240" t="s">
        <v>37</v>
      </c>
      <c r="C240" s="1">
        <v>42675</v>
      </c>
      <c r="D240" t="s">
        <v>17</v>
      </c>
      <c r="E240">
        <v>2016</v>
      </c>
      <c r="F240">
        <v>617</v>
      </c>
    </row>
    <row r="241" spans="1:6" x14ac:dyDescent="0.3">
      <c r="A241">
        <v>239</v>
      </c>
      <c r="B241" t="s">
        <v>37</v>
      </c>
      <c r="C241" s="1">
        <v>42705</v>
      </c>
      <c r="D241" t="s">
        <v>18</v>
      </c>
      <c r="E241">
        <v>2016</v>
      </c>
      <c r="F241">
        <v>355</v>
      </c>
    </row>
    <row r="242" spans="1:6" x14ac:dyDescent="0.3">
      <c r="A242">
        <v>240</v>
      </c>
      <c r="B242" t="s">
        <v>38</v>
      </c>
      <c r="C242" s="1">
        <v>42370</v>
      </c>
      <c r="D242" t="s">
        <v>7</v>
      </c>
      <c r="E242">
        <v>2016</v>
      </c>
      <c r="F242">
        <v>0</v>
      </c>
    </row>
    <row r="243" spans="1:6" x14ac:dyDescent="0.3">
      <c r="A243">
        <v>241</v>
      </c>
      <c r="B243" t="s">
        <v>38</v>
      </c>
      <c r="C243" s="1">
        <v>42401</v>
      </c>
      <c r="D243" t="s">
        <v>8</v>
      </c>
      <c r="E243">
        <v>2016</v>
      </c>
      <c r="F243">
        <v>0</v>
      </c>
    </row>
    <row r="244" spans="1:6" x14ac:dyDescent="0.3">
      <c r="A244">
        <v>242</v>
      </c>
      <c r="B244" t="s">
        <v>38</v>
      </c>
      <c r="C244" s="1">
        <v>42430</v>
      </c>
      <c r="D244" t="s">
        <v>9</v>
      </c>
      <c r="E244">
        <v>2016</v>
      </c>
      <c r="F244">
        <v>0</v>
      </c>
    </row>
    <row r="245" spans="1:6" x14ac:dyDescent="0.3">
      <c r="A245">
        <v>243</v>
      </c>
      <c r="B245" t="s">
        <v>38</v>
      </c>
      <c r="C245" s="1">
        <v>42461</v>
      </c>
      <c r="D245" t="s">
        <v>10</v>
      </c>
      <c r="E245">
        <v>2016</v>
      </c>
      <c r="F245">
        <v>0</v>
      </c>
    </row>
    <row r="246" spans="1:6" x14ac:dyDescent="0.3">
      <c r="A246">
        <v>244</v>
      </c>
      <c r="B246" t="s">
        <v>38</v>
      </c>
      <c r="C246" s="1">
        <v>42491</v>
      </c>
      <c r="D246" t="s">
        <v>11</v>
      </c>
      <c r="E246">
        <v>2016</v>
      </c>
      <c r="F246">
        <v>0</v>
      </c>
    </row>
    <row r="247" spans="1:6" x14ac:dyDescent="0.3">
      <c r="A247">
        <v>245</v>
      </c>
      <c r="B247" t="s">
        <v>38</v>
      </c>
      <c r="C247" s="1">
        <v>42522</v>
      </c>
      <c r="D247" t="s">
        <v>12</v>
      </c>
      <c r="E247">
        <v>2016</v>
      </c>
      <c r="F247">
        <v>0</v>
      </c>
    </row>
    <row r="248" spans="1:6" x14ac:dyDescent="0.3">
      <c r="A248">
        <v>246</v>
      </c>
      <c r="B248" t="s">
        <v>38</v>
      </c>
      <c r="C248" s="1">
        <v>42552</v>
      </c>
      <c r="D248" t="s">
        <v>13</v>
      </c>
      <c r="E248">
        <v>2016</v>
      </c>
      <c r="F248">
        <v>0</v>
      </c>
    </row>
    <row r="249" spans="1:6" x14ac:dyDescent="0.3">
      <c r="A249">
        <v>247</v>
      </c>
      <c r="B249" t="s">
        <v>38</v>
      </c>
      <c r="C249" s="1">
        <v>42583</v>
      </c>
      <c r="D249" t="s">
        <v>14</v>
      </c>
      <c r="E249">
        <v>2016</v>
      </c>
      <c r="F249">
        <v>0</v>
      </c>
    </row>
    <row r="250" spans="1:6" x14ac:dyDescent="0.3">
      <c r="A250">
        <v>248</v>
      </c>
      <c r="B250" t="s">
        <v>38</v>
      </c>
      <c r="C250" s="1">
        <v>42614</v>
      </c>
      <c r="D250" t="s">
        <v>15</v>
      </c>
      <c r="E250">
        <v>2016</v>
      </c>
      <c r="F250">
        <v>0</v>
      </c>
    </row>
    <row r="251" spans="1:6" x14ac:dyDescent="0.3">
      <c r="A251">
        <v>249</v>
      </c>
      <c r="B251" t="s">
        <v>38</v>
      </c>
      <c r="C251" s="1">
        <v>42644</v>
      </c>
      <c r="D251" t="s">
        <v>16</v>
      </c>
      <c r="E251">
        <v>2016</v>
      </c>
      <c r="F251">
        <v>950</v>
      </c>
    </row>
    <row r="252" spans="1:6" x14ac:dyDescent="0.3">
      <c r="A252">
        <v>250</v>
      </c>
      <c r="B252" t="s">
        <v>38</v>
      </c>
      <c r="C252" s="1">
        <v>42675</v>
      </c>
      <c r="D252" t="s">
        <v>17</v>
      </c>
      <c r="E252">
        <v>2016</v>
      </c>
      <c r="F252">
        <v>1145</v>
      </c>
    </row>
    <row r="253" spans="1:6" x14ac:dyDescent="0.3">
      <c r="A253">
        <v>251</v>
      </c>
      <c r="B253" t="s">
        <v>38</v>
      </c>
      <c r="C253" s="1">
        <v>42705</v>
      </c>
      <c r="D253" t="s">
        <v>18</v>
      </c>
      <c r="E253">
        <v>2016</v>
      </c>
      <c r="F253">
        <v>1149</v>
      </c>
    </row>
    <row r="254" spans="1:6" x14ac:dyDescent="0.3">
      <c r="A254">
        <v>252</v>
      </c>
      <c r="B254" t="s">
        <v>39</v>
      </c>
      <c r="C254" s="1">
        <v>42370</v>
      </c>
      <c r="D254" t="s">
        <v>7</v>
      </c>
      <c r="E254">
        <v>2016</v>
      </c>
      <c r="F254">
        <v>0</v>
      </c>
    </row>
    <row r="255" spans="1:6" x14ac:dyDescent="0.3">
      <c r="A255">
        <v>253</v>
      </c>
      <c r="B255" t="s">
        <v>39</v>
      </c>
      <c r="C255" s="1">
        <v>42401</v>
      </c>
      <c r="D255" t="s">
        <v>8</v>
      </c>
      <c r="E255">
        <v>2016</v>
      </c>
      <c r="F255">
        <v>0</v>
      </c>
    </row>
    <row r="256" spans="1:6" x14ac:dyDescent="0.3">
      <c r="A256">
        <v>254</v>
      </c>
      <c r="B256" t="s">
        <v>39</v>
      </c>
      <c r="C256" s="1">
        <v>42430</v>
      </c>
      <c r="D256" t="s">
        <v>9</v>
      </c>
      <c r="E256">
        <v>2016</v>
      </c>
      <c r="F256">
        <v>0</v>
      </c>
    </row>
    <row r="257" spans="1:6" x14ac:dyDescent="0.3">
      <c r="A257">
        <v>255</v>
      </c>
      <c r="B257" t="s">
        <v>39</v>
      </c>
      <c r="C257" s="1">
        <v>42461</v>
      </c>
      <c r="D257" t="s">
        <v>10</v>
      </c>
      <c r="E257">
        <v>2016</v>
      </c>
      <c r="F257">
        <v>0</v>
      </c>
    </row>
    <row r="258" spans="1:6" x14ac:dyDescent="0.3">
      <c r="A258">
        <v>256</v>
      </c>
      <c r="B258" t="s">
        <v>39</v>
      </c>
      <c r="C258" s="1">
        <v>42491</v>
      </c>
      <c r="D258" t="s">
        <v>11</v>
      </c>
      <c r="E258">
        <v>2016</v>
      </c>
      <c r="F258">
        <v>0</v>
      </c>
    </row>
    <row r="259" spans="1:6" x14ac:dyDescent="0.3">
      <c r="A259">
        <v>257</v>
      </c>
      <c r="B259" t="s">
        <v>39</v>
      </c>
      <c r="C259" s="1">
        <v>42522</v>
      </c>
      <c r="D259" t="s">
        <v>12</v>
      </c>
      <c r="E259">
        <v>2016</v>
      </c>
      <c r="F259">
        <v>0</v>
      </c>
    </row>
    <row r="260" spans="1:6" x14ac:dyDescent="0.3">
      <c r="A260">
        <v>258</v>
      </c>
      <c r="B260" t="s">
        <v>39</v>
      </c>
      <c r="C260" s="1">
        <v>42552</v>
      </c>
      <c r="D260" t="s">
        <v>13</v>
      </c>
      <c r="E260">
        <v>2016</v>
      </c>
      <c r="F260">
        <v>0</v>
      </c>
    </row>
    <row r="261" spans="1:6" x14ac:dyDescent="0.3">
      <c r="A261">
        <v>259</v>
      </c>
      <c r="B261" t="s">
        <v>39</v>
      </c>
      <c r="C261" s="1">
        <v>42583</v>
      </c>
      <c r="D261" t="s">
        <v>14</v>
      </c>
      <c r="E261">
        <v>2016</v>
      </c>
      <c r="F261">
        <v>0</v>
      </c>
    </row>
    <row r="262" spans="1:6" x14ac:dyDescent="0.3">
      <c r="A262">
        <v>260</v>
      </c>
      <c r="B262" t="s">
        <v>39</v>
      </c>
      <c r="C262" s="1">
        <v>42614</v>
      </c>
      <c r="D262" t="s">
        <v>15</v>
      </c>
      <c r="E262">
        <v>2016</v>
      </c>
      <c r="F262">
        <v>0</v>
      </c>
    </row>
    <row r="263" spans="1:6" x14ac:dyDescent="0.3">
      <c r="A263">
        <v>261</v>
      </c>
      <c r="B263" t="s">
        <v>39</v>
      </c>
      <c r="C263" s="1">
        <v>42644</v>
      </c>
      <c r="D263" t="s">
        <v>16</v>
      </c>
      <c r="E263">
        <v>2016</v>
      </c>
      <c r="F263">
        <v>534484</v>
      </c>
    </row>
    <row r="264" spans="1:6" x14ac:dyDescent="0.3">
      <c r="A264">
        <v>262</v>
      </c>
      <c r="B264" t="s">
        <v>39</v>
      </c>
      <c r="C264" s="1">
        <v>42675</v>
      </c>
      <c r="D264" t="s">
        <v>17</v>
      </c>
      <c r="E264">
        <v>2016</v>
      </c>
      <c r="F264">
        <v>864077</v>
      </c>
    </row>
    <row r="265" spans="1:6" x14ac:dyDescent="0.3">
      <c r="A265">
        <v>263</v>
      </c>
      <c r="B265" t="s">
        <v>39</v>
      </c>
      <c r="C265" s="1">
        <v>42705</v>
      </c>
      <c r="D265" t="s">
        <v>18</v>
      </c>
      <c r="E265">
        <v>2016</v>
      </c>
      <c r="F265">
        <v>778240</v>
      </c>
    </row>
    <row r="266" spans="1:6" x14ac:dyDescent="0.3">
      <c r="A266">
        <v>264</v>
      </c>
      <c r="B266" t="s">
        <v>40</v>
      </c>
      <c r="C266" s="1">
        <v>42370</v>
      </c>
      <c r="D266" t="s">
        <v>7</v>
      </c>
      <c r="E266">
        <v>2016</v>
      </c>
      <c r="F266">
        <v>0</v>
      </c>
    </row>
    <row r="267" spans="1:6" x14ac:dyDescent="0.3">
      <c r="A267">
        <v>265</v>
      </c>
      <c r="B267" t="s">
        <v>40</v>
      </c>
      <c r="C267" s="1">
        <v>42401</v>
      </c>
      <c r="D267" t="s">
        <v>8</v>
      </c>
      <c r="E267">
        <v>2016</v>
      </c>
      <c r="F267">
        <v>0</v>
      </c>
    </row>
    <row r="268" spans="1:6" x14ac:dyDescent="0.3">
      <c r="A268">
        <v>266</v>
      </c>
      <c r="B268" t="s">
        <v>40</v>
      </c>
      <c r="C268" s="1">
        <v>42430</v>
      </c>
      <c r="D268" t="s">
        <v>9</v>
      </c>
      <c r="E268">
        <v>2016</v>
      </c>
      <c r="F268">
        <v>0</v>
      </c>
    </row>
    <row r="269" spans="1:6" x14ac:dyDescent="0.3">
      <c r="A269">
        <v>267</v>
      </c>
      <c r="B269" t="s">
        <v>40</v>
      </c>
      <c r="C269" s="1">
        <v>42461</v>
      </c>
      <c r="D269" t="s">
        <v>10</v>
      </c>
      <c r="E269">
        <v>2016</v>
      </c>
      <c r="F269">
        <v>0</v>
      </c>
    </row>
    <row r="270" spans="1:6" x14ac:dyDescent="0.3">
      <c r="A270">
        <v>268</v>
      </c>
      <c r="B270" t="s">
        <v>40</v>
      </c>
      <c r="C270" s="1">
        <v>42491</v>
      </c>
      <c r="D270" t="s">
        <v>11</v>
      </c>
      <c r="E270">
        <v>2016</v>
      </c>
      <c r="F270">
        <v>0</v>
      </c>
    </row>
    <row r="271" spans="1:6" x14ac:dyDescent="0.3">
      <c r="A271">
        <v>269</v>
      </c>
      <c r="B271" t="s">
        <v>40</v>
      </c>
      <c r="C271" s="1">
        <v>42522</v>
      </c>
      <c r="D271" t="s">
        <v>12</v>
      </c>
      <c r="E271">
        <v>2016</v>
      </c>
      <c r="F271">
        <v>0</v>
      </c>
    </row>
    <row r="272" spans="1:6" x14ac:dyDescent="0.3">
      <c r="A272">
        <v>270</v>
      </c>
      <c r="B272" t="s">
        <v>40</v>
      </c>
      <c r="C272" s="1">
        <v>42552</v>
      </c>
      <c r="D272" t="s">
        <v>13</v>
      </c>
      <c r="E272">
        <v>2016</v>
      </c>
      <c r="F272">
        <v>0</v>
      </c>
    </row>
    <row r="273" spans="1:6" x14ac:dyDescent="0.3">
      <c r="A273">
        <v>271</v>
      </c>
      <c r="B273" t="s">
        <v>40</v>
      </c>
      <c r="C273" s="1">
        <v>42583</v>
      </c>
      <c r="D273" t="s">
        <v>14</v>
      </c>
      <c r="E273">
        <v>2016</v>
      </c>
      <c r="F273">
        <v>0</v>
      </c>
    </row>
    <row r="274" spans="1:6" x14ac:dyDescent="0.3">
      <c r="A274">
        <v>272</v>
      </c>
      <c r="B274" t="s">
        <v>40</v>
      </c>
      <c r="C274" s="1">
        <v>42614</v>
      </c>
      <c r="D274" t="s">
        <v>15</v>
      </c>
      <c r="E274">
        <v>2016</v>
      </c>
      <c r="F274">
        <v>0</v>
      </c>
    </row>
    <row r="275" spans="1:6" x14ac:dyDescent="0.3">
      <c r="A275">
        <v>273</v>
      </c>
      <c r="B275" t="s">
        <v>40</v>
      </c>
      <c r="C275" s="1">
        <v>42644</v>
      </c>
      <c r="D275" t="s">
        <v>16</v>
      </c>
      <c r="E275">
        <v>2016</v>
      </c>
      <c r="F275">
        <v>0</v>
      </c>
    </row>
    <row r="276" spans="1:6" x14ac:dyDescent="0.3">
      <c r="A276">
        <v>274</v>
      </c>
      <c r="B276" t="s">
        <v>40</v>
      </c>
      <c r="C276" s="1">
        <v>42675</v>
      </c>
      <c r="D276" t="s">
        <v>17</v>
      </c>
      <c r="E276">
        <v>2016</v>
      </c>
      <c r="F276">
        <v>0</v>
      </c>
    </row>
    <row r="277" spans="1:6" x14ac:dyDescent="0.3">
      <c r="A277">
        <v>275</v>
      </c>
      <c r="B277" t="s">
        <v>40</v>
      </c>
      <c r="C277" s="1">
        <v>42705</v>
      </c>
      <c r="D277" t="s">
        <v>18</v>
      </c>
      <c r="E277">
        <v>2016</v>
      </c>
      <c r="F277">
        <v>0</v>
      </c>
    </row>
    <row r="278" spans="1:6" x14ac:dyDescent="0.3">
      <c r="A278">
        <v>276</v>
      </c>
      <c r="B278" t="s">
        <v>41</v>
      </c>
      <c r="C278" s="1">
        <v>42370</v>
      </c>
      <c r="D278" t="s">
        <v>7</v>
      </c>
      <c r="E278">
        <v>2016</v>
      </c>
      <c r="F278">
        <v>0</v>
      </c>
    </row>
    <row r="279" spans="1:6" x14ac:dyDescent="0.3">
      <c r="A279">
        <v>277</v>
      </c>
      <c r="B279" t="s">
        <v>41</v>
      </c>
      <c r="C279" s="1">
        <v>42401</v>
      </c>
      <c r="D279" t="s">
        <v>8</v>
      </c>
      <c r="E279">
        <v>2016</v>
      </c>
      <c r="F279">
        <v>0</v>
      </c>
    </row>
    <row r="280" spans="1:6" x14ac:dyDescent="0.3">
      <c r="A280">
        <v>278</v>
      </c>
      <c r="B280" t="s">
        <v>41</v>
      </c>
      <c r="C280" s="1">
        <v>42430</v>
      </c>
      <c r="D280" t="s">
        <v>9</v>
      </c>
      <c r="E280">
        <v>2016</v>
      </c>
      <c r="F280">
        <v>0</v>
      </c>
    </row>
    <row r="281" spans="1:6" x14ac:dyDescent="0.3">
      <c r="A281">
        <v>279</v>
      </c>
      <c r="B281" t="s">
        <v>41</v>
      </c>
      <c r="C281" s="1">
        <v>42461</v>
      </c>
      <c r="D281" t="s">
        <v>10</v>
      </c>
      <c r="E281">
        <v>2016</v>
      </c>
      <c r="F281">
        <v>0</v>
      </c>
    </row>
    <row r="282" spans="1:6" x14ac:dyDescent="0.3">
      <c r="A282">
        <v>280</v>
      </c>
      <c r="B282" t="s">
        <v>41</v>
      </c>
      <c r="C282" s="1">
        <v>42491</v>
      </c>
      <c r="D282" t="s">
        <v>11</v>
      </c>
      <c r="E282">
        <v>2016</v>
      </c>
      <c r="F282">
        <v>0</v>
      </c>
    </row>
    <row r="283" spans="1:6" x14ac:dyDescent="0.3">
      <c r="A283">
        <v>281</v>
      </c>
      <c r="B283" t="s">
        <v>41</v>
      </c>
      <c r="C283" s="1">
        <v>42522</v>
      </c>
      <c r="D283" t="s">
        <v>12</v>
      </c>
      <c r="E283">
        <v>2016</v>
      </c>
      <c r="F283">
        <v>0</v>
      </c>
    </row>
    <row r="284" spans="1:6" x14ac:dyDescent="0.3">
      <c r="A284">
        <v>282</v>
      </c>
      <c r="B284" t="s">
        <v>41</v>
      </c>
      <c r="C284" s="1">
        <v>42552</v>
      </c>
      <c r="D284" t="s">
        <v>13</v>
      </c>
      <c r="E284">
        <v>2016</v>
      </c>
      <c r="F284">
        <v>0</v>
      </c>
    </row>
    <row r="285" spans="1:6" x14ac:dyDescent="0.3">
      <c r="A285">
        <v>283</v>
      </c>
      <c r="B285" t="s">
        <v>41</v>
      </c>
      <c r="C285" s="1">
        <v>42583</v>
      </c>
      <c r="D285" t="s">
        <v>14</v>
      </c>
      <c r="E285">
        <v>2016</v>
      </c>
      <c r="F285">
        <v>0</v>
      </c>
    </row>
    <row r="286" spans="1:6" x14ac:dyDescent="0.3">
      <c r="A286">
        <v>284</v>
      </c>
      <c r="B286" t="s">
        <v>41</v>
      </c>
      <c r="C286" s="1">
        <v>42614</v>
      </c>
      <c r="D286" t="s">
        <v>15</v>
      </c>
      <c r="E286">
        <v>2016</v>
      </c>
      <c r="F286">
        <v>0</v>
      </c>
    </row>
    <row r="287" spans="1:6" x14ac:dyDescent="0.3">
      <c r="A287">
        <v>285</v>
      </c>
      <c r="B287" t="s">
        <v>41</v>
      </c>
      <c r="C287" s="1">
        <v>42644</v>
      </c>
      <c r="D287" t="s">
        <v>16</v>
      </c>
      <c r="E287">
        <v>2016</v>
      </c>
      <c r="F287">
        <v>274000</v>
      </c>
    </row>
    <row r="288" spans="1:6" x14ac:dyDescent="0.3">
      <c r="A288">
        <v>286</v>
      </c>
      <c r="B288" t="s">
        <v>41</v>
      </c>
      <c r="C288" s="1">
        <v>42675</v>
      </c>
      <c r="D288" t="s">
        <v>17</v>
      </c>
      <c r="E288">
        <v>2016</v>
      </c>
      <c r="F288">
        <v>349000</v>
      </c>
    </row>
    <row r="289" spans="1:6" x14ac:dyDescent="0.3">
      <c r="A289">
        <v>287</v>
      </c>
      <c r="B289" t="s">
        <v>41</v>
      </c>
      <c r="C289" s="1">
        <v>42705</v>
      </c>
      <c r="D289" t="s">
        <v>18</v>
      </c>
      <c r="E289">
        <v>2016</v>
      </c>
      <c r="F289">
        <v>155000</v>
      </c>
    </row>
    <row r="290" spans="1:6" x14ac:dyDescent="0.3">
      <c r="A290">
        <v>288</v>
      </c>
      <c r="B290" t="s">
        <v>42</v>
      </c>
      <c r="C290" s="1">
        <v>42370</v>
      </c>
      <c r="D290" t="s">
        <v>7</v>
      </c>
      <c r="E290">
        <v>2016</v>
      </c>
      <c r="F290">
        <v>0</v>
      </c>
    </row>
    <row r="291" spans="1:6" x14ac:dyDescent="0.3">
      <c r="A291">
        <v>289</v>
      </c>
      <c r="B291" t="s">
        <v>42</v>
      </c>
      <c r="C291" s="1">
        <v>42401</v>
      </c>
      <c r="D291" t="s">
        <v>8</v>
      </c>
      <c r="E291">
        <v>2016</v>
      </c>
      <c r="F291">
        <v>0</v>
      </c>
    </row>
    <row r="292" spans="1:6" x14ac:dyDescent="0.3">
      <c r="A292">
        <v>290</v>
      </c>
      <c r="B292" t="s">
        <v>42</v>
      </c>
      <c r="C292" s="1">
        <v>42430</v>
      </c>
      <c r="D292" t="s">
        <v>9</v>
      </c>
      <c r="E292">
        <v>2016</v>
      </c>
      <c r="F292">
        <v>0</v>
      </c>
    </row>
    <row r="293" spans="1:6" x14ac:dyDescent="0.3">
      <c r="A293">
        <v>291</v>
      </c>
      <c r="B293" t="s">
        <v>42</v>
      </c>
      <c r="C293" s="1">
        <v>42461</v>
      </c>
      <c r="D293" t="s">
        <v>10</v>
      </c>
      <c r="E293">
        <v>2016</v>
      </c>
      <c r="F293">
        <v>0</v>
      </c>
    </row>
    <row r="294" spans="1:6" x14ac:dyDescent="0.3">
      <c r="A294">
        <v>292</v>
      </c>
      <c r="B294" t="s">
        <v>42</v>
      </c>
      <c r="C294" s="1">
        <v>42491</v>
      </c>
      <c r="D294" t="s">
        <v>11</v>
      </c>
      <c r="E294">
        <v>2016</v>
      </c>
      <c r="F294">
        <v>0</v>
      </c>
    </row>
    <row r="295" spans="1:6" x14ac:dyDescent="0.3">
      <c r="A295">
        <v>293</v>
      </c>
      <c r="B295" t="s">
        <v>42</v>
      </c>
      <c r="C295" s="1">
        <v>42522</v>
      </c>
      <c r="D295" t="s">
        <v>12</v>
      </c>
      <c r="E295">
        <v>2016</v>
      </c>
      <c r="F295">
        <v>0</v>
      </c>
    </row>
    <row r="296" spans="1:6" x14ac:dyDescent="0.3">
      <c r="A296">
        <v>294</v>
      </c>
      <c r="B296" t="s">
        <v>42</v>
      </c>
      <c r="C296" s="1">
        <v>42552</v>
      </c>
      <c r="D296" t="s">
        <v>13</v>
      </c>
      <c r="E296">
        <v>2016</v>
      </c>
      <c r="F296">
        <v>0</v>
      </c>
    </row>
    <row r="297" spans="1:6" x14ac:dyDescent="0.3">
      <c r="A297">
        <v>295</v>
      </c>
      <c r="B297" t="s">
        <v>42</v>
      </c>
      <c r="C297" s="1">
        <v>42583</v>
      </c>
      <c r="D297" t="s">
        <v>14</v>
      </c>
      <c r="E297">
        <v>2016</v>
      </c>
      <c r="F297">
        <v>0</v>
      </c>
    </row>
    <row r="298" spans="1:6" x14ac:dyDescent="0.3">
      <c r="A298">
        <v>296</v>
      </c>
      <c r="B298" t="s">
        <v>42</v>
      </c>
      <c r="C298" s="1">
        <v>42614</v>
      </c>
      <c r="D298" t="s">
        <v>15</v>
      </c>
      <c r="E298">
        <v>2016</v>
      </c>
      <c r="F298">
        <v>0</v>
      </c>
    </row>
    <row r="299" spans="1:6" x14ac:dyDescent="0.3">
      <c r="A299">
        <v>297</v>
      </c>
      <c r="B299" t="s">
        <v>42</v>
      </c>
      <c r="C299" s="1">
        <v>42644</v>
      </c>
      <c r="D299" t="s">
        <v>16</v>
      </c>
      <c r="E299">
        <v>2016</v>
      </c>
      <c r="F299">
        <v>123500</v>
      </c>
    </row>
    <row r="300" spans="1:6" x14ac:dyDescent="0.3">
      <c r="A300">
        <v>298</v>
      </c>
      <c r="B300" t="s">
        <v>42</v>
      </c>
      <c r="C300" s="1">
        <v>42675</v>
      </c>
      <c r="D300" t="s">
        <v>17</v>
      </c>
      <c r="E300">
        <v>2016</v>
      </c>
      <c r="F300">
        <v>154400</v>
      </c>
    </row>
    <row r="301" spans="1:6" x14ac:dyDescent="0.3">
      <c r="A301">
        <v>299</v>
      </c>
      <c r="B301" t="s">
        <v>42</v>
      </c>
      <c r="C301" s="1">
        <v>42705</v>
      </c>
      <c r="D301" t="s">
        <v>18</v>
      </c>
      <c r="E301">
        <v>2016</v>
      </c>
      <c r="F301">
        <v>80500</v>
      </c>
    </row>
    <row r="302" spans="1:6" x14ac:dyDescent="0.3">
      <c r="A302">
        <v>300</v>
      </c>
      <c r="B302" t="s">
        <v>43</v>
      </c>
      <c r="C302" s="1">
        <v>42370</v>
      </c>
      <c r="D302" t="s">
        <v>7</v>
      </c>
      <c r="E302">
        <v>2016</v>
      </c>
      <c r="F302">
        <v>0</v>
      </c>
    </row>
    <row r="303" spans="1:6" x14ac:dyDescent="0.3">
      <c r="A303">
        <v>301</v>
      </c>
      <c r="B303" t="s">
        <v>43</v>
      </c>
      <c r="C303" s="1">
        <v>42401</v>
      </c>
      <c r="D303" t="s">
        <v>8</v>
      </c>
      <c r="E303">
        <v>2016</v>
      </c>
      <c r="F303">
        <v>0</v>
      </c>
    </row>
    <row r="304" spans="1:6" x14ac:dyDescent="0.3">
      <c r="A304">
        <v>302</v>
      </c>
      <c r="B304" t="s">
        <v>43</v>
      </c>
      <c r="C304" s="1">
        <v>42430</v>
      </c>
      <c r="D304" t="s">
        <v>9</v>
      </c>
      <c r="E304">
        <v>2016</v>
      </c>
      <c r="F304">
        <v>0</v>
      </c>
    </row>
    <row r="305" spans="1:6" x14ac:dyDescent="0.3">
      <c r="A305">
        <v>303</v>
      </c>
      <c r="B305" t="s">
        <v>43</v>
      </c>
      <c r="C305" s="1">
        <v>42461</v>
      </c>
      <c r="D305" t="s">
        <v>10</v>
      </c>
      <c r="E305">
        <v>2016</v>
      </c>
      <c r="F305">
        <v>0</v>
      </c>
    </row>
    <row r="306" spans="1:6" x14ac:dyDescent="0.3">
      <c r="A306">
        <v>304</v>
      </c>
      <c r="B306" t="s">
        <v>43</v>
      </c>
      <c r="C306" s="1">
        <v>42491</v>
      </c>
      <c r="D306" t="s">
        <v>11</v>
      </c>
      <c r="E306">
        <v>2016</v>
      </c>
      <c r="F306">
        <v>0</v>
      </c>
    </row>
    <row r="307" spans="1:6" x14ac:dyDescent="0.3">
      <c r="A307">
        <v>305</v>
      </c>
      <c r="B307" t="s">
        <v>43</v>
      </c>
      <c r="C307" s="1">
        <v>42522</v>
      </c>
      <c r="D307" t="s">
        <v>12</v>
      </c>
      <c r="E307">
        <v>2016</v>
      </c>
      <c r="F307">
        <v>0</v>
      </c>
    </row>
    <row r="308" spans="1:6" x14ac:dyDescent="0.3">
      <c r="A308">
        <v>306</v>
      </c>
      <c r="B308" t="s">
        <v>43</v>
      </c>
      <c r="C308" s="1">
        <v>42552</v>
      </c>
      <c r="D308" t="s">
        <v>13</v>
      </c>
      <c r="E308">
        <v>2016</v>
      </c>
      <c r="F308">
        <v>0</v>
      </c>
    </row>
    <row r="309" spans="1:6" x14ac:dyDescent="0.3">
      <c r="A309">
        <v>307</v>
      </c>
      <c r="B309" t="s">
        <v>43</v>
      </c>
      <c r="C309" s="1">
        <v>42583</v>
      </c>
      <c r="D309" t="s">
        <v>14</v>
      </c>
      <c r="E309">
        <v>2016</v>
      </c>
      <c r="F309">
        <v>0</v>
      </c>
    </row>
    <row r="310" spans="1:6" x14ac:dyDescent="0.3">
      <c r="A310">
        <v>308</v>
      </c>
      <c r="B310" t="s">
        <v>43</v>
      </c>
      <c r="C310" s="1">
        <v>42614</v>
      </c>
      <c r="D310" t="s">
        <v>15</v>
      </c>
      <c r="E310">
        <v>2016</v>
      </c>
      <c r="F310">
        <v>0</v>
      </c>
    </row>
    <row r="311" spans="1:6" x14ac:dyDescent="0.3">
      <c r="A311">
        <v>309</v>
      </c>
      <c r="B311" t="s">
        <v>43</v>
      </c>
      <c r="C311" s="1">
        <v>42644</v>
      </c>
      <c r="D311" t="s">
        <v>16</v>
      </c>
      <c r="E311">
        <v>2016</v>
      </c>
      <c r="F311">
        <v>0</v>
      </c>
    </row>
    <row r="312" spans="1:6" x14ac:dyDescent="0.3">
      <c r="A312">
        <v>310</v>
      </c>
      <c r="B312" t="s">
        <v>43</v>
      </c>
      <c r="C312" s="1">
        <v>42675</v>
      </c>
      <c r="D312" t="s">
        <v>17</v>
      </c>
      <c r="E312">
        <v>2016</v>
      </c>
      <c r="F312">
        <v>0</v>
      </c>
    </row>
    <row r="313" spans="1:6" x14ac:dyDescent="0.3">
      <c r="A313">
        <v>311</v>
      </c>
      <c r="B313" t="s">
        <v>43</v>
      </c>
      <c r="C313" s="1">
        <v>42705</v>
      </c>
      <c r="D313" t="s">
        <v>18</v>
      </c>
      <c r="E313">
        <v>2016</v>
      </c>
      <c r="F313">
        <v>0</v>
      </c>
    </row>
    <row r="314" spans="1:6" x14ac:dyDescent="0.3">
      <c r="A314">
        <v>312</v>
      </c>
      <c r="B314" t="s">
        <v>44</v>
      </c>
      <c r="C314" s="1">
        <v>42370</v>
      </c>
      <c r="D314" t="s">
        <v>7</v>
      </c>
      <c r="E314">
        <v>2016</v>
      </c>
      <c r="F314">
        <v>0</v>
      </c>
    </row>
    <row r="315" spans="1:6" x14ac:dyDescent="0.3">
      <c r="A315">
        <v>313</v>
      </c>
      <c r="B315" t="s">
        <v>44</v>
      </c>
      <c r="C315" s="1">
        <v>42401</v>
      </c>
      <c r="D315" t="s">
        <v>8</v>
      </c>
      <c r="E315">
        <v>2016</v>
      </c>
      <c r="F315">
        <v>0</v>
      </c>
    </row>
    <row r="316" spans="1:6" x14ac:dyDescent="0.3">
      <c r="A316">
        <v>314</v>
      </c>
      <c r="B316" t="s">
        <v>44</v>
      </c>
      <c r="C316" s="1">
        <v>42430</v>
      </c>
      <c r="D316" t="s">
        <v>9</v>
      </c>
      <c r="E316">
        <v>2016</v>
      </c>
      <c r="F316">
        <v>0</v>
      </c>
    </row>
    <row r="317" spans="1:6" x14ac:dyDescent="0.3">
      <c r="A317">
        <v>315</v>
      </c>
      <c r="B317" t="s">
        <v>44</v>
      </c>
      <c r="C317" s="1">
        <v>42461</v>
      </c>
      <c r="D317" t="s">
        <v>10</v>
      </c>
      <c r="E317">
        <v>2016</v>
      </c>
      <c r="F317">
        <v>0</v>
      </c>
    </row>
    <row r="318" spans="1:6" x14ac:dyDescent="0.3">
      <c r="A318">
        <v>316</v>
      </c>
      <c r="B318" t="s">
        <v>44</v>
      </c>
      <c r="C318" s="1">
        <v>42491</v>
      </c>
      <c r="D318" t="s">
        <v>11</v>
      </c>
      <c r="E318">
        <v>2016</v>
      </c>
      <c r="F318">
        <v>0</v>
      </c>
    </row>
    <row r="319" spans="1:6" x14ac:dyDescent="0.3">
      <c r="A319">
        <v>317</v>
      </c>
      <c r="B319" t="s">
        <v>44</v>
      </c>
      <c r="C319" s="1">
        <v>42522</v>
      </c>
      <c r="D319" t="s">
        <v>12</v>
      </c>
      <c r="E319">
        <v>2016</v>
      </c>
      <c r="F319">
        <v>0</v>
      </c>
    </row>
    <row r="320" spans="1:6" x14ac:dyDescent="0.3">
      <c r="A320">
        <v>318</v>
      </c>
      <c r="B320" t="s">
        <v>44</v>
      </c>
      <c r="C320" s="1">
        <v>42552</v>
      </c>
      <c r="D320" t="s">
        <v>13</v>
      </c>
      <c r="E320">
        <v>2016</v>
      </c>
      <c r="F320">
        <v>0</v>
      </c>
    </row>
    <row r="321" spans="1:6" x14ac:dyDescent="0.3">
      <c r="A321">
        <v>319</v>
      </c>
      <c r="B321" t="s">
        <v>44</v>
      </c>
      <c r="C321" s="1">
        <v>42583</v>
      </c>
      <c r="D321" t="s">
        <v>14</v>
      </c>
      <c r="E321">
        <v>2016</v>
      </c>
      <c r="F321">
        <v>0</v>
      </c>
    </row>
    <row r="322" spans="1:6" x14ac:dyDescent="0.3">
      <c r="A322">
        <v>320</v>
      </c>
      <c r="B322" t="s">
        <v>44</v>
      </c>
      <c r="C322" s="1">
        <v>42614</v>
      </c>
      <c r="D322" t="s">
        <v>15</v>
      </c>
      <c r="E322">
        <v>2016</v>
      </c>
      <c r="F322">
        <v>0</v>
      </c>
    </row>
    <row r="323" spans="1:6" x14ac:dyDescent="0.3">
      <c r="A323">
        <v>321</v>
      </c>
      <c r="B323" t="s">
        <v>44</v>
      </c>
      <c r="C323" s="1">
        <v>42644</v>
      </c>
      <c r="D323" t="s">
        <v>16</v>
      </c>
      <c r="E323">
        <v>2016</v>
      </c>
      <c r="F323">
        <v>0</v>
      </c>
    </row>
    <row r="324" spans="1:6" x14ac:dyDescent="0.3">
      <c r="A324">
        <v>322</v>
      </c>
      <c r="B324" t="s">
        <v>44</v>
      </c>
      <c r="C324" s="1">
        <v>42675</v>
      </c>
      <c r="D324" t="s">
        <v>17</v>
      </c>
      <c r="E324">
        <v>2016</v>
      </c>
      <c r="F324">
        <v>0</v>
      </c>
    </row>
    <row r="325" spans="1:6" x14ac:dyDescent="0.3">
      <c r="A325">
        <v>323</v>
      </c>
      <c r="B325" t="s">
        <v>44</v>
      </c>
      <c r="C325" s="1">
        <v>42705</v>
      </c>
      <c r="D325" t="s">
        <v>18</v>
      </c>
      <c r="E325">
        <v>2016</v>
      </c>
      <c r="F325">
        <v>0</v>
      </c>
    </row>
    <row r="326" spans="1:6" x14ac:dyDescent="0.3">
      <c r="A326">
        <v>324</v>
      </c>
      <c r="B326" t="s">
        <v>45</v>
      </c>
      <c r="C326" s="1">
        <v>42370</v>
      </c>
      <c r="D326" t="s">
        <v>7</v>
      </c>
      <c r="E326">
        <v>2016</v>
      </c>
      <c r="F326">
        <v>0</v>
      </c>
    </row>
    <row r="327" spans="1:6" x14ac:dyDescent="0.3">
      <c r="A327">
        <v>325</v>
      </c>
      <c r="B327" t="s">
        <v>45</v>
      </c>
      <c r="C327" s="1">
        <v>42401</v>
      </c>
      <c r="D327" t="s">
        <v>8</v>
      </c>
      <c r="E327">
        <v>2016</v>
      </c>
      <c r="F327">
        <v>0</v>
      </c>
    </row>
    <row r="328" spans="1:6" x14ac:dyDescent="0.3">
      <c r="A328">
        <v>326</v>
      </c>
      <c r="B328" t="s">
        <v>45</v>
      </c>
      <c r="C328" s="1">
        <v>42430</v>
      </c>
      <c r="D328" t="s">
        <v>9</v>
      </c>
      <c r="E328">
        <v>2016</v>
      </c>
      <c r="F328">
        <v>0</v>
      </c>
    </row>
    <row r="329" spans="1:6" x14ac:dyDescent="0.3">
      <c r="A329">
        <v>327</v>
      </c>
      <c r="B329" t="s">
        <v>45</v>
      </c>
      <c r="C329" s="1">
        <v>42461</v>
      </c>
      <c r="D329" t="s">
        <v>10</v>
      </c>
      <c r="E329">
        <v>2016</v>
      </c>
      <c r="F329">
        <v>0</v>
      </c>
    </row>
    <row r="330" spans="1:6" x14ac:dyDescent="0.3">
      <c r="A330">
        <v>328</v>
      </c>
      <c r="B330" t="s">
        <v>45</v>
      </c>
      <c r="C330" s="1">
        <v>42491</v>
      </c>
      <c r="D330" t="s">
        <v>11</v>
      </c>
      <c r="E330">
        <v>2016</v>
      </c>
      <c r="F330">
        <v>0</v>
      </c>
    </row>
    <row r="331" spans="1:6" x14ac:dyDescent="0.3">
      <c r="A331">
        <v>329</v>
      </c>
      <c r="B331" t="s">
        <v>45</v>
      </c>
      <c r="C331" s="1">
        <v>42522</v>
      </c>
      <c r="D331" t="s">
        <v>12</v>
      </c>
      <c r="E331">
        <v>2016</v>
      </c>
      <c r="F331">
        <v>0</v>
      </c>
    </row>
    <row r="332" spans="1:6" x14ac:dyDescent="0.3">
      <c r="A332">
        <v>330</v>
      </c>
      <c r="B332" t="s">
        <v>45</v>
      </c>
      <c r="C332" s="1">
        <v>42552</v>
      </c>
      <c r="D332" t="s">
        <v>13</v>
      </c>
      <c r="E332">
        <v>2016</v>
      </c>
      <c r="F332">
        <v>0</v>
      </c>
    </row>
    <row r="333" spans="1:6" x14ac:dyDescent="0.3">
      <c r="A333">
        <v>331</v>
      </c>
      <c r="B333" t="s">
        <v>45</v>
      </c>
      <c r="C333" s="1">
        <v>42583</v>
      </c>
      <c r="D333" t="s">
        <v>14</v>
      </c>
      <c r="E333">
        <v>2016</v>
      </c>
      <c r="F333">
        <v>0</v>
      </c>
    </row>
    <row r="334" spans="1:6" x14ac:dyDescent="0.3">
      <c r="A334">
        <v>332</v>
      </c>
      <c r="B334" t="s">
        <v>45</v>
      </c>
      <c r="C334" s="1">
        <v>42614</v>
      </c>
      <c r="D334" t="s">
        <v>15</v>
      </c>
      <c r="E334">
        <v>2016</v>
      </c>
      <c r="F334">
        <v>0</v>
      </c>
    </row>
    <row r="335" spans="1:6" x14ac:dyDescent="0.3">
      <c r="A335">
        <v>333</v>
      </c>
      <c r="B335" t="s">
        <v>45</v>
      </c>
      <c r="C335" s="1">
        <v>42644</v>
      </c>
      <c r="D335" t="s">
        <v>16</v>
      </c>
      <c r="E335">
        <v>2016</v>
      </c>
      <c r="F335">
        <v>21234</v>
      </c>
    </row>
    <row r="336" spans="1:6" x14ac:dyDescent="0.3">
      <c r="A336">
        <v>334</v>
      </c>
      <c r="B336" t="s">
        <v>45</v>
      </c>
      <c r="C336" s="1">
        <v>42675</v>
      </c>
      <c r="D336" t="s">
        <v>17</v>
      </c>
      <c r="E336">
        <v>2016</v>
      </c>
      <c r="F336">
        <v>18348</v>
      </c>
    </row>
    <row r="337" spans="1:6" x14ac:dyDescent="0.3">
      <c r="A337">
        <v>335</v>
      </c>
      <c r="B337" t="s">
        <v>45</v>
      </c>
      <c r="C337" s="1">
        <v>42705</v>
      </c>
      <c r="D337" t="s">
        <v>18</v>
      </c>
      <c r="E337">
        <v>2016</v>
      </c>
      <c r="F337">
        <v>20556</v>
      </c>
    </row>
    <row r="338" spans="1:6" x14ac:dyDescent="0.3">
      <c r="A338">
        <v>336</v>
      </c>
      <c r="B338" t="s">
        <v>46</v>
      </c>
      <c r="C338" s="1">
        <v>42370</v>
      </c>
      <c r="D338" t="s">
        <v>7</v>
      </c>
      <c r="E338">
        <v>2016</v>
      </c>
      <c r="F338">
        <v>0</v>
      </c>
    </row>
    <row r="339" spans="1:6" x14ac:dyDescent="0.3">
      <c r="A339">
        <v>337</v>
      </c>
      <c r="B339" t="s">
        <v>46</v>
      </c>
      <c r="C339" s="1">
        <v>42401</v>
      </c>
      <c r="D339" t="s">
        <v>8</v>
      </c>
      <c r="E339">
        <v>2016</v>
      </c>
      <c r="F339">
        <v>0</v>
      </c>
    </row>
    <row r="340" spans="1:6" x14ac:dyDescent="0.3">
      <c r="A340">
        <v>338</v>
      </c>
      <c r="B340" t="s">
        <v>46</v>
      </c>
      <c r="C340" s="1">
        <v>42430</v>
      </c>
      <c r="D340" t="s">
        <v>9</v>
      </c>
      <c r="E340">
        <v>2016</v>
      </c>
      <c r="F340">
        <v>0</v>
      </c>
    </row>
    <row r="341" spans="1:6" x14ac:dyDescent="0.3">
      <c r="A341">
        <v>339</v>
      </c>
      <c r="B341" t="s">
        <v>46</v>
      </c>
      <c r="C341" s="1">
        <v>42461</v>
      </c>
      <c r="D341" t="s">
        <v>10</v>
      </c>
      <c r="E341">
        <v>2016</v>
      </c>
      <c r="F341">
        <v>0</v>
      </c>
    </row>
    <row r="342" spans="1:6" x14ac:dyDescent="0.3">
      <c r="A342">
        <v>340</v>
      </c>
      <c r="B342" t="s">
        <v>46</v>
      </c>
      <c r="C342" s="1">
        <v>42491</v>
      </c>
      <c r="D342" t="s">
        <v>11</v>
      </c>
      <c r="E342">
        <v>2016</v>
      </c>
      <c r="F342">
        <v>0</v>
      </c>
    </row>
    <row r="343" spans="1:6" x14ac:dyDescent="0.3">
      <c r="A343">
        <v>341</v>
      </c>
      <c r="B343" t="s">
        <v>46</v>
      </c>
      <c r="C343" s="1">
        <v>42522</v>
      </c>
      <c r="D343" t="s">
        <v>12</v>
      </c>
      <c r="E343">
        <v>2016</v>
      </c>
      <c r="F343">
        <v>0</v>
      </c>
    </row>
    <row r="344" spans="1:6" x14ac:dyDescent="0.3">
      <c r="A344">
        <v>342</v>
      </c>
      <c r="B344" t="s">
        <v>46</v>
      </c>
      <c r="C344" s="1">
        <v>42552</v>
      </c>
      <c r="D344" t="s">
        <v>13</v>
      </c>
      <c r="E344">
        <v>2016</v>
      </c>
      <c r="F344">
        <v>0</v>
      </c>
    </row>
    <row r="345" spans="1:6" x14ac:dyDescent="0.3">
      <c r="A345">
        <v>343</v>
      </c>
      <c r="B345" t="s">
        <v>46</v>
      </c>
      <c r="C345" s="1">
        <v>42583</v>
      </c>
      <c r="D345" t="s">
        <v>14</v>
      </c>
      <c r="E345">
        <v>2016</v>
      </c>
      <c r="F345">
        <v>0</v>
      </c>
    </row>
    <row r="346" spans="1:6" x14ac:dyDescent="0.3">
      <c r="A346">
        <v>344</v>
      </c>
      <c r="B346" t="s">
        <v>46</v>
      </c>
      <c r="C346" s="1">
        <v>42614</v>
      </c>
      <c r="D346" t="s">
        <v>15</v>
      </c>
      <c r="E346">
        <v>2016</v>
      </c>
      <c r="F346">
        <v>0</v>
      </c>
    </row>
    <row r="347" spans="1:6" x14ac:dyDescent="0.3">
      <c r="A347">
        <v>345</v>
      </c>
      <c r="B347" t="s">
        <v>46</v>
      </c>
      <c r="C347" s="1">
        <v>42644</v>
      </c>
      <c r="D347" t="s">
        <v>16</v>
      </c>
      <c r="E347">
        <v>2016</v>
      </c>
      <c r="F347">
        <v>8200</v>
      </c>
    </row>
    <row r="348" spans="1:6" x14ac:dyDescent="0.3">
      <c r="A348">
        <v>346</v>
      </c>
      <c r="B348" t="s">
        <v>46</v>
      </c>
      <c r="C348" s="1">
        <v>42675</v>
      </c>
      <c r="D348" t="s">
        <v>17</v>
      </c>
      <c r="E348">
        <v>2016</v>
      </c>
      <c r="F348">
        <v>6050</v>
      </c>
    </row>
    <row r="349" spans="1:6" x14ac:dyDescent="0.3">
      <c r="A349">
        <v>347</v>
      </c>
      <c r="B349" t="s">
        <v>46</v>
      </c>
      <c r="C349" s="1">
        <v>42705</v>
      </c>
      <c r="D349" t="s">
        <v>18</v>
      </c>
      <c r="E349">
        <v>2016</v>
      </c>
      <c r="F349">
        <v>5150</v>
      </c>
    </row>
    <row r="350" spans="1:6" x14ac:dyDescent="0.3">
      <c r="A350">
        <v>348</v>
      </c>
      <c r="B350" t="s">
        <v>47</v>
      </c>
      <c r="C350" s="1">
        <v>42370</v>
      </c>
      <c r="D350" t="s">
        <v>7</v>
      </c>
      <c r="E350">
        <v>2016</v>
      </c>
      <c r="F350">
        <v>1985815</v>
      </c>
    </row>
    <row r="351" spans="1:6" x14ac:dyDescent="0.3">
      <c r="A351">
        <v>349</v>
      </c>
      <c r="B351" t="s">
        <v>47</v>
      </c>
      <c r="C351" s="1">
        <v>42401</v>
      </c>
      <c r="D351" t="s">
        <v>8</v>
      </c>
      <c r="E351">
        <v>2016</v>
      </c>
      <c r="F351">
        <v>20703778</v>
      </c>
    </row>
    <row r="352" spans="1:6" x14ac:dyDescent="0.3">
      <c r="A352">
        <v>350</v>
      </c>
      <c r="B352" t="s">
        <v>47</v>
      </c>
      <c r="C352" s="1">
        <v>42430</v>
      </c>
      <c r="D352" t="s">
        <v>9</v>
      </c>
      <c r="E352">
        <v>2016</v>
      </c>
      <c r="F352">
        <v>568397</v>
      </c>
    </row>
    <row r="353" spans="1:6" x14ac:dyDescent="0.3">
      <c r="A353">
        <v>351</v>
      </c>
      <c r="B353" t="s">
        <v>47</v>
      </c>
      <c r="C353" s="1">
        <v>42461</v>
      </c>
      <c r="D353" t="s">
        <v>10</v>
      </c>
      <c r="E353">
        <v>2016</v>
      </c>
      <c r="F353">
        <v>317643</v>
      </c>
    </row>
    <row r="354" spans="1:6" x14ac:dyDescent="0.3">
      <c r="A354">
        <v>352</v>
      </c>
      <c r="B354" t="s">
        <v>47</v>
      </c>
      <c r="C354" s="1">
        <v>42491</v>
      </c>
      <c r="D354" t="s">
        <v>11</v>
      </c>
      <c r="E354">
        <v>2016</v>
      </c>
      <c r="F354">
        <v>373788</v>
      </c>
    </row>
    <row r="355" spans="1:6" x14ac:dyDescent="0.3">
      <c r="A355">
        <v>353</v>
      </c>
      <c r="B355" t="s">
        <v>47</v>
      </c>
      <c r="C355" s="1">
        <v>42522</v>
      </c>
      <c r="D355" t="s">
        <v>12</v>
      </c>
      <c r="E355">
        <v>2016</v>
      </c>
      <c r="F355">
        <v>365332</v>
      </c>
    </row>
    <row r="356" spans="1:6" x14ac:dyDescent="0.3">
      <c r="A356">
        <v>354</v>
      </c>
      <c r="B356" t="s">
        <v>47</v>
      </c>
      <c r="C356" s="1">
        <v>42552</v>
      </c>
      <c r="D356" t="s">
        <v>13</v>
      </c>
      <c r="E356">
        <v>2016</v>
      </c>
      <c r="F356">
        <v>340320</v>
      </c>
    </row>
    <row r="357" spans="1:6" x14ac:dyDescent="0.3">
      <c r="A357">
        <v>355</v>
      </c>
      <c r="B357" t="s">
        <v>47</v>
      </c>
      <c r="C357" s="1">
        <v>42583</v>
      </c>
      <c r="D357" t="s">
        <v>14</v>
      </c>
      <c r="E357">
        <v>2016</v>
      </c>
      <c r="F357">
        <v>368755</v>
      </c>
    </row>
    <row r="358" spans="1:6" x14ac:dyDescent="0.3">
      <c r="A358">
        <v>356</v>
      </c>
      <c r="B358" t="s">
        <v>47</v>
      </c>
      <c r="C358" s="1">
        <v>42614</v>
      </c>
      <c r="D358" t="s">
        <v>15</v>
      </c>
      <c r="E358">
        <v>2016</v>
      </c>
      <c r="F358">
        <v>379210</v>
      </c>
    </row>
    <row r="359" spans="1:6" x14ac:dyDescent="0.3">
      <c r="A359">
        <v>357</v>
      </c>
      <c r="B359" t="s">
        <v>47</v>
      </c>
      <c r="C359" s="1">
        <v>42644</v>
      </c>
      <c r="D359" t="s">
        <v>16</v>
      </c>
      <c r="E359">
        <v>2016</v>
      </c>
      <c r="F359">
        <v>128247</v>
      </c>
    </row>
    <row r="360" spans="1:6" x14ac:dyDescent="0.3">
      <c r="A360">
        <v>358</v>
      </c>
      <c r="B360" t="s">
        <v>47</v>
      </c>
      <c r="C360" s="1">
        <v>42675</v>
      </c>
      <c r="D360" t="s">
        <v>17</v>
      </c>
      <c r="E360">
        <v>2016</v>
      </c>
      <c r="F360">
        <v>129250</v>
      </c>
    </row>
    <row r="361" spans="1:6" x14ac:dyDescent="0.3">
      <c r="A361">
        <v>359</v>
      </c>
      <c r="B361" t="s">
        <v>47</v>
      </c>
      <c r="C361" s="1">
        <v>42705</v>
      </c>
      <c r="D361" t="s">
        <v>18</v>
      </c>
      <c r="E361">
        <v>2016</v>
      </c>
      <c r="F361">
        <v>127500</v>
      </c>
    </row>
    <row r="362" spans="1:6" x14ac:dyDescent="0.3">
      <c r="A362">
        <v>360</v>
      </c>
      <c r="B362" t="s">
        <v>48</v>
      </c>
      <c r="C362" s="1">
        <v>42370</v>
      </c>
      <c r="D362" t="s">
        <v>7</v>
      </c>
      <c r="E362">
        <v>2016</v>
      </c>
      <c r="F362">
        <v>0</v>
      </c>
    </row>
    <row r="363" spans="1:6" x14ac:dyDescent="0.3">
      <c r="A363">
        <v>361</v>
      </c>
      <c r="B363" t="s">
        <v>48</v>
      </c>
      <c r="C363" s="1">
        <v>42401</v>
      </c>
      <c r="D363" t="s">
        <v>8</v>
      </c>
      <c r="E363">
        <v>2016</v>
      </c>
      <c r="F363">
        <v>0</v>
      </c>
    </row>
    <row r="364" spans="1:6" x14ac:dyDescent="0.3">
      <c r="A364">
        <v>362</v>
      </c>
      <c r="B364" t="s">
        <v>48</v>
      </c>
      <c r="C364" s="1">
        <v>42430</v>
      </c>
      <c r="D364" t="s">
        <v>9</v>
      </c>
      <c r="E364">
        <v>2016</v>
      </c>
      <c r="F364">
        <v>0</v>
      </c>
    </row>
    <row r="365" spans="1:6" x14ac:dyDescent="0.3">
      <c r="A365">
        <v>363</v>
      </c>
      <c r="B365" t="s">
        <v>48</v>
      </c>
      <c r="C365" s="1">
        <v>42461</v>
      </c>
      <c r="D365" t="s">
        <v>10</v>
      </c>
      <c r="E365">
        <v>2016</v>
      </c>
      <c r="F365">
        <v>0</v>
      </c>
    </row>
    <row r="366" spans="1:6" x14ac:dyDescent="0.3">
      <c r="A366">
        <v>364</v>
      </c>
      <c r="B366" t="s">
        <v>48</v>
      </c>
      <c r="C366" s="1">
        <v>42491</v>
      </c>
      <c r="D366" t="s">
        <v>11</v>
      </c>
      <c r="E366">
        <v>2016</v>
      </c>
      <c r="F366">
        <v>0</v>
      </c>
    </row>
    <row r="367" spans="1:6" x14ac:dyDescent="0.3">
      <c r="A367">
        <v>365</v>
      </c>
      <c r="B367" t="s">
        <v>48</v>
      </c>
      <c r="C367" s="1">
        <v>42522</v>
      </c>
      <c r="D367" t="s">
        <v>12</v>
      </c>
      <c r="E367">
        <v>2016</v>
      </c>
      <c r="F367">
        <v>0</v>
      </c>
    </row>
    <row r="368" spans="1:6" x14ac:dyDescent="0.3">
      <c r="A368">
        <v>366</v>
      </c>
      <c r="B368" t="s">
        <v>48</v>
      </c>
      <c r="C368" s="1">
        <v>42552</v>
      </c>
      <c r="D368" t="s">
        <v>13</v>
      </c>
      <c r="E368">
        <v>2016</v>
      </c>
      <c r="F368">
        <v>0</v>
      </c>
    </row>
    <row r="369" spans="1:6" x14ac:dyDescent="0.3">
      <c r="A369">
        <v>367</v>
      </c>
      <c r="B369" t="s">
        <v>48</v>
      </c>
      <c r="C369" s="1">
        <v>42583</v>
      </c>
      <c r="D369" t="s">
        <v>14</v>
      </c>
      <c r="E369">
        <v>2016</v>
      </c>
      <c r="F369">
        <v>0</v>
      </c>
    </row>
    <row r="370" spans="1:6" x14ac:dyDescent="0.3">
      <c r="A370">
        <v>368</v>
      </c>
      <c r="B370" t="s">
        <v>48</v>
      </c>
      <c r="C370" s="1">
        <v>42614</v>
      </c>
      <c r="D370" t="s">
        <v>15</v>
      </c>
      <c r="E370">
        <v>2016</v>
      </c>
      <c r="F370">
        <v>0</v>
      </c>
    </row>
    <row r="371" spans="1:6" x14ac:dyDescent="0.3">
      <c r="A371">
        <v>369</v>
      </c>
      <c r="B371" t="s">
        <v>48</v>
      </c>
      <c r="C371" s="1">
        <v>42644</v>
      </c>
      <c r="D371" t="s">
        <v>16</v>
      </c>
      <c r="E371">
        <v>2016</v>
      </c>
      <c r="F371">
        <v>584800</v>
      </c>
    </row>
    <row r="372" spans="1:6" x14ac:dyDescent="0.3">
      <c r="A372">
        <v>370</v>
      </c>
      <c r="B372" t="s">
        <v>48</v>
      </c>
      <c r="C372" s="1">
        <v>42675</v>
      </c>
      <c r="D372" t="s">
        <v>17</v>
      </c>
      <c r="E372">
        <v>2016</v>
      </c>
      <c r="F372">
        <v>681000</v>
      </c>
    </row>
    <row r="373" spans="1:6" x14ac:dyDescent="0.3">
      <c r="A373">
        <v>371</v>
      </c>
      <c r="B373" t="s">
        <v>48</v>
      </c>
      <c r="C373" s="1">
        <v>42705</v>
      </c>
      <c r="D373" t="s">
        <v>18</v>
      </c>
      <c r="E373">
        <v>2016</v>
      </c>
      <c r="F373">
        <v>462800</v>
      </c>
    </row>
    <row r="374" spans="1:6" x14ac:dyDescent="0.3">
      <c r="A374">
        <v>0</v>
      </c>
      <c r="B374" t="s">
        <v>6</v>
      </c>
      <c r="C374" s="1">
        <v>42736</v>
      </c>
      <c r="D374" t="s">
        <v>7</v>
      </c>
      <c r="E374">
        <v>2017</v>
      </c>
      <c r="F374">
        <v>318799</v>
      </c>
    </row>
    <row r="375" spans="1:6" x14ac:dyDescent="0.3">
      <c r="A375">
        <v>1</v>
      </c>
      <c r="B375" t="s">
        <v>6</v>
      </c>
      <c r="C375" s="1">
        <v>42767</v>
      </c>
      <c r="D375" t="s">
        <v>8</v>
      </c>
      <c r="E375">
        <v>2017</v>
      </c>
      <c r="F375">
        <v>83316</v>
      </c>
    </row>
    <row r="376" spans="1:6" x14ac:dyDescent="0.3">
      <c r="A376">
        <v>2</v>
      </c>
      <c r="B376" t="s">
        <v>6</v>
      </c>
      <c r="C376" s="1">
        <v>42795</v>
      </c>
      <c r="D376" t="s">
        <v>9</v>
      </c>
      <c r="E376">
        <v>2017</v>
      </c>
      <c r="F376">
        <v>27508</v>
      </c>
    </row>
    <row r="377" spans="1:6" x14ac:dyDescent="0.3">
      <c r="A377">
        <v>3</v>
      </c>
      <c r="B377" t="s">
        <v>6</v>
      </c>
      <c r="C377" s="1">
        <v>42826</v>
      </c>
      <c r="D377" t="s">
        <v>10</v>
      </c>
      <c r="E377">
        <v>2017</v>
      </c>
      <c r="F377">
        <v>13946</v>
      </c>
    </row>
    <row r="378" spans="1:6" x14ac:dyDescent="0.3">
      <c r="A378">
        <v>4</v>
      </c>
      <c r="B378" t="s">
        <v>6</v>
      </c>
      <c r="C378" s="1">
        <v>42856</v>
      </c>
      <c r="D378" t="s">
        <v>11</v>
      </c>
      <c r="E378">
        <v>2017</v>
      </c>
      <c r="F378">
        <v>11752</v>
      </c>
    </row>
    <row r="379" spans="1:6" x14ac:dyDescent="0.3">
      <c r="A379">
        <v>5</v>
      </c>
      <c r="B379" t="s">
        <v>6</v>
      </c>
      <c r="C379" s="1">
        <v>42887</v>
      </c>
      <c r="D379" t="s">
        <v>12</v>
      </c>
      <c r="E379">
        <v>2017</v>
      </c>
      <c r="F379">
        <v>26859</v>
      </c>
    </row>
    <row r="380" spans="1:6" x14ac:dyDescent="0.3">
      <c r="A380">
        <v>6</v>
      </c>
      <c r="B380" t="s">
        <v>6</v>
      </c>
      <c r="C380" s="1">
        <v>42917</v>
      </c>
      <c r="D380" t="s">
        <v>13</v>
      </c>
      <c r="E380">
        <v>2017</v>
      </c>
      <c r="F380">
        <v>52386</v>
      </c>
    </row>
    <row r="381" spans="1:6" x14ac:dyDescent="0.3">
      <c r="A381">
        <v>7</v>
      </c>
      <c r="B381" t="s">
        <v>6</v>
      </c>
      <c r="C381" s="1">
        <v>42948</v>
      </c>
      <c r="D381" t="s">
        <v>14</v>
      </c>
      <c r="E381">
        <v>2017</v>
      </c>
      <c r="F381">
        <v>34876</v>
      </c>
    </row>
    <row r="382" spans="1:6" x14ac:dyDescent="0.3">
      <c r="A382">
        <v>8</v>
      </c>
      <c r="B382" t="s">
        <v>6</v>
      </c>
      <c r="C382" s="1">
        <v>42979</v>
      </c>
      <c r="D382" t="s">
        <v>15</v>
      </c>
      <c r="E382">
        <v>2017</v>
      </c>
      <c r="F382">
        <v>42699</v>
      </c>
    </row>
    <row r="383" spans="1:6" x14ac:dyDescent="0.3">
      <c r="A383">
        <v>9</v>
      </c>
      <c r="B383" t="s">
        <v>6</v>
      </c>
      <c r="C383" s="1">
        <v>43009</v>
      </c>
      <c r="D383" t="s">
        <v>16</v>
      </c>
      <c r="E383">
        <v>2017</v>
      </c>
      <c r="F383">
        <v>41666</v>
      </c>
    </row>
    <row r="384" spans="1:6" x14ac:dyDescent="0.3">
      <c r="A384">
        <v>10</v>
      </c>
      <c r="B384" t="s">
        <v>6</v>
      </c>
      <c r="C384" s="1">
        <v>43040</v>
      </c>
      <c r="D384" t="s">
        <v>17</v>
      </c>
      <c r="E384">
        <v>2017</v>
      </c>
      <c r="F384">
        <v>117322</v>
      </c>
    </row>
    <row r="385" spans="1:6" x14ac:dyDescent="0.3">
      <c r="A385">
        <v>11</v>
      </c>
      <c r="B385" t="s">
        <v>6</v>
      </c>
      <c r="C385" s="1">
        <v>43070</v>
      </c>
      <c r="D385" t="s">
        <v>18</v>
      </c>
      <c r="E385">
        <v>2017</v>
      </c>
      <c r="F385">
        <v>54251</v>
      </c>
    </row>
    <row r="386" spans="1:6" x14ac:dyDescent="0.3">
      <c r="A386">
        <v>12</v>
      </c>
      <c r="B386" t="s">
        <v>19</v>
      </c>
      <c r="C386" s="1">
        <v>42736</v>
      </c>
      <c r="D386" t="s">
        <v>7</v>
      </c>
      <c r="E386">
        <v>2017</v>
      </c>
      <c r="F386">
        <v>302315</v>
      </c>
    </row>
    <row r="387" spans="1:6" x14ac:dyDescent="0.3">
      <c r="A387">
        <v>13</v>
      </c>
      <c r="B387" t="s">
        <v>19</v>
      </c>
      <c r="C387" s="1">
        <v>42767</v>
      </c>
      <c r="D387" t="s">
        <v>8</v>
      </c>
      <c r="E387">
        <v>2017</v>
      </c>
      <c r="F387">
        <v>251359</v>
      </c>
    </row>
    <row r="388" spans="1:6" x14ac:dyDescent="0.3">
      <c r="A388">
        <v>14</v>
      </c>
      <c r="B388" t="s">
        <v>19</v>
      </c>
      <c r="C388" s="1">
        <v>42795</v>
      </c>
      <c r="D388" t="s">
        <v>9</v>
      </c>
      <c r="E388">
        <v>2017</v>
      </c>
      <c r="F388">
        <v>243943</v>
      </c>
    </row>
    <row r="389" spans="1:6" x14ac:dyDescent="0.3">
      <c r="A389">
        <v>15</v>
      </c>
      <c r="B389" t="s">
        <v>19</v>
      </c>
      <c r="C389" s="1">
        <v>42826</v>
      </c>
      <c r="D389" t="s">
        <v>10</v>
      </c>
      <c r="E389">
        <v>2017</v>
      </c>
      <c r="F389">
        <v>667459</v>
      </c>
    </row>
    <row r="390" spans="1:6" x14ac:dyDescent="0.3">
      <c r="A390">
        <v>16</v>
      </c>
      <c r="B390" t="s">
        <v>19</v>
      </c>
      <c r="C390" s="1">
        <v>42856</v>
      </c>
      <c r="D390" t="s">
        <v>11</v>
      </c>
      <c r="E390">
        <v>2017</v>
      </c>
      <c r="F390">
        <v>311626</v>
      </c>
    </row>
    <row r="391" spans="1:6" x14ac:dyDescent="0.3">
      <c r="A391">
        <v>17</v>
      </c>
      <c r="B391" t="s">
        <v>19</v>
      </c>
      <c r="C391" s="1">
        <v>42887</v>
      </c>
      <c r="D391" t="s">
        <v>12</v>
      </c>
      <c r="E391">
        <v>2017</v>
      </c>
      <c r="F391">
        <v>351742</v>
      </c>
    </row>
    <row r="392" spans="1:6" x14ac:dyDescent="0.3">
      <c r="A392">
        <v>18</v>
      </c>
      <c r="B392" t="s">
        <v>19</v>
      </c>
      <c r="C392" s="1">
        <v>42917</v>
      </c>
      <c r="D392" t="s">
        <v>13</v>
      </c>
      <c r="E392">
        <v>2017</v>
      </c>
      <c r="F392">
        <v>258114</v>
      </c>
    </row>
    <row r="393" spans="1:6" x14ac:dyDescent="0.3">
      <c r="A393">
        <v>19</v>
      </c>
      <c r="B393" t="s">
        <v>19</v>
      </c>
      <c r="C393" s="1">
        <v>42948</v>
      </c>
      <c r="D393" t="s">
        <v>14</v>
      </c>
      <c r="E393">
        <v>2017</v>
      </c>
      <c r="F393">
        <v>316438</v>
      </c>
    </row>
    <row r="394" spans="1:6" x14ac:dyDescent="0.3">
      <c r="A394">
        <v>20</v>
      </c>
      <c r="B394" t="s">
        <v>19</v>
      </c>
      <c r="C394" s="1">
        <v>42979</v>
      </c>
      <c r="D394" t="s">
        <v>15</v>
      </c>
      <c r="E394">
        <v>2017</v>
      </c>
      <c r="F394">
        <v>381784</v>
      </c>
    </row>
    <row r="395" spans="1:6" x14ac:dyDescent="0.3">
      <c r="A395">
        <v>21</v>
      </c>
      <c r="B395" t="s">
        <v>19</v>
      </c>
      <c r="C395" s="1">
        <v>43009</v>
      </c>
      <c r="D395" t="s">
        <v>16</v>
      </c>
      <c r="E395">
        <v>2017</v>
      </c>
      <c r="F395">
        <v>334504</v>
      </c>
    </row>
    <row r="396" spans="1:6" x14ac:dyDescent="0.3">
      <c r="A396">
        <v>22</v>
      </c>
      <c r="B396" t="s">
        <v>19</v>
      </c>
      <c r="C396" s="1">
        <v>43040</v>
      </c>
      <c r="D396" t="s">
        <v>17</v>
      </c>
      <c r="E396">
        <v>2017</v>
      </c>
      <c r="F396">
        <v>281515</v>
      </c>
    </row>
    <row r="397" spans="1:6" x14ac:dyDescent="0.3">
      <c r="A397">
        <v>23</v>
      </c>
      <c r="B397" t="s">
        <v>19</v>
      </c>
      <c r="C397" s="1">
        <v>43070</v>
      </c>
      <c r="D397" t="s">
        <v>18</v>
      </c>
      <c r="E397">
        <v>2017</v>
      </c>
      <c r="F397">
        <v>393518</v>
      </c>
    </row>
    <row r="398" spans="1:6" x14ac:dyDescent="0.3">
      <c r="A398">
        <v>24</v>
      </c>
      <c r="B398" t="s">
        <v>20</v>
      </c>
      <c r="C398" s="1">
        <v>42736</v>
      </c>
      <c r="D398" t="s">
        <v>7</v>
      </c>
      <c r="E398">
        <v>2017</v>
      </c>
      <c r="F398">
        <v>1924695</v>
      </c>
    </row>
    <row r="399" spans="1:6" x14ac:dyDescent="0.3">
      <c r="A399">
        <v>25</v>
      </c>
      <c r="B399" t="s">
        <v>20</v>
      </c>
      <c r="C399" s="1">
        <v>42767</v>
      </c>
      <c r="D399" t="s">
        <v>8</v>
      </c>
      <c r="E399">
        <v>2017</v>
      </c>
      <c r="F399">
        <v>1886698</v>
      </c>
    </row>
    <row r="400" spans="1:6" x14ac:dyDescent="0.3">
      <c r="A400">
        <v>26</v>
      </c>
      <c r="B400" t="s">
        <v>20</v>
      </c>
      <c r="C400" s="1">
        <v>42795</v>
      </c>
      <c r="D400" t="s">
        <v>9</v>
      </c>
      <c r="E400">
        <v>2017</v>
      </c>
      <c r="F400">
        <v>1783903</v>
      </c>
    </row>
    <row r="401" spans="1:6" x14ac:dyDescent="0.3">
      <c r="A401">
        <v>27</v>
      </c>
      <c r="B401" t="s">
        <v>20</v>
      </c>
      <c r="C401" s="1">
        <v>42826</v>
      </c>
      <c r="D401" t="s">
        <v>10</v>
      </c>
      <c r="E401">
        <v>2017</v>
      </c>
      <c r="F401">
        <v>2366793</v>
      </c>
    </row>
    <row r="402" spans="1:6" x14ac:dyDescent="0.3">
      <c r="A402">
        <v>28</v>
      </c>
      <c r="B402" t="s">
        <v>20</v>
      </c>
      <c r="C402" s="1">
        <v>42856</v>
      </c>
      <c r="D402" t="s">
        <v>11</v>
      </c>
      <c r="E402">
        <v>2017</v>
      </c>
      <c r="F402">
        <v>2266793</v>
      </c>
    </row>
    <row r="403" spans="1:6" x14ac:dyDescent="0.3">
      <c r="A403">
        <v>29</v>
      </c>
      <c r="B403" t="s">
        <v>20</v>
      </c>
      <c r="C403" s="1">
        <v>42887</v>
      </c>
      <c r="D403" t="s">
        <v>12</v>
      </c>
      <c r="E403">
        <v>2017</v>
      </c>
      <c r="F403">
        <v>2007060</v>
      </c>
    </row>
    <row r="404" spans="1:6" x14ac:dyDescent="0.3">
      <c r="A404">
        <v>30</v>
      </c>
      <c r="B404" t="s">
        <v>20</v>
      </c>
      <c r="C404" s="1">
        <v>42917</v>
      </c>
      <c r="D404" t="s">
        <v>13</v>
      </c>
      <c r="E404">
        <v>2017</v>
      </c>
      <c r="F404">
        <v>1890870</v>
      </c>
    </row>
    <row r="405" spans="1:6" x14ac:dyDescent="0.3">
      <c r="A405">
        <v>31</v>
      </c>
      <c r="B405" t="s">
        <v>20</v>
      </c>
      <c r="C405" s="1">
        <v>42948</v>
      </c>
      <c r="D405" t="s">
        <v>14</v>
      </c>
      <c r="E405">
        <v>2017</v>
      </c>
      <c r="F405">
        <v>1976980</v>
      </c>
    </row>
    <row r="406" spans="1:6" x14ac:dyDescent="0.3">
      <c r="A406">
        <v>32</v>
      </c>
      <c r="B406" t="s">
        <v>20</v>
      </c>
      <c r="C406" s="1">
        <v>42979</v>
      </c>
      <c r="D406" t="s">
        <v>15</v>
      </c>
      <c r="E406">
        <v>2017</v>
      </c>
      <c r="F406">
        <v>2011280</v>
      </c>
    </row>
    <row r="407" spans="1:6" x14ac:dyDescent="0.3">
      <c r="A407">
        <v>33</v>
      </c>
      <c r="B407" t="s">
        <v>20</v>
      </c>
      <c r="C407" s="1">
        <v>43009</v>
      </c>
      <c r="D407" t="s">
        <v>16</v>
      </c>
      <c r="E407">
        <v>2017</v>
      </c>
      <c r="F407">
        <v>2202316</v>
      </c>
    </row>
    <row r="408" spans="1:6" x14ac:dyDescent="0.3">
      <c r="A408">
        <v>34</v>
      </c>
      <c r="B408" t="s">
        <v>20</v>
      </c>
      <c r="C408" s="1">
        <v>43040</v>
      </c>
      <c r="D408" t="s">
        <v>17</v>
      </c>
      <c r="E408">
        <v>2017</v>
      </c>
      <c r="F408">
        <v>1971438</v>
      </c>
    </row>
    <row r="409" spans="1:6" x14ac:dyDescent="0.3">
      <c r="A409">
        <v>35</v>
      </c>
      <c r="B409" t="s">
        <v>20</v>
      </c>
      <c r="C409" s="1">
        <v>43070</v>
      </c>
      <c r="D409" t="s">
        <v>18</v>
      </c>
      <c r="E409">
        <v>2017</v>
      </c>
      <c r="F409">
        <v>4871416</v>
      </c>
    </row>
    <row r="410" spans="1:6" x14ac:dyDescent="0.3">
      <c r="A410">
        <v>36</v>
      </c>
      <c r="B410" t="s">
        <v>21</v>
      </c>
      <c r="C410" s="1">
        <v>42736</v>
      </c>
      <c r="D410" t="s">
        <v>7</v>
      </c>
      <c r="E410">
        <v>2017</v>
      </c>
      <c r="F410">
        <v>174477</v>
      </c>
    </row>
    <row r="411" spans="1:6" x14ac:dyDescent="0.3">
      <c r="A411">
        <v>37</v>
      </c>
      <c r="B411" t="s">
        <v>21</v>
      </c>
      <c r="C411" s="1">
        <v>42767</v>
      </c>
      <c r="D411" t="s">
        <v>8</v>
      </c>
      <c r="E411">
        <v>2017</v>
      </c>
      <c r="F411">
        <v>159659</v>
      </c>
    </row>
    <row r="412" spans="1:6" x14ac:dyDescent="0.3">
      <c r="A412">
        <v>38</v>
      </c>
      <c r="B412" t="s">
        <v>21</v>
      </c>
      <c r="C412" s="1">
        <v>42795</v>
      </c>
      <c r="D412" t="s">
        <v>9</v>
      </c>
      <c r="E412">
        <v>2017</v>
      </c>
      <c r="F412">
        <v>323658</v>
      </c>
    </row>
    <row r="413" spans="1:6" x14ac:dyDescent="0.3">
      <c r="A413">
        <v>39</v>
      </c>
      <c r="B413" t="s">
        <v>21</v>
      </c>
      <c r="C413" s="1">
        <v>42826</v>
      </c>
      <c r="D413" t="s">
        <v>10</v>
      </c>
      <c r="E413">
        <v>2017</v>
      </c>
      <c r="F413">
        <v>330540</v>
      </c>
    </row>
    <row r="414" spans="1:6" x14ac:dyDescent="0.3">
      <c r="A414">
        <v>40</v>
      </c>
      <c r="B414" t="s">
        <v>21</v>
      </c>
      <c r="C414" s="1">
        <v>42856</v>
      </c>
      <c r="D414" t="s">
        <v>11</v>
      </c>
      <c r="E414">
        <v>2017</v>
      </c>
      <c r="F414">
        <v>468038</v>
      </c>
    </row>
    <row r="415" spans="1:6" x14ac:dyDescent="0.3">
      <c r="A415">
        <v>41</v>
      </c>
      <c r="B415" t="s">
        <v>21</v>
      </c>
      <c r="C415" s="1">
        <v>42887</v>
      </c>
      <c r="D415" t="s">
        <v>12</v>
      </c>
      <c r="E415">
        <v>2017</v>
      </c>
      <c r="F415">
        <v>418103</v>
      </c>
    </row>
    <row r="416" spans="1:6" x14ac:dyDescent="0.3">
      <c r="A416">
        <v>42</v>
      </c>
      <c r="B416" t="s">
        <v>21</v>
      </c>
      <c r="C416" s="1">
        <v>42917</v>
      </c>
      <c r="D416" t="s">
        <v>13</v>
      </c>
      <c r="E416">
        <v>2017</v>
      </c>
      <c r="F416">
        <v>247254</v>
      </c>
    </row>
    <row r="417" spans="1:6" x14ac:dyDescent="0.3">
      <c r="A417">
        <v>43</v>
      </c>
      <c r="B417" t="s">
        <v>21</v>
      </c>
      <c r="C417" s="1">
        <v>42948</v>
      </c>
      <c r="D417" t="s">
        <v>14</v>
      </c>
      <c r="E417">
        <v>2017</v>
      </c>
      <c r="F417">
        <v>386458</v>
      </c>
    </row>
    <row r="418" spans="1:6" x14ac:dyDescent="0.3">
      <c r="A418">
        <v>44</v>
      </c>
      <c r="B418" t="s">
        <v>21</v>
      </c>
      <c r="C418" s="1">
        <v>42979</v>
      </c>
      <c r="D418" t="s">
        <v>15</v>
      </c>
      <c r="E418">
        <v>2017</v>
      </c>
      <c r="F418">
        <v>143102</v>
      </c>
    </row>
    <row r="419" spans="1:6" x14ac:dyDescent="0.3">
      <c r="A419">
        <v>45</v>
      </c>
      <c r="B419" t="s">
        <v>21</v>
      </c>
      <c r="C419" s="1">
        <v>43009</v>
      </c>
      <c r="D419" t="s">
        <v>16</v>
      </c>
      <c r="E419">
        <v>2017</v>
      </c>
      <c r="F419">
        <v>248504</v>
      </c>
    </row>
    <row r="420" spans="1:6" x14ac:dyDescent="0.3">
      <c r="A420">
        <v>46</v>
      </c>
      <c r="B420" t="s">
        <v>21</v>
      </c>
      <c r="C420" s="1">
        <v>43040</v>
      </c>
      <c r="D420" t="s">
        <v>17</v>
      </c>
      <c r="E420">
        <v>2017</v>
      </c>
      <c r="F420">
        <v>348042</v>
      </c>
    </row>
    <row r="421" spans="1:6" x14ac:dyDescent="0.3">
      <c r="A421">
        <v>47</v>
      </c>
      <c r="B421" t="s">
        <v>21</v>
      </c>
      <c r="C421" s="1">
        <v>43070</v>
      </c>
      <c r="D421" t="s">
        <v>18</v>
      </c>
      <c r="E421">
        <v>2017</v>
      </c>
      <c r="F421">
        <v>393566</v>
      </c>
    </row>
    <row r="422" spans="1:6" x14ac:dyDescent="0.3">
      <c r="A422">
        <v>48</v>
      </c>
      <c r="B422" t="s">
        <v>22</v>
      </c>
      <c r="C422" s="1">
        <v>42736</v>
      </c>
      <c r="D422" t="s">
        <v>7</v>
      </c>
      <c r="E422">
        <v>2017</v>
      </c>
      <c r="F422">
        <v>12280</v>
      </c>
    </row>
    <row r="423" spans="1:6" x14ac:dyDescent="0.3">
      <c r="A423">
        <v>49</v>
      </c>
      <c r="B423" t="s">
        <v>22</v>
      </c>
      <c r="C423" s="1">
        <v>42767</v>
      </c>
      <c r="D423" t="s">
        <v>8</v>
      </c>
      <c r="E423">
        <v>2017</v>
      </c>
      <c r="F423">
        <v>12610</v>
      </c>
    </row>
    <row r="424" spans="1:6" x14ac:dyDescent="0.3">
      <c r="A424">
        <v>50</v>
      </c>
      <c r="B424" t="s">
        <v>22</v>
      </c>
      <c r="C424" s="1">
        <v>42795</v>
      </c>
      <c r="D424" t="s">
        <v>9</v>
      </c>
      <c r="E424">
        <v>2017</v>
      </c>
      <c r="F424">
        <v>8450</v>
      </c>
    </row>
    <row r="425" spans="1:6" x14ac:dyDescent="0.3">
      <c r="A425">
        <v>51</v>
      </c>
      <c r="B425" t="s">
        <v>22</v>
      </c>
      <c r="C425" s="1">
        <v>42826</v>
      </c>
      <c r="D425" t="s">
        <v>10</v>
      </c>
      <c r="E425">
        <v>2017</v>
      </c>
      <c r="F425">
        <v>9788</v>
      </c>
    </row>
    <row r="426" spans="1:6" x14ac:dyDescent="0.3">
      <c r="A426">
        <v>52</v>
      </c>
      <c r="B426" t="s">
        <v>22</v>
      </c>
      <c r="C426" s="1">
        <v>42856</v>
      </c>
      <c r="D426" t="s">
        <v>11</v>
      </c>
      <c r="E426">
        <v>2017</v>
      </c>
      <c r="F426">
        <v>12130</v>
      </c>
    </row>
    <row r="427" spans="1:6" x14ac:dyDescent="0.3">
      <c r="A427">
        <v>53</v>
      </c>
      <c r="B427" t="s">
        <v>22</v>
      </c>
      <c r="C427" s="1">
        <v>42887</v>
      </c>
      <c r="D427" t="s">
        <v>12</v>
      </c>
      <c r="E427">
        <v>2017</v>
      </c>
      <c r="F427">
        <v>13750</v>
      </c>
    </row>
    <row r="428" spans="1:6" x14ac:dyDescent="0.3">
      <c r="A428">
        <v>54</v>
      </c>
      <c r="B428" t="s">
        <v>22</v>
      </c>
      <c r="C428" s="1">
        <v>42917</v>
      </c>
      <c r="D428" t="s">
        <v>13</v>
      </c>
      <c r="E428">
        <v>2017</v>
      </c>
      <c r="F428">
        <v>16050</v>
      </c>
    </row>
    <row r="429" spans="1:6" x14ac:dyDescent="0.3">
      <c r="A429">
        <v>55</v>
      </c>
      <c r="B429" t="s">
        <v>22</v>
      </c>
      <c r="C429" s="1">
        <v>42948</v>
      </c>
      <c r="D429" t="s">
        <v>14</v>
      </c>
      <c r="E429">
        <v>2017</v>
      </c>
      <c r="F429">
        <v>15680</v>
      </c>
    </row>
    <row r="430" spans="1:6" x14ac:dyDescent="0.3">
      <c r="A430">
        <v>56</v>
      </c>
      <c r="B430" t="s">
        <v>22</v>
      </c>
      <c r="C430" s="1">
        <v>42979</v>
      </c>
      <c r="D430" t="s">
        <v>15</v>
      </c>
      <c r="E430">
        <v>2017</v>
      </c>
      <c r="F430">
        <v>15600</v>
      </c>
    </row>
    <row r="431" spans="1:6" x14ac:dyDescent="0.3">
      <c r="A431">
        <v>57</v>
      </c>
      <c r="B431" t="s">
        <v>22</v>
      </c>
      <c r="C431" s="1">
        <v>43009</v>
      </c>
      <c r="D431" t="s">
        <v>16</v>
      </c>
      <c r="E431">
        <v>2017</v>
      </c>
      <c r="F431">
        <v>16130</v>
      </c>
    </row>
    <row r="432" spans="1:6" x14ac:dyDescent="0.3">
      <c r="A432">
        <v>58</v>
      </c>
      <c r="B432" t="s">
        <v>22</v>
      </c>
      <c r="C432" s="1">
        <v>43040</v>
      </c>
      <c r="D432" t="s">
        <v>17</v>
      </c>
      <c r="E432">
        <v>2017</v>
      </c>
      <c r="F432">
        <v>16360</v>
      </c>
    </row>
    <row r="433" spans="1:6" x14ac:dyDescent="0.3">
      <c r="A433">
        <v>59</v>
      </c>
      <c r="B433" t="s">
        <v>22</v>
      </c>
      <c r="C433" s="1">
        <v>43070</v>
      </c>
      <c r="D433" t="s">
        <v>18</v>
      </c>
      <c r="E433">
        <v>2017</v>
      </c>
      <c r="F433">
        <v>16880</v>
      </c>
    </row>
    <row r="434" spans="1:6" x14ac:dyDescent="0.3">
      <c r="A434">
        <v>60</v>
      </c>
      <c r="B434" t="s">
        <v>23</v>
      </c>
      <c r="C434" s="1">
        <v>42736</v>
      </c>
      <c r="D434" t="s">
        <v>7</v>
      </c>
      <c r="E434">
        <v>2017</v>
      </c>
      <c r="F434">
        <v>96560</v>
      </c>
    </row>
    <row r="435" spans="1:6" x14ac:dyDescent="0.3">
      <c r="A435">
        <v>61</v>
      </c>
      <c r="B435" t="s">
        <v>23</v>
      </c>
      <c r="C435" s="1">
        <v>42767</v>
      </c>
      <c r="D435" t="s">
        <v>8</v>
      </c>
      <c r="E435">
        <v>2017</v>
      </c>
      <c r="F435">
        <v>96850</v>
      </c>
    </row>
    <row r="436" spans="1:6" x14ac:dyDescent="0.3">
      <c r="A436">
        <v>62</v>
      </c>
      <c r="B436" t="s">
        <v>23</v>
      </c>
      <c r="C436" s="1">
        <v>42795</v>
      </c>
      <c r="D436" t="s">
        <v>9</v>
      </c>
      <c r="E436">
        <v>2017</v>
      </c>
      <c r="F436">
        <v>81400</v>
      </c>
    </row>
    <row r="437" spans="1:6" x14ac:dyDescent="0.3">
      <c r="A437">
        <v>63</v>
      </c>
      <c r="B437" t="s">
        <v>23</v>
      </c>
      <c r="C437" s="1">
        <v>42826</v>
      </c>
      <c r="D437" t="s">
        <v>10</v>
      </c>
      <c r="E437">
        <v>2017</v>
      </c>
      <c r="F437">
        <v>90700</v>
      </c>
    </row>
    <row r="438" spans="1:6" x14ac:dyDescent="0.3">
      <c r="A438">
        <v>64</v>
      </c>
      <c r="B438" t="s">
        <v>23</v>
      </c>
      <c r="C438" s="1">
        <v>42856</v>
      </c>
      <c r="D438" t="s">
        <v>11</v>
      </c>
      <c r="E438">
        <v>2017</v>
      </c>
      <c r="F438">
        <v>91150</v>
      </c>
    </row>
    <row r="439" spans="1:6" x14ac:dyDescent="0.3">
      <c r="A439">
        <v>65</v>
      </c>
      <c r="B439" t="s">
        <v>23</v>
      </c>
      <c r="C439" s="1">
        <v>42887</v>
      </c>
      <c r="D439" t="s">
        <v>12</v>
      </c>
      <c r="E439">
        <v>2017</v>
      </c>
      <c r="F439">
        <v>93650</v>
      </c>
    </row>
    <row r="440" spans="1:6" x14ac:dyDescent="0.3">
      <c r="A440">
        <v>66</v>
      </c>
      <c r="B440" t="s">
        <v>23</v>
      </c>
      <c r="C440" s="1">
        <v>42917</v>
      </c>
      <c r="D440" t="s">
        <v>13</v>
      </c>
      <c r="E440">
        <v>2017</v>
      </c>
      <c r="F440">
        <v>94700</v>
      </c>
    </row>
    <row r="441" spans="1:6" x14ac:dyDescent="0.3">
      <c r="A441">
        <v>67</v>
      </c>
      <c r="B441" t="s">
        <v>23</v>
      </c>
      <c r="C441" s="1">
        <v>42948</v>
      </c>
      <c r="D441" t="s">
        <v>14</v>
      </c>
      <c r="E441">
        <v>2017</v>
      </c>
      <c r="F441">
        <v>118350</v>
      </c>
    </row>
    <row r="442" spans="1:6" x14ac:dyDescent="0.3">
      <c r="A442">
        <v>68</v>
      </c>
      <c r="B442" t="s">
        <v>23</v>
      </c>
      <c r="C442" s="1">
        <v>42979</v>
      </c>
      <c r="D442" t="s">
        <v>15</v>
      </c>
      <c r="E442">
        <v>2017</v>
      </c>
      <c r="F442">
        <v>112600</v>
      </c>
    </row>
    <row r="443" spans="1:6" x14ac:dyDescent="0.3">
      <c r="A443">
        <v>69</v>
      </c>
      <c r="B443" t="s">
        <v>23</v>
      </c>
      <c r="C443" s="1">
        <v>43009</v>
      </c>
      <c r="D443" t="s">
        <v>16</v>
      </c>
      <c r="E443">
        <v>2017</v>
      </c>
      <c r="F443">
        <v>115250</v>
      </c>
    </row>
    <row r="444" spans="1:6" x14ac:dyDescent="0.3">
      <c r="A444">
        <v>70</v>
      </c>
      <c r="B444" t="s">
        <v>23</v>
      </c>
      <c r="C444" s="1">
        <v>43040</v>
      </c>
      <c r="D444" t="s">
        <v>17</v>
      </c>
      <c r="E444">
        <v>2017</v>
      </c>
      <c r="F444">
        <v>116800</v>
      </c>
    </row>
    <row r="445" spans="1:6" x14ac:dyDescent="0.3">
      <c r="A445">
        <v>71</v>
      </c>
      <c r="B445" t="s">
        <v>23</v>
      </c>
      <c r="C445" s="1">
        <v>43070</v>
      </c>
      <c r="D445" t="s">
        <v>18</v>
      </c>
      <c r="E445">
        <v>2017</v>
      </c>
      <c r="F445">
        <v>723000</v>
      </c>
    </row>
    <row r="446" spans="1:6" x14ac:dyDescent="0.3">
      <c r="A446">
        <v>72</v>
      </c>
      <c r="B446" t="s">
        <v>24</v>
      </c>
      <c r="C446" s="1">
        <v>42736</v>
      </c>
      <c r="D446" t="s">
        <v>7</v>
      </c>
      <c r="E446">
        <v>2017</v>
      </c>
      <c r="F446">
        <v>214887</v>
      </c>
    </row>
    <row r="447" spans="1:6" x14ac:dyDescent="0.3">
      <c r="A447">
        <v>73</v>
      </c>
      <c r="B447" t="s">
        <v>24</v>
      </c>
      <c r="C447" s="1">
        <v>42767</v>
      </c>
      <c r="D447" t="s">
        <v>8</v>
      </c>
      <c r="E447">
        <v>2017</v>
      </c>
      <c r="F447">
        <v>481110</v>
      </c>
    </row>
    <row r="448" spans="1:6" x14ac:dyDescent="0.3">
      <c r="A448">
        <v>74</v>
      </c>
      <c r="B448" t="s">
        <v>24</v>
      </c>
      <c r="C448" s="1">
        <v>42795</v>
      </c>
      <c r="D448" t="s">
        <v>9</v>
      </c>
      <c r="E448">
        <v>2017</v>
      </c>
      <c r="F448">
        <v>155013</v>
      </c>
    </row>
    <row r="449" spans="1:6" x14ac:dyDescent="0.3">
      <c r="A449">
        <v>75</v>
      </c>
      <c r="B449" t="s">
        <v>24</v>
      </c>
      <c r="C449" s="1">
        <v>42826</v>
      </c>
      <c r="D449" t="s">
        <v>10</v>
      </c>
      <c r="E449">
        <v>2017</v>
      </c>
      <c r="F449">
        <v>131426</v>
      </c>
    </row>
    <row r="450" spans="1:6" x14ac:dyDescent="0.3">
      <c r="A450">
        <v>76</v>
      </c>
      <c r="B450" t="s">
        <v>24</v>
      </c>
      <c r="C450" s="1">
        <v>42856</v>
      </c>
      <c r="D450" t="s">
        <v>11</v>
      </c>
      <c r="E450">
        <v>2017</v>
      </c>
      <c r="F450">
        <v>131426</v>
      </c>
    </row>
    <row r="451" spans="1:6" x14ac:dyDescent="0.3">
      <c r="A451">
        <v>77</v>
      </c>
      <c r="B451" t="s">
        <v>24</v>
      </c>
      <c r="C451" s="1">
        <v>42887</v>
      </c>
      <c r="D451" t="s">
        <v>12</v>
      </c>
      <c r="E451">
        <v>2017</v>
      </c>
      <c r="F451">
        <v>160182</v>
      </c>
    </row>
    <row r="452" spans="1:6" x14ac:dyDescent="0.3">
      <c r="A452">
        <v>78</v>
      </c>
      <c r="B452" t="s">
        <v>24</v>
      </c>
      <c r="C452" s="1">
        <v>42917</v>
      </c>
      <c r="D452" t="s">
        <v>13</v>
      </c>
      <c r="E452">
        <v>2017</v>
      </c>
      <c r="F452">
        <v>160182</v>
      </c>
    </row>
    <row r="453" spans="1:6" x14ac:dyDescent="0.3">
      <c r="A453">
        <v>79</v>
      </c>
      <c r="B453" t="s">
        <v>24</v>
      </c>
      <c r="C453" s="1">
        <v>42948</v>
      </c>
      <c r="D453" t="s">
        <v>14</v>
      </c>
      <c r="E453">
        <v>2017</v>
      </c>
      <c r="F453">
        <v>131485</v>
      </c>
    </row>
    <row r="454" spans="1:6" x14ac:dyDescent="0.3">
      <c r="A454">
        <v>80</v>
      </c>
      <c r="B454" t="s">
        <v>24</v>
      </c>
      <c r="C454" s="1">
        <v>42979</v>
      </c>
      <c r="D454" t="s">
        <v>15</v>
      </c>
      <c r="E454">
        <v>2017</v>
      </c>
      <c r="F454">
        <v>123733</v>
      </c>
    </row>
    <row r="455" spans="1:6" x14ac:dyDescent="0.3">
      <c r="A455">
        <v>81</v>
      </c>
      <c r="B455" t="s">
        <v>24</v>
      </c>
      <c r="C455" s="1">
        <v>43009</v>
      </c>
      <c r="D455" t="s">
        <v>16</v>
      </c>
      <c r="E455">
        <v>2017</v>
      </c>
      <c r="F455">
        <v>152898</v>
      </c>
    </row>
    <row r="456" spans="1:6" x14ac:dyDescent="0.3">
      <c r="A456">
        <v>82</v>
      </c>
      <c r="B456" t="s">
        <v>24</v>
      </c>
      <c r="C456" s="1">
        <v>43040</v>
      </c>
      <c r="D456" t="s">
        <v>17</v>
      </c>
      <c r="E456">
        <v>2017</v>
      </c>
      <c r="F456">
        <v>188170</v>
      </c>
    </row>
    <row r="457" spans="1:6" x14ac:dyDescent="0.3">
      <c r="A457">
        <v>83</v>
      </c>
      <c r="B457" t="s">
        <v>24</v>
      </c>
      <c r="C457" s="1">
        <v>43070</v>
      </c>
      <c r="D457" t="s">
        <v>18</v>
      </c>
      <c r="E457">
        <v>2017</v>
      </c>
      <c r="F457">
        <v>214887</v>
      </c>
    </row>
    <row r="458" spans="1:6" x14ac:dyDescent="0.3">
      <c r="A458">
        <v>84</v>
      </c>
      <c r="B458" t="s">
        <v>25</v>
      </c>
      <c r="C458" s="1">
        <v>42736</v>
      </c>
      <c r="D458" t="s">
        <v>7</v>
      </c>
      <c r="E458">
        <v>2017</v>
      </c>
      <c r="F458">
        <v>58</v>
      </c>
    </row>
    <row r="459" spans="1:6" x14ac:dyDescent="0.3">
      <c r="A459">
        <v>85</v>
      </c>
      <c r="B459" t="s">
        <v>25</v>
      </c>
      <c r="C459" s="1">
        <v>42767</v>
      </c>
      <c r="D459" t="s">
        <v>8</v>
      </c>
      <c r="E459">
        <v>2017</v>
      </c>
      <c r="F459">
        <v>50</v>
      </c>
    </row>
    <row r="460" spans="1:6" x14ac:dyDescent="0.3">
      <c r="A460">
        <v>86</v>
      </c>
      <c r="B460" t="s">
        <v>25</v>
      </c>
      <c r="C460" s="1">
        <v>42795</v>
      </c>
      <c r="D460" t="s">
        <v>9</v>
      </c>
      <c r="E460">
        <v>2017</v>
      </c>
      <c r="F460">
        <v>41</v>
      </c>
    </row>
    <row r="461" spans="1:6" x14ac:dyDescent="0.3">
      <c r="A461">
        <v>87</v>
      </c>
      <c r="B461" t="s">
        <v>25</v>
      </c>
      <c r="C461" s="1">
        <v>42826</v>
      </c>
      <c r="D461" t="s">
        <v>10</v>
      </c>
      <c r="E461">
        <v>2017</v>
      </c>
      <c r="F461">
        <v>46</v>
      </c>
    </row>
    <row r="462" spans="1:6" x14ac:dyDescent="0.3">
      <c r="A462">
        <v>88</v>
      </c>
      <c r="B462" t="s">
        <v>25</v>
      </c>
      <c r="C462" s="1">
        <v>42856</v>
      </c>
      <c r="D462" t="s">
        <v>11</v>
      </c>
      <c r="E462">
        <v>2017</v>
      </c>
      <c r="F462">
        <v>60</v>
      </c>
    </row>
    <row r="463" spans="1:6" x14ac:dyDescent="0.3">
      <c r="A463">
        <v>89</v>
      </c>
      <c r="B463" t="s">
        <v>25</v>
      </c>
      <c r="C463" s="1">
        <v>42887</v>
      </c>
      <c r="D463" t="s">
        <v>12</v>
      </c>
      <c r="E463">
        <v>2017</v>
      </c>
      <c r="F463">
        <v>41</v>
      </c>
    </row>
    <row r="464" spans="1:6" x14ac:dyDescent="0.3">
      <c r="A464">
        <v>90</v>
      </c>
      <c r="B464" t="s">
        <v>25</v>
      </c>
      <c r="C464" s="1">
        <v>42917</v>
      </c>
      <c r="D464" t="s">
        <v>13</v>
      </c>
      <c r="E464">
        <v>2017</v>
      </c>
      <c r="F464">
        <v>41</v>
      </c>
    </row>
    <row r="465" spans="1:6" x14ac:dyDescent="0.3">
      <c r="A465">
        <v>91</v>
      </c>
      <c r="B465" t="s">
        <v>25</v>
      </c>
      <c r="C465" s="1">
        <v>42948</v>
      </c>
      <c r="D465" t="s">
        <v>14</v>
      </c>
      <c r="E465">
        <v>2017</v>
      </c>
      <c r="F465">
        <v>40</v>
      </c>
    </row>
    <row r="466" spans="1:6" x14ac:dyDescent="0.3">
      <c r="A466">
        <v>92</v>
      </c>
      <c r="B466" t="s">
        <v>25</v>
      </c>
      <c r="C466" s="1">
        <v>42979</v>
      </c>
      <c r="D466" t="s">
        <v>15</v>
      </c>
      <c r="E466">
        <v>2017</v>
      </c>
      <c r="F466">
        <v>41</v>
      </c>
    </row>
    <row r="467" spans="1:6" x14ac:dyDescent="0.3">
      <c r="A467">
        <v>93</v>
      </c>
      <c r="B467" t="s">
        <v>25</v>
      </c>
      <c r="C467" s="1">
        <v>43009</v>
      </c>
      <c r="D467" t="s">
        <v>16</v>
      </c>
      <c r="E467">
        <v>2017</v>
      </c>
      <c r="F467">
        <v>38</v>
      </c>
    </row>
    <row r="468" spans="1:6" x14ac:dyDescent="0.3">
      <c r="A468">
        <v>94</v>
      </c>
      <c r="B468" t="s">
        <v>25</v>
      </c>
      <c r="C468" s="1">
        <v>43040</v>
      </c>
      <c r="D468" t="s">
        <v>17</v>
      </c>
      <c r="E468">
        <v>2017</v>
      </c>
      <c r="F468">
        <v>43</v>
      </c>
    </row>
    <row r="469" spans="1:6" x14ac:dyDescent="0.3">
      <c r="A469">
        <v>95</v>
      </c>
      <c r="B469" t="s">
        <v>25</v>
      </c>
      <c r="C469" s="1">
        <v>43070</v>
      </c>
      <c r="D469" t="s">
        <v>18</v>
      </c>
      <c r="E469">
        <v>2017</v>
      </c>
      <c r="F469">
        <v>41</v>
      </c>
    </row>
    <row r="470" spans="1:6" x14ac:dyDescent="0.3">
      <c r="A470">
        <v>96</v>
      </c>
      <c r="B470" t="s">
        <v>26</v>
      </c>
      <c r="C470" s="1">
        <v>42736</v>
      </c>
      <c r="D470" t="s">
        <v>7</v>
      </c>
      <c r="E470">
        <v>2017</v>
      </c>
      <c r="F470">
        <v>14425</v>
      </c>
    </row>
    <row r="471" spans="1:6" x14ac:dyDescent="0.3">
      <c r="A471">
        <v>97</v>
      </c>
      <c r="B471" t="s">
        <v>26</v>
      </c>
      <c r="C471" s="1">
        <v>42767</v>
      </c>
      <c r="D471" t="s">
        <v>8</v>
      </c>
      <c r="E471">
        <v>2017</v>
      </c>
      <c r="F471">
        <v>10845</v>
      </c>
    </row>
    <row r="472" spans="1:6" x14ac:dyDescent="0.3">
      <c r="A472">
        <v>98</v>
      </c>
      <c r="B472" t="s">
        <v>26</v>
      </c>
      <c r="C472" s="1">
        <v>42795</v>
      </c>
      <c r="D472" t="s">
        <v>9</v>
      </c>
      <c r="E472">
        <v>2017</v>
      </c>
      <c r="F472">
        <v>9625</v>
      </c>
    </row>
    <row r="473" spans="1:6" x14ac:dyDescent="0.3">
      <c r="A473">
        <v>99</v>
      </c>
      <c r="B473" t="s">
        <v>26</v>
      </c>
      <c r="C473" s="1">
        <v>42826</v>
      </c>
      <c r="D473" t="s">
        <v>10</v>
      </c>
      <c r="E473">
        <v>2017</v>
      </c>
      <c r="F473">
        <v>8630</v>
      </c>
    </row>
    <row r="474" spans="1:6" x14ac:dyDescent="0.3">
      <c r="A474">
        <v>100</v>
      </c>
      <c r="B474" t="s">
        <v>26</v>
      </c>
      <c r="C474" s="1">
        <v>42856</v>
      </c>
      <c r="D474" t="s">
        <v>11</v>
      </c>
      <c r="E474">
        <v>2017</v>
      </c>
      <c r="F474">
        <v>8890</v>
      </c>
    </row>
    <row r="475" spans="1:6" x14ac:dyDescent="0.3">
      <c r="A475">
        <v>101</v>
      </c>
      <c r="B475" t="s">
        <v>26</v>
      </c>
      <c r="C475" s="1">
        <v>42887</v>
      </c>
      <c r="D475" t="s">
        <v>12</v>
      </c>
      <c r="E475">
        <v>2017</v>
      </c>
      <c r="F475">
        <v>10542</v>
      </c>
    </row>
    <row r="476" spans="1:6" x14ac:dyDescent="0.3">
      <c r="A476">
        <v>102</v>
      </c>
      <c r="B476" t="s">
        <v>26</v>
      </c>
      <c r="C476" s="1">
        <v>42917</v>
      </c>
      <c r="D476" t="s">
        <v>13</v>
      </c>
      <c r="E476">
        <v>2017</v>
      </c>
      <c r="F476">
        <v>12350</v>
      </c>
    </row>
    <row r="477" spans="1:6" x14ac:dyDescent="0.3">
      <c r="A477">
        <v>103</v>
      </c>
      <c r="B477" t="s">
        <v>26</v>
      </c>
      <c r="C477" s="1">
        <v>42948</v>
      </c>
      <c r="D477" t="s">
        <v>14</v>
      </c>
      <c r="E477">
        <v>2017</v>
      </c>
      <c r="F477">
        <v>10952</v>
      </c>
    </row>
    <row r="478" spans="1:6" x14ac:dyDescent="0.3">
      <c r="A478">
        <v>104</v>
      </c>
      <c r="B478" t="s">
        <v>26</v>
      </c>
      <c r="C478" s="1">
        <v>42979</v>
      </c>
      <c r="D478" t="s">
        <v>15</v>
      </c>
      <c r="E478">
        <v>2017</v>
      </c>
      <c r="F478">
        <v>7576</v>
      </c>
    </row>
    <row r="479" spans="1:6" x14ac:dyDescent="0.3">
      <c r="A479">
        <v>105</v>
      </c>
      <c r="B479" t="s">
        <v>26</v>
      </c>
      <c r="C479" s="1">
        <v>43009</v>
      </c>
      <c r="D479" t="s">
        <v>16</v>
      </c>
      <c r="E479">
        <v>2017</v>
      </c>
      <c r="F479">
        <v>8371</v>
      </c>
    </row>
    <row r="480" spans="1:6" x14ac:dyDescent="0.3">
      <c r="A480">
        <v>106</v>
      </c>
      <c r="B480" t="s">
        <v>26</v>
      </c>
      <c r="C480" s="1">
        <v>43040</v>
      </c>
      <c r="D480" t="s">
        <v>17</v>
      </c>
      <c r="E480">
        <v>2017</v>
      </c>
      <c r="F480">
        <v>8705</v>
      </c>
    </row>
    <row r="481" spans="1:6" x14ac:dyDescent="0.3">
      <c r="A481">
        <v>107</v>
      </c>
      <c r="B481" t="s">
        <v>26</v>
      </c>
      <c r="C481" s="1">
        <v>43070</v>
      </c>
      <c r="D481" t="s">
        <v>18</v>
      </c>
      <c r="E481">
        <v>2017</v>
      </c>
      <c r="F481">
        <v>13065</v>
      </c>
    </row>
    <row r="482" spans="1:6" x14ac:dyDescent="0.3">
      <c r="A482">
        <v>108</v>
      </c>
      <c r="B482" t="s">
        <v>27</v>
      </c>
      <c r="C482" s="1">
        <v>42736</v>
      </c>
      <c r="D482" t="s">
        <v>7</v>
      </c>
      <c r="E482">
        <v>2017</v>
      </c>
      <c r="F482">
        <v>132528</v>
      </c>
    </row>
    <row r="483" spans="1:6" x14ac:dyDescent="0.3">
      <c r="A483">
        <v>109</v>
      </c>
      <c r="B483" t="s">
        <v>27</v>
      </c>
      <c r="C483" s="1">
        <v>42767</v>
      </c>
      <c r="D483" t="s">
        <v>8</v>
      </c>
      <c r="E483">
        <v>2017</v>
      </c>
      <c r="F483">
        <v>115470</v>
      </c>
    </row>
    <row r="484" spans="1:6" x14ac:dyDescent="0.3">
      <c r="A484">
        <v>110</v>
      </c>
      <c r="B484" t="s">
        <v>27</v>
      </c>
      <c r="C484" s="1">
        <v>42795</v>
      </c>
      <c r="D484" t="s">
        <v>9</v>
      </c>
      <c r="E484">
        <v>2017</v>
      </c>
      <c r="F484">
        <v>101878</v>
      </c>
    </row>
    <row r="485" spans="1:6" x14ac:dyDescent="0.3">
      <c r="A485">
        <v>111</v>
      </c>
      <c r="B485" t="s">
        <v>27</v>
      </c>
      <c r="C485" s="1">
        <v>42826</v>
      </c>
      <c r="D485" t="s">
        <v>10</v>
      </c>
      <c r="E485">
        <v>2017</v>
      </c>
      <c r="F485">
        <v>135920</v>
      </c>
    </row>
    <row r="486" spans="1:6" x14ac:dyDescent="0.3">
      <c r="A486">
        <v>112</v>
      </c>
      <c r="B486" t="s">
        <v>27</v>
      </c>
      <c r="C486" s="1">
        <v>42856</v>
      </c>
      <c r="D486" t="s">
        <v>11</v>
      </c>
      <c r="E486">
        <v>2017</v>
      </c>
      <c r="F486">
        <v>138799</v>
      </c>
    </row>
    <row r="487" spans="1:6" x14ac:dyDescent="0.3">
      <c r="A487">
        <v>113</v>
      </c>
      <c r="B487" t="s">
        <v>27</v>
      </c>
      <c r="C487" s="1">
        <v>42887</v>
      </c>
      <c r="D487" t="s">
        <v>12</v>
      </c>
      <c r="E487">
        <v>2017</v>
      </c>
      <c r="F487">
        <v>138158</v>
      </c>
    </row>
    <row r="488" spans="1:6" x14ac:dyDescent="0.3">
      <c r="A488">
        <v>114</v>
      </c>
      <c r="B488" t="s">
        <v>27</v>
      </c>
      <c r="C488" s="1">
        <v>42917</v>
      </c>
      <c r="D488" t="s">
        <v>13</v>
      </c>
      <c r="E488">
        <v>2017</v>
      </c>
      <c r="F488">
        <v>105102</v>
      </c>
    </row>
    <row r="489" spans="1:6" x14ac:dyDescent="0.3">
      <c r="A489">
        <v>115</v>
      </c>
      <c r="B489" t="s">
        <v>27</v>
      </c>
      <c r="C489" s="1">
        <v>42948</v>
      </c>
      <c r="D489" t="s">
        <v>14</v>
      </c>
      <c r="E489">
        <v>2017</v>
      </c>
      <c r="F489">
        <v>129159</v>
      </c>
    </row>
    <row r="490" spans="1:6" x14ac:dyDescent="0.3">
      <c r="A490">
        <v>116</v>
      </c>
      <c r="B490" t="s">
        <v>27</v>
      </c>
      <c r="C490" s="1">
        <v>42979</v>
      </c>
      <c r="D490" t="s">
        <v>15</v>
      </c>
      <c r="E490">
        <v>2017</v>
      </c>
      <c r="F490">
        <v>140821</v>
      </c>
    </row>
    <row r="491" spans="1:6" x14ac:dyDescent="0.3">
      <c r="A491">
        <v>117</v>
      </c>
      <c r="B491" t="s">
        <v>27</v>
      </c>
      <c r="C491" s="1">
        <v>43009</v>
      </c>
      <c r="D491" t="s">
        <v>16</v>
      </c>
      <c r="E491">
        <v>2017</v>
      </c>
      <c r="F491">
        <v>155943</v>
      </c>
    </row>
    <row r="492" spans="1:6" x14ac:dyDescent="0.3">
      <c r="A492">
        <v>118</v>
      </c>
      <c r="B492" t="s">
        <v>27</v>
      </c>
      <c r="C492" s="1">
        <v>43040</v>
      </c>
      <c r="D492" t="s">
        <v>17</v>
      </c>
      <c r="E492">
        <v>2017</v>
      </c>
      <c r="F492">
        <v>110800</v>
      </c>
    </row>
    <row r="493" spans="1:6" x14ac:dyDescent="0.3">
      <c r="A493">
        <v>119</v>
      </c>
      <c r="B493" t="s">
        <v>27</v>
      </c>
      <c r="C493" s="1">
        <v>43070</v>
      </c>
      <c r="D493" t="s">
        <v>18</v>
      </c>
      <c r="E493">
        <v>2017</v>
      </c>
      <c r="F493">
        <v>137825</v>
      </c>
    </row>
    <row r="494" spans="1:6" x14ac:dyDescent="0.3">
      <c r="A494">
        <v>120</v>
      </c>
      <c r="B494" t="s">
        <v>28</v>
      </c>
      <c r="C494" s="1">
        <v>42736</v>
      </c>
      <c r="D494" t="s">
        <v>7</v>
      </c>
      <c r="E494">
        <v>2017</v>
      </c>
      <c r="F494">
        <v>2241</v>
      </c>
    </row>
    <row r="495" spans="1:6" x14ac:dyDescent="0.3">
      <c r="A495">
        <v>121</v>
      </c>
      <c r="B495" t="s">
        <v>28</v>
      </c>
      <c r="C495" s="1">
        <v>42767</v>
      </c>
      <c r="D495" t="s">
        <v>8</v>
      </c>
      <c r="E495">
        <v>2017</v>
      </c>
      <c r="F495">
        <v>2490</v>
      </c>
    </row>
    <row r="496" spans="1:6" x14ac:dyDescent="0.3">
      <c r="A496">
        <v>122</v>
      </c>
      <c r="B496" t="s">
        <v>28</v>
      </c>
      <c r="C496" s="1">
        <v>42795</v>
      </c>
      <c r="D496" t="s">
        <v>9</v>
      </c>
      <c r="E496">
        <v>2017</v>
      </c>
      <c r="F496">
        <v>2767</v>
      </c>
    </row>
    <row r="497" spans="1:6" x14ac:dyDescent="0.3">
      <c r="A497">
        <v>123</v>
      </c>
      <c r="B497" t="s">
        <v>28</v>
      </c>
      <c r="C497" s="1">
        <v>42826</v>
      </c>
      <c r="D497" t="s">
        <v>10</v>
      </c>
      <c r="E497">
        <v>2017</v>
      </c>
      <c r="F497">
        <v>3074</v>
      </c>
    </row>
    <row r="498" spans="1:6" x14ac:dyDescent="0.3">
      <c r="A498">
        <v>124</v>
      </c>
      <c r="B498" t="s">
        <v>28</v>
      </c>
      <c r="C498" s="1">
        <v>42856</v>
      </c>
      <c r="D498" t="s">
        <v>11</v>
      </c>
      <c r="E498">
        <v>2017</v>
      </c>
      <c r="F498">
        <v>3416</v>
      </c>
    </row>
    <row r="499" spans="1:6" x14ac:dyDescent="0.3">
      <c r="A499">
        <v>125</v>
      </c>
      <c r="B499" t="s">
        <v>28</v>
      </c>
      <c r="C499" s="1">
        <v>42887</v>
      </c>
      <c r="D499" t="s">
        <v>12</v>
      </c>
      <c r="E499">
        <v>2017</v>
      </c>
      <c r="F499">
        <v>3796</v>
      </c>
    </row>
    <row r="500" spans="1:6" x14ac:dyDescent="0.3">
      <c r="A500">
        <v>126</v>
      </c>
      <c r="B500" t="s">
        <v>28</v>
      </c>
      <c r="C500" s="1">
        <v>42917</v>
      </c>
      <c r="D500" t="s">
        <v>13</v>
      </c>
      <c r="E500">
        <v>2017</v>
      </c>
      <c r="F500">
        <v>3713</v>
      </c>
    </row>
    <row r="501" spans="1:6" x14ac:dyDescent="0.3">
      <c r="A501">
        <v>127</v>
      </c>
      <c r="B501" t="s">
        <v>28</v>
      </c>
      <c r="C501" s="1">
        <v>42948</v>
      </c>
      <c r="D501" t="s">
        <v>14</v>
      </c>
      <c r="E501">
        <v>2017</v>
      </c>
      <c r="F501">
        <v>3665</v>
      </c>
    </row>
    <row r="502" spans="1:6" x14ac:dyDescent="0.3">
      <c r="A502">
        <v>128</v>
      </c>
      <c r="B502" t="s">
        <v>28</v>
      </c>
      <c r="C502" s="1">
        <v>42979</v>
      </c>
      <c r="D502" t="s">
        <v>15</v>
      </c>
      <c r="E502">
        <v>2017</v>
      </c>
      <c r="F502">
        <v>3934</v>
      </c>
    </row>
    <row r="503" spans="1:6" x14ac:dyDescent="0.3">
      <c r="A503">
        <v>129</v>
      </c>
      <c r="B503" t="s">
        <v>28</v>
      </c>
      <c r="C503" s="1">
        <v>43009</v>
      </c>
      <c r="D503" t="s">
        <v>16</v>
      </c>
      <c r="E503">
        <v>2017</v>
      </c>
      <c r="F503">
        <v>14050</v>
      </c>
    </row>
    <row r="504" spans="1:6" x14ac:dyDescent="0.3">
      <c r="A504">
        <v>130</v>
      </c>
      <c r="B504" t="s">
        <v>28</v>
      </c>
      <c r="C504" s="1">
        <v>43040</v>
      </c>
      <c r="D504" t="s">
        <v>17</v>
      </c>
      <c r="E504">
        <v>2017</v>
      </c>
      <c r="F504">
        <v>3627</v>
      </c>
    </row>
    <row r="505" spans="1:6" x14ac:dyDescent="0.3">
      <c r="A505">
        <v>131</v>
      </c>
      <c r="B505" t="s">
        <v>28</v>
      </c>
      <c r="C505" s="1">
        <v>43070</v>
      </c>
      <c r="D505" t="s">
        <v>18</v>
      </c>
      <c r="E505">
        <v>2017</v>
      </c>
      <c r="F505">
        <v>4218</v>
      </c>
    </row>
    <row r="506" spans="1:6" x14ac:dyDescent="0.3">
      <c r="A506">
        <v>132</v>
      </c>
      <c r="B506" t="s">
        <v>29</v>
      </c>
      <c r="C506" s="1">
        <v>42736</v>
      </c>
      <c r="D506" t="s">
        <v>7</v>
      </c>
      <c r="E506">
        <v>2017</v>
      </c>
      <c r="F506">
        <v>13260</v>
      </c>
    </row>
    <row r="507" spans="1:6" x14ac:dyDescent="0.3">
      <c r="A507">
        <v>133</v>
      </c>
      <c r="B507" t="s">
        <v>29</v>
      </c>
      <c r="C507" s="1">
        <v>42767</v>
      </c>
      <c r="D507" t="s">
        <v>8</v>
      </c>
      <c r="E507">
        <v>2017</v>
      </c>
      <c r="F507">
        <v>13045</v>
      </c>
    </row>
    <row r="508" spans="1:6" x14ac:dyDescent="0.3">
      <c r="A508">
        <v>134</v>
      </c>
      <c r="B508" t="s">
        <v>29</v>
      </c>
      <c r="C508" s="1">
        <v>42795</v>
      </c>
      <c r="D508" t="s">
        <v>9</v>
      </c>
      <c r="E508">
        <v>2017</v>
      </c>
      <c r="F508">
        <v>9100</v>
      </c>
    </row>
    <row r="509" spans="1:6" x14ac:dyDescent="0.3">
      <c r="A509">
        <v>135</v>
      </c>
      <c r="B509" t="s">
        <v>29</v>
      </c>
      <c r="C509" s="1">
        <v>42826</v>
      </c>
      <c r="D509" t="s">
        <v>10</v>
      </c>
      <c r="E509">
        <v>2017</v>
      </c>
      <c r="F509">
        <v>9140</v>
      </c>
    </row>
    <row r="510" spans="1:6" x14ac:dyDescent="0.3">
      <c r="A510">
        <v>136</v>
      </c>
      <c r="B510" t="s">
        <v>29</v>
      </c>
      <c r="C510" s="1">
        <v>42856</v>
      </c>
      <c r="D510" t="s">
        <v>11</v>
      </c>
      <c r="E510">
        <v>2017</v>
      </c>
      <c r="F510">
        <v>10220</v>
      </c>
    </row>
    <row r="511" spans="1:6" x14ac:dyDescent="0.3">
      <c r="A511">
        <v>137</v>
      </c>
      <c r="B511" t="s">
        <v>29</v>
      </c>
      <c r="C511" s="1">
        <v>42887</v>
      </c>
      <c r="D511" t="s">
        <v>12</v>
      </c>
      <c r="E511">
        <v>2017</v>
      </c>
      <c r="F511">
        <v>10130</v>
      </c>
    </row>
    <row r="512" spans="1:6" x14ac:dyDescent="0.3">
      <c r="A512">
        <v>138</v>
      </c>
      <c r="B512" t="s">
        <v>29</v>
      </c>
      <c r="C512" s="1">
        <v>42917</v>
      </c>
      <c r="D512" t="s">
        <v>13</v>
      </c>
      <c r="E512">
        <v>2017</v>
      </c>
      <c r="F512">
        <v>10170</v>
      </c>
    </row>
    <row r="513" spans="1:6" x14ac:dyDescent="0.3">
      <c r="A513">
        <v>139</v>
      </c>
      <c r="B513" t="s">
        <v>29</v>
      </c>
      <c r="C513" s="1">
        <v>42948</v>
      </c>
      <c r="D513" t="s">
        <v>14</v>
      </c>
      <c r="E513">
        <v>2017</v>
      </c>
      <c r="F513">
        <v>12520</v>
      </c>
    </row>
    <row r="514" spans="1:6" x14ac:dyDescent="0.3">
      <c r="A514">
        <v>140</v>
      </c>
      <c r="B514" t="s">
        <v>29</v>
      </c>
      <c r="C514" s="1">
        <v>42979</v>
      </c>
      <c r="D514" t="s">
        <v>15</v>
      </c>
      <c r="E514">
        <v>2017</v>
      </c>
      <c r="F514">
        <v>13140</v>
      </c>
    </row>
    <row r="515" spans="1:6" x14ac:dyDescent="0.3">
      <c r="A515">
        <v>141</v>
      </c>
      <c r="B515" t="s">
        <v>29</v>
      </c>
      <c r="C515" s="1">
        <v>43009</v>
      </c>
      <c r="D515" t="s">
        <v>16</v>
      </c>
      <c r="E515">
        <v>2017</v>
      </c>
      <c r="F515">
        <v>13750</v>
      </c>
    </row>
    <row r="516" spans="1:6" x14ac:dyDescent="0.3">
      <c r="A516">
        <v>142</v>
      </c>
      <c r="B516" t="s">
        <v>29</v>
      </c>
      <c r="C516" s="1">
        <v>43040</v>
      </c>
      <c r="D516" t="s">
        <v>17</v>
      </c>
      <c r="E516">
        <v>2017</v>
      </c>
      <c r="F516">
        <v>13560</v>
      </c>
    </row>
    <row r="517" spans="1:6" x14ac:dyDescent="0.3">
      <c r="A517">
        <v>143</v>
      </c>
      <c r="B517" t="s">
        <v>29</v>
      </c>
      <c r="C517" s="1">
        <v>43070</v>
      </c>
      <c r="D517" t="s">
        <v>18</v>
      </c>
      <c r="E517">
        <v>2017</v>
      </c>
      <c r="F517">
        <v>13780</v>
      </c>
    </row>
    <row r="518" spans="1:6" x14ac:dyDescent="0.3">
      <c r="A518">
        <v>144</v>
      </c>
      <c r="B518" t="s">
        <v>30</v>
      </c>
      <c r="C518" s="1">
        <v>42736</v>
      </c>
      <c r="D518" t="s">
        <v>7</v>
      </c>
      <c r="E518">
        <v>2017</v>
      </c>
      <c r="F518">
        <v>446135</v>
      </c>
    </row>
    <row r="519" spans="1:6" x14ac:dyDescent="0.3">
      <c r="A519">
        <v>145</v>
      </c>
      <c r="B519" t="s">
        <v>30</v>
      </c>
      <c r="C519" s="1">
        <v>42767</v>
      </c>
      <c r="D519" t="s">
        <v>8</v>
      </c>
      <c r="E519">
        <v>2017</v>
      </c>
      <c r="F519">
        <v>805392</v>
      </c>
    </row>
    <row r="520" spans="1:6" x14ac:dyDescent="0.3">
      <c r="A520">
        <v>146</v>
      </c>
      <c r="B520" t="s">
        <v>30</v>
      </c>
      <c r="C520" s="1">
        <v>42795</v>
      </c>
      <c r="D520" t="s">
        <v>9</v>
      </c>
      <c r="E520">
        <v>2017</v>
      </c>
      <c r="F520">
        <v>178256</v>
      </c>
    </row>
    <row r="521" spans="1:6" x14ac:dyDescent="0.3">
      <c r="A521">
        <v>147</v>
      </c>
      <c r="B521" t="s">
        <v>30</v>
      </c>
      <c r="C521" s="1">
        <v>42826</v>
      </c>
      <c r="D521" t="s">
        <v>10</v>
      </c>
      <c r="E521">
        <v>2017</v>
      </c>
      <c r="F521">
        <v>208694</v>
      </c>
    </row>
    <row r="522" spans="1:6" x14ac:dyDescent="0.3">
      <c r="A522">
        <v>148</v>
      </c>
      <c r="B522" t="s">
        <v>30</v>
      </c>
      <c r="C522" s="1">
        <v>42856</v>
      </c>
      <c r="D522" t="s">
        <v>11</v>
      </c>
      <c r="E522">
        <v>2017</v>
      </c>
      <c r="F522">
        <v>214209</v>
      </c>
    </row>
    <row r="523" spans="1:6" x14ac:dyDescent="0.3">
      <c r="A523">
        <v>149</v>
      </c>
      <c r="B523" t="s">
        <v>30</v>
      </c>
      <c r="C523" s="1">
        <v>42887</v>
      </c>
      <c r="D523" t="s">
        <v>12</v>
      </c>
      <c r="E523">
        <v>2017</v>
      </c>
      <c r="F523">
        <v>179210</v>
      </c>
    </row>
    <row r="524" spans="1:6" x14ac:dyDescent="0.3">
      <c r="A524">
        <v>150</v>
      </c>
      <c r="B524" t="s">
        <v>30</v>
      </c>
      <c r="C524" s="1">
        <v>42917</v>
      </c>
      <c r="D524" t="s">
        <v>13</v>
      </c>
      <c r="E524">
        <v>2017</v>
      </c>
      <c r="F524">
        <v>179099</v>
      </c>
    </row>
    <row r="525" spans="1:6" x14ac:dyDescent="0.3">
      <c r="A525">
        <v>151</v>
      </c>
      <c r="B525" t="s">
        <v>30</v>
      </c>
      <c r="C525" s="1">
        <v>42948</v>
      </c>
      <c r="D525" t="s">
        <v>14</v>
      </c>
      <c r="E525">
        <v>2017</v>
      </c>
      <c r="F525">
        <v>215229</v>
      </c>
    </row>
    <row r="526" spans="1:6" x14ac:dyDescent="0.3">
      <c r="A526">
        <v>152</v>
      </c>
      <c r="B526" t="s">
        <v>30</v>
      </c>
      <c r="C526" s="1">
        <v>42979</v>
      </c>
      <c r="D526" t="s">
        <v>15</v>
      </c>
      <c r="E526">
        <v>2017</v>
      </c>
      <c r="F526">
        <v>180675</v>
      </c>
    </row>
    <row r="527" spans="1:6" x14ac:dyDescent="0.3">
      <c r="A527">
        <v>153</v>
      </c>
      <c r="B527" t="s">
        <v>30</v>
      </c>
      <c r="C527" s="1">
        <v>43009</v>
      </c>
      <c r="D527" t="s">
        <v>16</v>
      </c>
      <c r="E527">
        <v>2017</v>
      </c>
      <c r="F527">
        <v>196103</v>
      </c>
    </row>
    <row r="528" spans="1:6" x14ac:dyDescent="0.3">
      <c r="A528">
        <v>154</v>
      </c>
      <c r="B528" t="s">
        <v>30</v>
      </c>
      <c r="C528" s="1">
        <v>43040</v>
      </c>
      <c r="D528" t="s">
        <v>17</v>
      </c>
      <c r="E528">
        <v>2017</v>
      </c>
      <c r="F528">
        <v>259060</v>
      </c>
    </row>
    <row r="529" spans="1:6" x14ac:dyDescent="0.3">
      <c r="A529">
        <v>155</v>
      </c>
      <c r="B529" t="s">
        <v>30</v>
      </c>
      <c r="C529" s="1">
        <v>43070</v>
      </c>
      <c r="D529" t="s">
        <v>18</v>
      </c>
      <c r="E529">
        <v>2017</v>
      </c>
      <c r="F529">
        <v>426167</v>
      </c>
    </row>
    <row r="530" spans="1:6" x14ac:dyDescent="0.3">
      <c r="A530">
        <v>156</v>
      </c>
      <c r="B530" t="s">
        <v>31</v>
      </c>
      <c r="C530" s="1">
        <v>42736</v>
      </c>
      <c r="D530" t="s">
        <v>7</v>
      </c>
      <c r="E530">
        <v>2017</v>
      </c>
      <c r="F530">
        <v>2937</v>
      </c>
    </row>
    <row r="531" spans="1:6" x14ac:dyDescent="0.3">
      <c r="A531">
        <v>157</v>
      </c>
      <c r="B531" t="s">
        <v>31</v>
      </c>
      <c r="C531" s="1">
        <v>42767</v>
      </c>
      <c r="D531" t="s">
        <v>8</v>
      </c>
      <c r="E531">
        <v>2017</v>
      </c>
      <c r="F531">
        <v>3130</v>
      </c>
    </row>
    <row r="532" spans="1:6" x14ac:dyDescent="0.3">
      <c r="A532">
        <v>158</v>
      </c>
      <c r="B532" t="s">
        <v>31</v>
      </c>
      <c r="C532" s="1">
        <v>42795</v>
      </c>
      <c r="D532" t="s">
        <v>9</v>
      </c>
      <c r="E532">
        <v>2017</v>
      </c>
      <c r="F532">
        <v>2775</v>
      </c>
    </row>
    <row r="533" spans="1:6" x14ac:dyDescent="0.3">
      <c r="A533">
        <v>159</v>
      </c>
      <c r="B533" t="s">
        <v>31</v>
      </c>
      <c r="C533" s="1">
        <v>42826</v>
      </c>
      <c r="D533" t="s">
        <v>10</v>
      </c>
      <c r="E533">
        <v>2017</v>
      </c>
      <c r="F533">
        <v>1513</v>
      </c>
    </row>
    <row r="534" spans="1:6" x14ac:dyDescent="0.3">
      <c r="A534">
        <v>160</v>
      </c>
      <c r="B534" t="s">
        <v>31</v>
      </c>
      <c r="C534" s="1">
        <v>42856</v>
      </c>
      <c r="D534" t="s">
        <v>11</v>
      </c>
      <c r="E534">
        <v>2017</v>
      </c>
      <c r="F534">
        <v>1424</v>
      </c>
    </row>
    <row r="535" spans="1:6" x14ac:dyDescent="0.3">
      <c r="A535">
        <v>161</v>
      </c>
      <c r="B535" t="s">
        <v>31</v>
      </c>
      <c r="C535" s="1">
        <v>42887</v>
      </c>
      <c r="D535" t="s">
        <v>12</v>
      </c>
      <c r="E535">
        <v>2017</v>
      </c>
      <c r="F535">
        <v>2119</v>
      </c>
    </row>
    <row r="536" spans="1:6" x14ac:dyDescent="0.3">
      <c r="A536">
        <v>162</v>
      </c>
      <c r="B536" t="s">
        <v>31</v>
      </c>
      <c r="C536" s="1">
        <v>42917</v>
      </c>
      <c r="D536" t="s">
        <v>13</v>
      </c>
      <c r="E536">
        <v>2017</v>
      </c>
      <c r="F536">
        <v>33591</v>
      </c>
    </row>
    <row r="537" spans="1:6" x14ac:dyDescent="0.3">
      <c r="A537">
        <v>163</v>
      </c>
      <c r="B537" t="s">
        <v>31</v>
      </c>
      <c r="C537" s="1">
        <v>42948</v>
      </c>
      <c r="D537" t="s">
        <v>14</v>
      </c>
      <c r="E537">
        <v>2017</v>
      </c>
      <c r="F537">
        <v>26104</v>
      </c>
    </row>
    <row r="538" spans="1:6" x14ac:dyDescent="0.3">
      <c r="A538">
        <v>164</v>
      </c>
      <c r="B538" t="s">
        <v>31</v>
      </c>
      <c r="C538" s="1">
        <v>42979</v>
      </c>
      <c r="D538" t="s">
        <v>15</v>
      </c>
      <c r="E538">
        <v>2017</v>
      </c>
      <c r="F538">
        <v>24297</v>
      </c>
    </row>
    <row r="539" spans="1:6" x14ac:dyDescent="0.3">
      <c r="A539">
        <v>165</v>
      </c>
      <c r="B539" t="s">
        <v>31</v>
      </c>
      <c r="C539" s="1">
        <v>43009</v>
      </c>
      <c r="D539" t="s">
        <v>16</v>
      </c>
      <c r="E539">
        <v>2017</v>
      </c>
      <c r="F539">
        <v>37671</v>
      </c>
    </row>
    <row r="540" spans="1:6" x14ac:dyDescent="0.3">
      <c r="A540">
        <v>166</v>
      </c>
      <c r="B540" t="s">
        <v>31</v>
      </c>
      <c r="C540" s="1">
        <v>43040</v>
      </c>
      <c r="D540" t="s">
        <v>17</v>
      </c>
      <c r="E540">
        <v>2017</v>
      </c>
      <c r="F540">
        <v>25737</v>
      </c>
    </row>
    <row r="541" spans="1:6" x14ac:dyDescent="0.3">
      <c r="A541">
        <v>167</v>
      </c>
      <c r="B541" t="s">
        <v>31</v>
      </c>
      <c r="C541" s="1">
        <v>43070</v>
      </c>
      <c r="D541" t="s">
        <v>18</v>
      </c>
      <c r="E541">
        <v>2017</v>
      </c>
      <c r="F541">
        <v>30328</v>
      </c>
    </row>
    <row r="542" spans="1:6" x14ac:dyDescent="0.3">
      <c r="A542">
        <v>168</v>
      </c>
      <c r="B542" t="s">
        <v>32</v>
      </c>
      <c r="C542" s="1">
        <v>42736</v>
      </c>
      <c r="D542" t="s">
        <v>7</v>
      </c>
      <c r="E542">
        <v>2017</v>
      </c>
      <c r="F542">
        <v>523000</v>
      </c>
    </row>
    <row r="543" spans="1:6" x14ac:dyDescent="0.3">
      <c r="A543">
        <v>169</v>
      </c>
      <c r="B543" t="s">
        <v>32</v>
      </c>
      <c r="C543" s="1">
        <v>42767</v>
      </c>
      <c r="D543" t="s">
        <v>8</v>
      </c>
      <c r="E543">
        <v>2017</v>
      </c>
      <c r="F543">
        <v>543321</v>
      </c>
    </row>
    <row r="544" spans="1:6" x14ac:dyDescent="0.3">
      <c r="A544">
        <v>170</v>
      </c>
      <c r="B544" t="s">
        <v>32</v>
      </c>
      <c r="C544" s="1">
        <v>42795</v>
      </c>
      <c r="D544" t="s">
        <v>9</v>
      </c>
      <c r="E544">
        <v>2017</v>
      </c>
      <c r="F544">
        <v>548535</v>
      </c>
    </row>
    <row r="545" spans="1:6" x14ac:dyDescent="0.3">
      <c r="A545">
        <v>171</v>
      </c>
      <c r="B545" t="s">
        <v>32</v>
      </c>
      <c r="C545" s="1">
        <v>42826</v>
      </c>
      <c r="D545" t="s">
        <v>10</v>
      </c>
      <c r="E545">
        <v>2017</v>
      </c>
      <c r="F545">
        <v>554864</v>
      </c>
    </row>
    <row r="546" spans="1:6" x14ac:dyDescent="0.3">
      <c r="A546">
        <v>172</v>
      </c>
      <c r="B546" t="s">
        <v>32</v>
      </c>
      <c r="C546" s="1">
        <v>42856</v>
      </c>
      <c r="D546" t="s">
        <v>11</v>
      </c>
      <c r="E546">
        <v>2017</v>
      </c>
      <c r="F546">
        <v>556891</v>
      </c>
    </row>
    <row r="547" spans="1:6" x14ac:dyDescent="0.3">
      <c r="A547">
        <v>173</v>
      </c>
      <c r="B547" t="s">
        <v>32</v>
      </c>
      <c r="C547" s="1">
        <v>42887</v>
      </c>
      <c r="D547" t="s">
        <v>12</v>
      </c>
      <c r="E547">
        <v>2017</v>
      </c>
      <c r="F547">
        <v>561469</v>
      </c>
    </row>
    <row r="548" spans="1:6" x14ac:dyDescent="0.3">
      <c r="A548">
        <v>174</v>
      </c>
      <c r="B548" t="s">
        <v>32</v>
      </c>
      <c r="C548" s="1">
        <v>42917</v>
      </c>
      <c r="D548" t="s">
        <v>13</v>
      </c>
      <c r="E548">
        <v>2017</v>
      </c>
      <c r="F548">
        <v>575300</v>
      </c>
    </row>
    <row r="549" spans="1:6" x14ac:dyDescent="0.3">
      <c r="A549">
        <v>175</v>
      </c>
      <c r="B549" t="s">
        <v>32</v>
      </c>
      <c r="C549" s="1">
        <v>42948</v>
      </c>
      <c r="D549" t="s">
        <v>14</v>
      </c>
      <c r="E549">
        <v>2017</v>
      </c>
      <c r="F549">
        <v>632830</v>
      </c>
    </row>
    <row r="550" spans="1:6" x14ac:dyDescent="0.3">
      <c r="A550">
        <v>176</v>
      </c>
      <c r="B550" t="s">
        <v>32</v>
      </c>
      <c r="C550" s="1">
        <v>42979</v>
      </c>
      <c r="D550" t="s">
        <v>15</v>
      </c>
      <c r="E550">
        <v>2017</v>
      </c>
      <c r="F550">
        <v>696113</v>
      </c>
    </row>
    <row r="551" spans="1:6" x14ac:dyDescent="0.3">
      <c r="A551">
        <v>177</v>
      </c>
      <c r="B551" t="s">
        <v>32</v>
      </c>
      <c r="C551" s="1">
        <v>43009</v>
      </c>
      <c r="D551" t="s">
        <v>16</v>
      </c>
      <c r="E551">
        <v>2017</v>
      </c>
      <c r="F551">
        <v>765724</v>
      </c>
    </row>
    <row r="552" spans="1:6" x14ac:dyDescent="0.3">
      <c r="A552">
        <v>178</v>
      </c>
      <c r="B552" t="s">
        <v>32</v>
      </c>
      <c r="C552" s="1">
        <v>43040</v>
      </c>
      <c r="D552" t="s">
        <v>17</v>
      </c>
      <c r="E552">
        <v>2017</v>
      </c>
      <c r="F552">
        <v>842296</v>
      </c>
    </row>
    <row r="553" spans="1:6" x14ac:dyDescent="0.3">
      <c r="A553">
        <v>179</v>
      </c>
      <c r="B553" t="s">
        <v>32</v>
      </c>
      <c r="C553" s="1">
        <v>43070</v>
      </c>
      <c r="D553" t="s">
        <v>18</v>
      </c>
      <c r="E553">
        <v>2017</v>
      </c>
      <c r="F553">
        <v>926526</v>
      </c>
    </row>
    <row r="554" spans="1:6" x14ac:dyDescent="0.3">
      <c r="A554">
        <v>180</v>
      </c>
      <c r="B554" t="s">
        <v>33</v>
      </c>
      <c r="C554" s="1">
        <v>42736</v>
      </c>
      <c r="D554" t="s">
        <v>7</v>
      </c>
      <c r="E554">
        <v>2017</v>
      </c>
      <c r="F554">
        <v>0</v>
      </c>
    </row>
    <row r="555" spans="1:6" x14ac:dyDescent="0.3">
      <c r="A555">
        <v>181</v>
      </c>
      <c r="B555" t="s">
        <v>33</v>
      </c>
      <c r="C555" s="1">
        <v>42767</v>
      </c>
      <c r="D555" t="s">
        <v>8</v>
      </c>
      <c r="E555">
        <v>2017</v>
      </c>
      <c r="F555">
        <v>0</v>
      </c>
    </row>
    <row r="556" spans="1:6" x14ac:dyDescent="0.3">
      <c r="A556">
        <v>182</v>
      </c>
      <c r="B556" t="s">
        <v>33</v>
      </c>
      <c r="C556" s="1">
        <v>42795</v>
      </c>
      <c r="D556" t="s">
        <v>9</v>
      </c>
      <c r="E556">
        <v>2017</v>
      </c>
      <c r="F556">
        <v>0</v>
      </c>
    </row>
    <row r="557" spans="1:6" x14ac:dyDescent="0.3">
      <c r="A557">
        <v>183</v>
      </c>
      <c r="B557" t="s">
        <v>33</v>
      </c>
      <c r="C557" s="1">
        <v>42826</v>
      </c>
      <c r="D557" t="s">
        <v>10</v>
      </c>
      <c r="E557">
        <v>2017</v>
      </c>
      <c r="F557">
        <v>0</v>
      </c>
    </row>
    <row r="558" spans="1:6" x14ac:dyDescent="0.3">
      <c r="A558">
        <v>184</v>
      </c>
      <c r="B558" t="s">
        <v>33</v>
      </c>
      <c r="C558" s="1">
        <v>42856</v>
      </c>
      <c r="D558" t="s">
        <v>11</v>
      </c>
      <c r="E558">
        <v>2017</v>
      </c>
      <c r="F558">
        <v>0</v>
      </c>
    </row>
    <row r="559" spans="1:6" x14ac:dyDescent="0.3">
      <c r="A559">
        <v>185</v>
      </c>
      <c r="B559" t="s">
        <v>33</v>
      </c>
      <c r="C559" s="1">
        <v>42887</v>
      </c>
      <c r="D559" t="s">
        <v>12</v>
      </c>
      <c r="E559">
        <v>2017</v>
      </c>
      <c r="F559">
        <v>0</v>
      </c>
    </row>
    <row r="560" spans="1:6" x14ac:dyDescent="0.3">
      <c r="A560">
        <v>186</v>
      </c>
      <c r="B560" t="s">
        <v>33</v>
      </c>
      <c r="C560" s="1">
        <v>42917</v>
      </c>
      <c r="D560" t="s">
        <v>13</v>
      </c>
      <c r="E560">
        <v>2017</v>
      </c>
      <c r="F560">
        <v>0</v>
      </c>
    </row>
    <row r="561" spans="1:6" x14ac:dyDescent="0.3">
      <c r="A561">
        <v>187</v>
      </c>
      <c r="B561" t="s">
        <v>33</v>
      </c>
      <c r="C561" s="1">
        <v>42948</v>
      </c>
      <c r="D561" t="s">
        <v>14</v>
      </c>
      <c r="E561">
        <v>2017</v>
      </c>
      <c r="F561">
        <v>0</v>
      </c>
    </row>
    <row r="562" spans="1:6" x14ac:dyDescent="0.3">
      <c r="A562">
        <v>188</v>
      </c>
      <c r="B562" t="s">
        <v>33</v>
      </c>
      <c r="C562" s="1">
        <v>42979</v>
      </c>
      <c r="D562" t="s">
        <v>15</v>
      </c>
      <c r="E562">
        <v>2017</v>
      </c>
      <c r="F562">
        <v>0</v>
      </c>
    </row>
    <row r="563" spans="1:6" x14ac:dyDescent="0.3">
      <c r="A563">
        <v>189</v>
      </c>
      <c r="B563" t="s">
        <v>33</v>
      </c>
      <c r="C563" s="1">
        <v>43009</v>
      </c>
      <c r="D563" t="s">
        <v>16</v>
      </c>
      <c r="E563">
        <v>2017</v>
      </c>
      <c r="F563">
        <v>0</v>
      </c>
    </row>
    <row r="564" spans="1:6" x14ac:dyDescent="0.3">
      <c r="A564">
        <v>190</v>
      </c>
      <c r="B564" t="s">
        <v>33</v>
      </c>
      <c r="C564" s="1">
        <v>43040</v>
      </c>
      <c r="D564" t="s">
        <v>17</v>
      </c>
      <c r="E564">
        <v>2017</v>
      </c>
      <c r="F564">
        <v>0</v>
      </c>
    </row>
    <row r="565" spans="1:6" x14ac:dyDescent="0.3">
      <c r="A565">
        <v>191</v>
      </c>
      <c r="B565" t="s">
        <v>33</v>
      </c>
      <c r="C565" s="1">
        <v>43070</v>
      </c>
      <c r="D565" t="s">
        <v>18</v>
      </c>
      <c r="E565">
        <v>2017</v>
      </c>
      <c r="F565">
        <v>0</v>
      </c>
    </row>
    <row r="566" spans="1:6" x14ac:dyDescent="0.3">
      <c r="A566">
        <v>192</v>
      </c>
      <c r="B566" t="s">
        <v>34</v>
      </c>
      <c r="C566" s="1">
        <v>42736</v>
      </c>
      <c r="D566" t="s">
        <v>7</v>
      </c>
      <c r="E566">
        <v>2017</v>
      </c>
      <c r="F566">
        <v>382879</v>
      </c>
    </row>
    <row r="567" spans="1:6" x14ac:dyDescent="0.3">
      <c r="A567">
        <v>193</v>
      </c>
      <c r="B567" t="s">
        <v>34</v>
      </c>
      <c r="C567" s="1">
        <v>42767</v>
      </c>
      <c r="D567" t="s">
        <v>8</v>
      </c>
      <c r="E567">
        <v>2017</v>
      </c>
      <c r="F567">
        <v>286258</v>
      </c>
    </row>
    <row r="568" spans="1:6" x14ac:dyDescent="0.3">
      <c r="A568">
        <v>194</v>
      </c>
      <c r="B568" t="s">
        <v>34</v>
      </c>
      <c r="C568" s="1">
        <v>42795</v>
      </c>
      <c r="D568" t="s">
        <v>9</v>
      </c>
      <c r="E568">
        <v>2017</v>
      </c>
      <c r="F568">
        <v>184508</v>
      </c>
    </row>
    <row r="569" spans="1:6" x14ac:dyDescent="0.3">
      <c r="A569">
        <v>195</v>
      </c>
      <c r="B569" t="s">
        <v>34</v>
      </c>
      <c r="C569" s="1">
        <v>42826</v>
      </c>
      <c r="D569" t="s">
        <v>10</v>
      </c>
      <c r="E569">
        <v>2017</v>
      </c>
      <c r="F569">
        <v>183697</v>
      </c>
    </row>
    <row r="570" spans="1:6" x14ac:dyDescent="0.3">
      <c r="A570">
        <v>196</v>
      </c>
      <c r="B570" t="s">
        <v>34</v>
      </c>
      <c r="C570" s="1">
        <v>42856</v>
      </c>
      <c r="D570" t="s">
        <v>11</v>
      </c>
      <c r="E570">
        <v>2017</v>
      </c>
      <c r="F570">
        <v>183697</v>
      </c>
    </row>
    <row r="571" spans="1:6" x14ac:dyDescent="0.3">
      <c r="A571">
        <v>197</v>
      </c>
      <c r="B571" t="s">
        <v>34</v>
      </c>
      <c r="C571" s="1">
        <v>42887</v>
      </c>
      <c r="D571" t="s">
        <v>12</v>
      </c>
      <c r="E571">
        <v>2017</v>
      </c>
      <c r="F571">
        <v>180010</v>
      </c>
    </row>
    <row r="572" spans="1:6" x14ac:dyDescent="0.3">
      <c r="A572">
        <v>198</v>
      </c>
      <c r="B572" t="s">
        <v>34</v>
      </c>
      <c r="C572" s="1">
        <v>42917</v>
      </c>
      <c r="D572" t="s">
        <v>13</v>
      </c>
      <c r="E572">
        <v>2017</v>
      </c>
      <c r="F572">
        <v>180010</v>
      </c>
    </row>
    <row r="573" spans="1:6" x14ac:dyDescent="0.3">
      <c r="A573">
        <v>199</v>
      </c>
      <c r="B573" t="s">
        <v>34</v>
      </c>
      <c r="C573" s="1">
        <v>42948</v>
      </c>
      <c r="D573" t="s">
        <v>14</v>
      </c>
      <c r="E573">
        <v>2017</v>
      </c>
      <c r="F573">
        <v>181861</v>
      </c>
    </row>
    <row r="574" spans="1:6" x14ac:dyDescent="0.3">
      <c r="A574">
        <v>200</v>
      </c>
      <c r="B574" t="s">
        <v>34</v>
      </c>
      <c r="C574" s="1">
        <v>42979</v>
      </c>
      <c r="D574" t="s">
        <v>15</v>
      </c>
      <c r="E574">
        <v>2017</v>
      </c>
      <c r="F574">
        <v>118010</v>
      </c>
    </row>
    <row r="575" spans="1:6" x14ac:dyDescent="0.3">
      <c r="A575">
        <v>201</v>
      </c>
      <c r="B575" t="s">
        <v>34</v>
      </c>
      <c r="C575" s="1">
        <v>43009</v>
      </c>
      <c r="D575" t="s">
        <v>16</v>
      </c>
      <c r="E575">
        <v>2017</v>
      </c>
      <c r="F575">
        <v>201050</v>
      </c>
    </row>
    <row r="576" spans="1:6" x14ac:dyDescent="0.3">
      <c r="A576">
        <v>202</v>
      </c>
      <c r="B576" t="s">
        <v>34</v>
      </c>
      <c r="C576" s="1">
        <v>43040</v>
      </c>
      <c r="D576" t="s">
        <v>17</v>
      </c>
      <c r="E576">
        <v>2017</v>
      </c>
      <c r="F576">
        <v>188786</v>
      </c>
    </row>
    <row r="577" spans="1:6" x14ac:dyDescent="0.3">
      <c r="A577">
        <v>203</v>
      </c>
      <c r="B577" t="s">
        <v>34</v>
      </c>
      <c r="C577" s="1">
        <v>43070</v>
      </c>
      <c r="D577" t="s">
        <v>18</v>
      </c>
      <c r="E577">
        <v>2017</v>
      </c>
      <c r="F577">
        <v>382879</v>
      </c>
    </row>
    <row r="578" spans="1:6" x14ac:dyDescent="0.3">
      <c r="A578">
        <v>204</v>
      </c>
      <c r="B578" t="s">
        <v>35</v>
      </c>
      <c r="C578" s="1">
        <v>42736</v>
      </c>
      <c r="D578" t="s">
        <v>7</v>
      </c>
      <c r="E578">
        <v>2017</v>
      </c>
      <c r="F578">
        <v>4447</v>
      </c>
    </row>
    <row r="579" spans="1:6" x14ac:dyDescent="0.3">
      <c r="A579">
        <v>205</v>
      </c>
      <c r="B579" t="s">
        <v>35</v>
      </c>
      <c r="C579" s="1">
        <v>42767</v>
      </c>
      <c r="D579" t="s">
        <v>8</v>
      </c>
      <c r="E579">
        <v>2017</v>
      </c>
      <c r="F579">
        <v>8652</v>
      </c>
    </row>
    <row r="580" spans="1:6" x14ac:dyDescent="0.3">
      <c r="A580">
        <v>206</v>
      </c>
      <c r="B580" t="s">
        <v>35</v>
      </c>
      <c r="C580" s="1">
        <v>42795</v>
      </c>
      <c r="D580" t="s">
        <v>9</v>
      </c>
      <c r="E580">
        <v>2017</v>
      </c>
      <c r="F580">
        <v>8054</v>
      </c>
    </row>
    <row r="581" spans="1:6" x14ac:dyDescent="0.3">
      <c r="A581">
        <v>207</v>
      </c>
      <c r="B581" t="s">
        <v>35</v>
      </c>
      <c r="C581" s="1">
        <v>42826</v>
      </c>
      <c r="D581" t="s">
        <v>10</v>
      </c>
      <c r="E581">
        <v>2017</v>
      </c>
      <c r="F581">
        <v>44295</v>
      </c>
    </row>
    <row r="582" spans="1:6" x14ac:dyDescent="0.3">
      <c r="A582">
        <v>208</v>
      </c>
      <c r="B582" t="s">
        <v>35</v>
      </c>
      <c r="C582" s="1">
        <v>42856</v>
      </c>
      <c r="D582" t="s">
        <v>11</v>
      </c>
      <c r="E582">
        <v>2017</v>
      </c>
      <c r="F582">
        <v>10750</v>
      </c>
    </row>
    <row r="583" spans="1:6" x14ac:dyDescent="0.3">
      <c r="A583">
        <v>209</v>
      </c>
      <c r="B583" t="s">
        <v>35</v>
      </c>
      <c r="C583" s="1">
        <v>42887</v>
      </c>
      <c r="D583" t="s">
        <v>12</v>
      </c>
      <c r="E583">
        <v>2017</v>
      </c>
      <c r="F583">
        <v>37879</v>
      </c>
    </row>
    <row r="584" spans="1:6" x14ac:dyDescent="0.3">
      <c r="A584">
        <v>210</v>
      </c>
      <c r="B584" t="s">
        <v>35</v>
      </c>
      <c r="C584" s="1">
        <v>42917</v>
      </c>
      <c r="D584" t="s">
        <v>13</v>
      </c>
      <c r="E584">
        <v>2017</v>
      </c>
      <c r="F584">
        <v>21361</v>
      </c>
    </row>
    <row r="585" spans="1:6" x14ac:dyDescent="0.3">
      <c r="A585">
        <v>211</v>
      </c>
      <c r="B585" t="s">
        <v>35</v>
      </c>
      <c r="C585" s="1">
        <v>42948</v>
      </c>
      <c r="D585" t="s">
        <v>14</v>
      </c>
      <c r="E585">
        <v>2017</v>
      </c>
      <c r="F585">
        <v>9363</v>
      </c>
    </row>
    <row r="586" spans="1:6" x14ac:dyDescent="0.3">
      <c r="A586">
        <v>212</v>
      </c>
      <c r="B586" t="s">
        <v>35</v>
      </c>
      <c r="C586" s="1">
        <v>42979</v>
      </c>
      <c r="D586" t="s">
        <v>15</v>
      </c>
      <c r="E586">
        <v>2017</v>
      </c>
      <c r="F586">
        <v>17465</v>
      </c>
    </row>
    <row r="587" spans="1:6" x14ac:dyDescent="0.3">
      <c r="A587">
        <v>213</v>
      </c>
      <c r="B587" t="s">
        <v>35</v>
      </c>
      <c r="C587" s="1">
        <v>43009</v>
      </c>
      <c r="D587" t="s">
        <v>16</v>
      </c>
      <c r="E587">
        <v>2017</v>
      </c>
      <c r="F587">
        <v>36066</v>
      </c>
    </row>
    <row r="588" spans="1:6" x14ac:dyDescent="0.3">
      <c r="A588">
        <v>214</v>
      </c>
      <c r="B588" t="s">
        <v>35</v>
      </c>
      <c r="C588" s="1">
        <v>43040</v>
      </c>
      <c r="D588" t="s">
        <v>17</v>
      </c>
      <c r="E588">
        <v>2017</v>
      </c>
      <c r="F588">
        <v>17687</v>
      </c>
    </row>
    <row r="589" spans="1:6" x14ac:dyDescent="0.3">
      <c r="A589">
        <v>215</v>
      </c>
      <c r="B589" t="s">
        <v>35</v>
      </c>
      <c r="C589" s="1">
        <v>43070</v>
      </c>
      <c r="D589" t="s">
        <v>18</v>
      </c>
      <c r="E589">
        <v>2017</v>
      </c>
      <c r="F589">
        <v>25897</v>
      </c>
    </row>
    <row r="590" spans="1:6" x14ac:dyDescent="0.3">
      <c r="A590">
        <v>216</v>
      </c>
      <c r="B590" t="s">
        <v>36</v>
      </c>
      <c r="C590" s="1">
        <v>42736</v>
      </c>
      <c r="D590" t="s">
        <v>7</v>
      </c>
      <c r="E590">
        <v>2017</v>
      </c>
      <c r="F590">
        <v>340311</v>
      </c>
    </row>
    <row r="591" spans="1:6" x14ac:dyDescent="0.3">
      <c r="A591">
        <v>217</v>
      </c>
      <c r="B591" t="s">
        <v>36</v>
      </c>
      <c r="C591" s="1">
        <v>42767</v>
      </c>
      <c r="D591" t="s">
        <v>8</v>
      </c>
      <c r="E591">
        <v>2017</v>
      </c>
      <c r="F591">
        <v>415326</v>
      </c>
    </row>
    <row r="592" spans="1:6" x14ac:dyDescent="0.3">
      <c r="A592">
        <v>218</v>
      </c>
      <c r="B592" t="s">
        <v>36</v>
      </c>
      <c r="C592" s="1">
        <v>42795</v>
      </c>
      <c r="D592" t="s">
        <v>9</v>
      </c>
      <c r="E592">
        <v>2017</v>
      </c>
      <c r="F592">
        <v>442057</v>
      </c>
    </row>
    <row r="593" spans="1:6" x14ac:dyDescent="0.3">
      <c r="A593">
        <v>219</v>
      </c>
      <c r="B593" t="s">
        <v>36</v>
      </c>
      <c r="C593" s="1">
        <v>42826</v>
      </c>
      <c r="D593" t="s">
        <v>10</v>
      </c>
      <c r="E593">
        <v>2017</v>
      </c>
      <c r="F593">
        <v>274132</v>
      </c>
    </row>
    <row r="594" spans="1:6" x14ac:dyDescent="0.3">
      <c r="A594">
        <v>220</v>
      </c>
      <c r="B594" t="s">
        <v>36</v>
      </c>
      <c r="C594" s="1">
        <v>42856</v>
      </c>
      <c r="D594" t="s">
        <v>11</v>
      </c>
      <c r="E594">
        <v>2017</v>
      </c>
      <c r="F594">
        <v>297233</v>
      </c>
    </row>
    <row r="595" spans="1:6" x14ac:dyDescent="0.3">
      <c r="A595">
        <v>221</v>
      </c>
      <c r="B595" t="s">
        <v>36</v>
      </c>
      <c r="C595" s="1">
        <v>42887</v>
      </c>
      <c r="D595" t="s">
        <v>12</v>
      </c>
      <c r="E595">
        <v>2017</v>
      </c>
      <c r="F595">
        <v>340359</v>
      </c>
    </row>
    <row r="596" spans="1:6" x14ac:dyDescent="0.3">
      <c r="A596">
        <v>222</v>
      </c>
      <c r="B596" t="s">
        <v>36</v>
      </c>
      <c r="C596" s="1">
        <v>42917</v>
      </c>
      <c r="D596" t="s">
        <v>13</v>
      </c>
      <c r="E596">
        <v>2017</v>
      </c>
      <c r="F596">
        <v>328101</v>
      </c>
    </row>
    <row r="597" spans="1:6" x14ac:dyDescent="0.3">
      <c r="A597">
        <v>223</v>
      </c>
      <c r="B597" t="s">
        <v>36</v>
      </c>
      <c r="C597" s="1">
        <v>42948</v>
      </c>
      <c r="D597" t="s">
        <v>14</v>
      </c>
      <c r="E597">
        <v>2017</v>
      </c>
      <c r="F597">
        <v>340430</v>
      </c>
    </row>
    <row r="598" spans="1:6" x14ac:dyDescent="0.3">
      <c r="A598">
        <v>224</v>
      </c>
      <c r="B598" t="s">
        <v>36</v>
      </c>
      <c r="C598" s="1">
        <v>42979</v>
      </c>
      <c r="D598" t="s">
        <v>15</v>
      </c>
      <c r="E598">
        <v>2017</v>
      </c>
      <c r="F598">
        <v>528540</v>
      </c>
    </row>
    <row r="599" spans="1:6" x14ac:dyDescent="0.3">
      <c r="A599">
        <v>225</v>
      </c>
      <c r="B599" t="s">
        <v>36</v>
      </c>
      <c r="C599" s="1">
        <v>43009</v>
      </c>
      <c r="D599" t="s">
        <v>16</v>
      </c>
      <c r="E599">
        <v>2017</v>
      </c>
      <c r="F599">
        <v>388644</v>
      </c>
    </row>
    <row r="600" spans="1:6" x14ac:dyDescent="0.3">
      <c r="A600">
        <v>226</v>
      </c>
      <c r="B600" t="s">
        <v>36</v>
      </c>
      <c r="C600" s="1">
        <v>43040</v>
      </c>
      <c r="D600" t="s">
        <v>17</v>
      </c>
      <c r="E600">
        <v>2017</v>
      </c>
      <c r="F600">
        <v>369365</v>
      </c>
    </row>
    <row r="601" spans="1:6" x14ac:dyDescent="0.3">
      <c r="A601">
        <v>227</v>
      </c>
      <c r="B601" t="s">
        <v>36</v>
      </c>
      <c r="C601" s="1">
        <v>43070</v>
      </c>
      <c r="D601" t="s">
        <v>18</v>
      </c>
      <c r="E601">
        <v>2017</v>
      </c>
      <c r="F601">
        <v>340585</v>
      </c>
    </row>
    <row r="602" spans="1:6" x14ac:dyDescent="0.3">
      <c r="A602">
        <v>228</v>
      </c>
      <c r="B602" t="s">
        <v>37</v>
      </c>
      <c r="C602" s="1">
        <v>42736</v>
      </c>
      <c r="D602" t="s">
        <v>7</v>
      </c>
      <c r="E602">
        <v>2017</v>
      </c>
      <c r="F602">
        <v>613</v>
      </c>
    </row>
    <row r="603" spans="1:6" x14ac:dyDescent="0.3">
      <c r="A603">
        <v>229</v>
      </c>
      <c r="B603" t="s">
        <v>37</v>
      </c>
      <c r="C603" s="1">
        <v>42767</v>
      </c>
      <c r="D603" t="s">
        <v>8</v>
      </c>
      <c r="E603">
        <v>2017</v>
      </c>
      <c r="F603">
        <v>1752</v>
      </c>
    </row>
    <row r="604" spans="1:6" x14ac:dyDescent="0.3">
      <c r="A604">
        <v>230</v>
      </c>
      <c r="B604" t="s">
        <v>37</v>
      </c>
      <c r="C604" s="1">
        <v>42795</v>
      </c>
      <c r="D604" t="s">
        <v>9</v>
      </c>
      <c r="E604">
        <v>2017</v>
      </c>
      <c r="F604">
        <v>660</v>
      </c>
    </row>
    <row r="605" spans="1:6" x14ac:dyDescent="0.3">
      <c r="A605">
        <v>231</v>
      </c>
      <c r="B605" t="s">
        <v>37</v>
      </c>
      <c r="C605" s="1">
        <v>42826</v>
      </c>
      <c r="D605" t="s">
        <v>10</v>
      </c>
      <c r="E605">
        <v>2017</v>
      </c>
      <c r="F605">
        <v>1048</v>
      </c>
    </row>
    <row r="606" spans="1:6" x14ac:dyDescent="0.3">
      <c r="A606">
        <v>232</v>
      </c>
      <c r="B606" t="s">
        <v>37</v>
      </c>
      <c r="C606" s="1">
        <v>42856</v>
      </c>
      <c r="D606" t="s">
        <v>11</v>
      </c>
      <c r="E606">
        <v>2017</v>
      </c>
      <c r="F606">
        <v>1341</v>
      </c>
    </row>
    <row r="607" spans="1:6" x14ac:dyDescent="0.3">
      <c r="A607">
        <v>233</v>
      </c>
      <c r="B607" t="s">
        <v>37</v>
      </c>
      <c r="C607" s="1">
        <v>42887</v>
      </c>
      <c r="D607" t="s">
        <v>12</v>
      </c>
      <c r="E607">
        <v>2017</v>
      </c>
      <c r="F607">
        <v>2391</v>
      </c>
    </row>
    <row r="608" spans="1:6" x14ac:dyDescent="0.3">
      <c r="A608">
        <v>234</v>
      </c>
      <c r="B608" t="s">
        <v>37</v>
      </c>
      <c r="C608" s="1">
        <v>42917</v>
      </c>
      <c r="D608" t="s">
        <v>13</v>
      </c>
      <c r="E608">
        <v>2017</v>
      </c>
      <c r="F608">
        <v>1520</v>
      </c>
    </row>
    <row r="609" spans="1:6" x14ac:dyDescent="0.3">
      <c r="A609">
        <v>235</v>
      </c>
      <c r="B609" t="s">
        <v>37</v>
      </c>
      <c r="C609" s="1">
        <v>42948</v>
      </c>
      <c r="D609" t="s">
        <v>14</v>
      </c>
      <c r="E609">
        <v>2017</v>
      </c>
      <c r="F609">
        <v>1583</v>
      </c>
    </row>
    <row r="610" spans="1:6" x14ac:dyDescent="0.3">
      <c r="A610">
        <v>236</v>
      </c>
      <c r="B610" t="s">
        <v>37</v>
      </c>
      <c r="C610" s="1">
        <v>42979</v>
      </c>
      <c r="D610" t="s">
        <v>15</v>
      </c>
      <c r="E610">
        <v>2017</v>
      </c>
      <c r="F610">
        <v>933</v>
      </c>
    </row>
    <row r="611" spans="1:6" x14ac:dyDescent="0.3">
      <c r="A611">
        <v>237</v>
      </c>
      <c r="B611" t="s">
        <v>37</v>
      </c>
      <c r="C611" s="1">
        <v>43009</v>
      </c>
      <c r="D611" t="s">
        <v>16</v>
      </c>
      <c r="E611">
        <v>2017</v>
      </c>
      <c r="F611">
        <v>6644</v>
      </c>
    </row>
    <row r="612" spans="1:6" x14ac:dyDescent="0.3">
      <c r="A612">
        <v>238</v>
      </c>
      <c r="B612" t="s">
        <v>37</v>
      </c>
      <c r="C612" s="1">
        <v>43040</v>
      </c>
      <c r="D612" t="s">
        <v>17</v>
      </c>
      <c r="E612">
        <v>2017</v>
      </c>
      <c r="F612">
        <v>1677</v>
      </c>
    </row>
    <row r="613" spans="1:6" x14ac:dyDescent="0.3">
      <c r="A613">
        <v>239</v>
      </c>
      <c r="B613" t="s">
        <v>37</v>
      </c>
      <c r="C613" s="1">
        <v>43070</v>
      </c>
      <c r="D613" t="s">
        <v>18</v>
      </c>
      <c r="E613">
        <v>2017</v>
      </c>
      <c r="F613">
        <v>1787</v>
      </c>
    </row>
    <row r="614" spans="1:6" x14ac:dyDescent="0.3">
      <c r="A614">
        <v>240</v>
      </c>
      <c r="B614" t="s">
        <v>38</v>
      </c>
      <c r="C614" s="1">
        <v>42736</v>
      </c>
      <c r="D614" t="s">
        <v>7</v>
      </c>
      <c r="E614">
        <v>2017</v>
      </c>
      <c r="F614">
        <v>1345</v>
      </c>
    </row>
    <row r="615" spans="1:6" x14ac:dyDescent="0.3">
      <c r="A615">
        <v>241</v>
      </c>
      <c r="B615" t="s">
        <v>38</v>
      </c>
      <c r="C615" s="1">
        <v>42767</v>
      </c>
      <c r="D615" t="s">
        <v>8</v>
      </c>
      <c r="E615">
        <v>2017</v>
      </c>
      <c r="F615">
        <v>1378</v>
      </c>
    </row>
    <row r="616" spans="1:6" x14ac:dyDescent="0.3">
      <c r="A616">
        <v>242</v>
      </c>
      <c r="B616" t="s">
        <v>38</v>
      </c>
      <c r="C616" s="1">
        <v>42795</v>
      </c>
      <c r="D616" t="s">
        <v>9</v>
      </c>
      <c r="E616">
        <v>2017</v>
      </c>
      <c r="F616">
        <v>965</v>
      </c>
    </row>
    <row r="617" spans="1:6" x14ac:dyDescent="0.3">
      <c r="A617">
        <v>243</v>
      </c>
      <c r="B617" t="s">
        <v>38</v>
      </c>
      <c r="C617" s="1">
        <v>42826</v>
      </c>
      <c r="D617" t="s">
        <v>10</v>
      </c>
      <c r="E617">
        <v>2017</v>
      </c>
      <c r="F617">
        <v>750</v>
      </c>
    </row>
    <row r="618" spans="1:6" x14ac:dyDescent="0.3">
      <c r="A618">
        <v>244</v>
      </c>
      <c r="B618" t="s">
        <v>38</v>
      </c>
      <c r="C618" s="1">
        <v>42856</v>
      </c>
      <c r="D618" t="s">
        <v>11</v>
      </c>
      <c r="E618">
        <v>2017</v>
      </c>
      <c r="F618">
        <v>640</v>
      </c>
    </row>
    <row r="619" spans="1:6" x14ac:dyDescent="0.3">
      <c r="A619">
        <v>245</v>
      </c>
      <c r="B619" t="s">
        <v>38</v>
      </c>
      <c r="C619" s="1">
        <v>42887</v>
      </c>
      <c r="D619" t="s">
        <v>12</v>
      </c>
      <c r="E619">
        <v>2017</v>
      </c>
      <c r="F619">
        <v>885</v>
      </c>
    </row>
    <row r="620" spans="1:6" x14ac:dyDescent="0.3">
      <c r="A620">
        <v>246</v>
      </c>
      <c r="B620" t="s">
        <v>38</v>
      </c>
      <c r="C620" s="1">
        <v>42917</v>
      </c>
      <c r="D620" t="s">
        <v>13</v>
      </c>
      <c r="E620">
        <v>2017</v>
      </c>
      <c r="F620">
        <v>1095</v>
      </c>
    </row>
    <row r="621" spans="1:6" x14ac:dyDescent="0.3">
      <c r="A621">
        <v>247</v>
      </c>
      <c r="B621" t="s">
        <v>38</v>
      </c>
      <c r="C621" s="1">
        <v>42948</v>
      </c>
      <c r="D621" t="s">
        <v>14</v>
      </c>
      <c r="E621">
        <v>2017</v>
      </c>
      <c r="F621">
        <v>1385</v>
      </c>
    </row>
    <row r="622" spans="1:6" x14ac:dyDescent="0.3">
      <c r="A622">
        <v>248</v>
      </c>
      <c r="B622" t="s">
        <v>38</v>
      </c>
      <c r="C622" s="1">
        <v>42979</v>
      </c>
      <c r="D622" t="s">
        <v>15</v>
      </c>
      <c r="E622">
        <v>2017</v>
      </c>
      <c r="F622">
        <v>1155</v>
      </c>
    </row>
    <row r="623" spans="1:6" x14ac:dyDescent="0.3">
      <c r="A623">
        <v>249</v>
      </c>
      <c r="B623" t="s">
        <v>38</v>
      </c>
      <c r="C623" s="1">
        <v>43009</v>
      </c>
      <c r="D623" t="s">
        <v>16</v>
      </c>
      <c r="E623">
        <v>2017</v>
      </c>
      <c r="F623">
        <v>1595</v>
      </c>
    </row>
    <row r="624" spans="1:6" x14ac:dyDescent="0.3">
      <c r="A624">
        <v>250</v>
      </c>
      <c r="B624" t="s">
        <v>38</v>
      </c>
      <c r="C624" s="1">
        <v>43040</v>
      </c>
      <c r="D624" t="s">
        <v>17</v>
      </c>
      <c r="E624">
        <v>2017</v>
      </c>
      <c r="F624">
        <v>1940</v>
      </c>
    </row>
    <row r="625" spans="1:6" x14ac:dyDescent="0.3">
      <c r="A625">
        <v>251</v>
      </c>
      <c r="B625" t="s">
        <v>38</v>
      </c>
      <c r="C625" s="1">
        <v>43070</v>
      </c>
      <c r="D625" t="s">
        <v>18</v>
      </c>
      <c r="E625">
        <v>2017</v>
      </c>
      <c r="F625">
        <v>1765</v>
      </c>
    </row>
    <row r="626" spans="1:6" x14ac:dyDescent="0.3">
      <c r="A626">
        <v>252</v>
      </c>
      <c r="B626" t="s">
        <v>39</v>
      </c>
      <c r="C626" s="1">
        <v>42736</v>
      </c>
      <c r="D626" t="s">
        <v>7</v>
      </c>
      <c r="E626">
        <v>2017</v>
      </c>
      <c r="F626">
        <v>615842</v>
      </c>
    </row>
    <row r="627" spans="1:6" x14ac:dyDescent="0.3">
      <c r="A627">
        <v>253</v>
      </c>
      <c r="B627" t="s">
        <v>39</v>
      </c>
      <c r="C627" s="1">
        <v>42767</v>
      </c>
      <c r="D627" t="s">
        <v>8</v>
      </c>
      <c r="E627">
        <v>2017</v>
      </c>
      <c r="F627">
        <v>1255569</v>
      </c>
    </row>
    <row r="628" spans="1:6" x14ac:dyDescent="0.3">
      <c r="A628">
        <v>254</v>
      </c>
      <c r="B628" t="s">
        <v>39</v>
      </c>
      <c r="C628" s="1">
        <v>42795</v>
      </c>
      <c r="D628" t="s">
        <v>9</v>
      </c>
      <c r="E628">
        <v>2017</v>
      </c>
      <c r="F628">
        <v>1030441</v>
      </c>
    </row>
    <row r="629" spans="1:6" x14ac:dyDescent="0.3">
      <c r="A629">
        <v>255</v>
      </c>
      <c r="B629" t="s">
        <v>39</v>
      </c>
      <c r="C629" s="1">
        <v>42826</v>
      </c>
      <c r="D629" t="s">
        <v>10</v>
      </c>
      <c r="E629">
        <v>2017</v>
      </c>
      <c r="F629">
        <v>1146782</v>
      </c>
    </row>
    <row r="630" spans="1:6" x14ac:dyDescent="0.3">
      <c r="A630">
        <v>256</v>
      </c>
      <c r="B630" t="s">
        <v>39</v>
      </c>
      <c r="C630" s="1">
        <v>42856</v>
      </c>
      <c r="D630" t="s">
        <v>11</v>
      </c>
      <c r="E630">
        <v>2017</v>
      </c>
      <c r="F630">
        <v>1117228</v>
      </c>
    </row>
    <row r="631" spans="1:6" x14ac:dyDescent="0.3">
      <c r="A631">
        <v>257</v>
      </c>
      <c r="B631" t="s">
        <v>39</v>
      </c>
      <c r="C631" s="1">
        <v>42887</v>
      </c>
      <c r="D631" t="s">
        <v>12</v>
      </c>
      <c r="E631">
        <v>2017</v>
      </c>
      <c r="F631">
        <v>1113882</v>
      </c>
    </row>
    <row r="632" spans="1:6" x14ac:dyDescent="0.3">
      <c r="A632">
        <v>258</v>
      </c>
      <c r="B632" t="s">
        <v>39</v>
      </c>
      <c r="C632" s="1">
        <v>42917</v>
      </c>
      <c r="D632" t="s">
        <v>13</v>
      </c>
      <c r="E632">
        <v>2017</v>
      </c>
      <c r="F632">
        <v>462022</v>
      </c>
    </row>
    <row r="633" spans="1:6" x14ac:dyDescent="0.3">
      <c r="A633">
        <v>259</v>
      </c>
      <c r="B633" t="s">
        <v>39</v>
      </c>
      <c r="C633" s="1">
        <v>42948</v>
      </c>
      <c r="D633" t="s">
        <v>14</v>
      </c>
      <c r="E633">
        <v>2017</v>
      </c>
      <c r="F633">
        <v>1004410</v>
      </c>
    </row>
    <row r="634" spans="1:6" x14ac:dyDescent="0.3">
      <c r="A634">
        <v>260</v>
      </c>
      <c r="B634" t="s">
        <v>39</v>
      </c>
      <c r="C634" s="1">
        <v>42979</v>
      </c>
      <c r="D634" t="s">
        <v>15</v>
      </c>
      <c r="E634">
        <v>2017</v>
      </c>
      <c r="F634">
        <v>487060</v>
      </c>
    </row>
    <row r="635" spans="1:6" x14ac:dyDescent="0.3">
      <c r="A635">
        <v>261</v>
      </c>
      <c r="B635" t="s">
        <v>39</v>
      </c>
      <c r="C635" s="1">
        <v>43009</v>
      </c>
      <c r="D635" t="s">
        <v>16</v>
      </c>
      <c r="E635">
        <v>2017</v>
      </c>
      <c r="F635">
        <v>845620</v>
      </c>
    </row>
    <row r="636" spans="1:6" x14ac:dyDescent="0.3">
      <c r="A636">
        <v>262</v>
      </c>
      <c r="B636" t="s">
        <v>39</v>
      </c>
      <c r="C636" s="1">
        <v>43040</v>
      </c>
      <c r="D636" t="s">
        <v>17</v>
      </c>
      <c r="E636">
        <v>2017</v>
      </c>
      <c r="F636">
        <v>1191129</v>
      </c>
    </row>
    <row r="637" spans="1:6" x14ac:dyDescent="0.3">
      <c r="A637">
        <v>263</v>
      </c>
      <c r="B637" t="s">
        <v>39</v>
      </c>
      <c r="C637" s="1">
        <v>43070</v>
      </c>
      <c r="D637" t="s">
        <v>18</v>
      </c>
      <c r="E637">
        <v>2017</v>
      </c>
      <c r="F637">
        <v>1649362</v>
      </c>
    </row>
    <row r="638" spans="1:6" x14ac:dyDescent="0.3">
      <c r="A638">
        <v>264</v>
      </c>
      <c r="B638" t="s">
        <v>40</v>
      </c>
      <c r="C638" s="1">
        <v>42736</v>
      </c>
      <c r="D638" t="s">
        <v>7</v>
      </c>
      <c r="E638">
        <v>2017</v>
      </c>
      <c r="F638">
        <v>0</v>
      </c>
    </row>
    <row r="639" spans="1:6" x14ac:dyDescent="0.3">
      <c r="A639">
        <v>265</v>
      </c>
      <c r="B639" t="s">
        <v>40</v>
      </c>
      <c r="C639" s="1">
        <v>42767</v>
      </c>
      <c r="D639" t="s">
        <v>8</v>
      </c>
      <c r="E639">
        <v>2017</v>
      </c>
      <c r="F639">
        <v>0</v>
      </c>
    </row>
    <row r="640" spans="1:6" x14ac:dyDescent="0.3">
      <c r="A640">
        <v>266</v>
      </c>
      <c r="B640" t="s">
        <v>40</v>
      </c>
      <c r="C640" s="1">
        <v>42795</v>
      </c>
      <c r="D640" t="s">
        <v>9</v>
      </c>
      <c r="E640">
        <v>2017</v>
      </c>
      <c r="F640">
        <v>0</v>
      </c>
    </row>
    <row r="641" spans="1:6" x14ac:dyDescent="0.3">
      <c r="A641">
        <v>267</v>
      </c>
      <c r="B641" t="s">
        <v>40</v>
      </c>
      <c r="C641" s="1">
        <v>42826</v>
      </c>
      <c r="D641" t="s">
        <v>10</v>
      </c>
      <c r="E641">
        <v>2017</v>
      </c>
      <c r="F641">
        <v>0</v>
      </c>
    </row>
    <row r="642" spans="1:6" x14ac:dyDescent="0.3">
      <c r="A642">
        <v>268</v>
      </c>
      <c r="B642" t="s">
        <v>40</v>
      </c>
      <c r="C642" s="1">
        <v>42856</v>
      </c>
      <c r="D642" t="s">
        <v>11</v>
      </c>
      <c r="E642">
        <v>2017</v>
      </c>
      <c r="F642">
        <v>0</v>
      </c>
    </row>
    <row r="643" spans="1:6" x14ac:dyDescent="0.3">
      <c r="A643">
        <v>269</v>
      </c>
      <c r="B643" t="s">
        <v>40</v>
      </c>
      <c r="C643" s="1">
        <v>42887</v>
      </c>
      <c r="D643" t="s">
        <v>12</v>
      </c>
      <c r="E643">
        <v>2017</v>
      </c>
      <c r="F643">
        <v>0</v>
      </c>
    </row>
    <row r="644" spans="1:6" x14ac:dyDescent="0.3">
      <c r="A644">
        <v>270</v>
      </c>
      <c r="B644" t="s">
        <v>40</v>
      </c>
      <c r="C644" s="1">
        <v>42917</v>
      </c>
      <c r="D644" t="s">
        <v>13</v>
      </c>
      <c r="E644">
        <v>2017</v>
      </c>
      <c r="F644">
        <v>0</v>
      </c>
    </row>
    <row r="645" spans="1:6" x14ac:dyDescent="0.3">
      <c r="A645">
        <v>271</v>
      </c>
      <c r="B645" t="s">
        <v>40</v>
      </c>
      <c r="C645" s="1">
        <v>42948</v>
      </c>
      <c r="D645" t="s">
        <v>14</v>
      </c>
      <c r="E645">
        <v>2017</v>
      </c>
      <c r="F645">
        <v>0</v>
      </c>
    </row>
    <row r="646" spans="1:6" x14ac:dyDescent="0.3">
      <c r="A646">
        <v>272</v>
      </c>
      <c r="B646" t="s">
        <v>40</v>
      </c>
      <c r="C646" s="1">
        <v>42979</v>
      </c>
      <c r="D646" t="s">
        <v>15</v>
      </c>
      <c r="E646">
        <v>2017</v>
      </c>
      <c r="F646">
        <v>0</v>
      </c>
    </row>
    <row r="647" spans="1:6" x14ac:dyDescent="0.3">
      <c r="A647">
        <v>273</v>
      </c>
      <c r="B647" t="s">
        <v>40</v>
      </c>
      <c r="C647" s="1">
        <v>43009</v>
      </c>
      <c r="D647" t="s">
        <v>16</v>
      </c>
      <c r="E647">
        <v>2017</v>
      </c>
      <c r="F647">
        <v>0</v>
      </c>
    </row>
    <row r="648" spans="1:6" x14ac:dyDescent="0.3">
      <c r="A648">
        <v>274</v>
      </c>
      <c r="B648" t="s">
        <v>40</v>
      </c>
      <c r="C648" s="1">
        <v>43040</v>
      </c>
      <c r="D648" t="s">
        <v>17</v>
      </c>
      <c r="E648">
        <v>2017</v>
      </c>
      <c r="F648">
        <v>0</v>
      </c>
    </row>
    <row r="649" spans="1:6" x14ac:dyDescent="0.3">
      <c r="A649">
        <v>275</v>
      </c>
      <c r="B649" t="s">
        <v>40</v>
      </c>
      <c r="C649" s="1">
        <v>43070</v>
      </c>
      <c r="D649" t="s">
        <v>18</v>
      </c>
      <c r="E649">
        <v>2017</v>
      </c>
      <c r="F649">
        <v>0</v>
      </c>
    </row>
    <row r="650" spans="1:6" x14ac:dyDescent="0.3">
      <c r="A650">
        <v>276</v>
      </c>
      <c r="B650" t="s">
        <v>41</v>
      </c>
      <c r="C650" s="1">
        <v>42736</v>
      </c>
      <c r="D650" t="s">
        <v>7</v>
      </c>
      <c r="E650">
        <v>2017</v>
      </c>
      <c r="F650">
        <v>195000</v>
      </c>
    </row>
    <row r="651" spans="1:6" x14ac:dyDescent="0.3">
      <c r="A651">
        <v>277</v>
      </c>
      <c r="B651" t="s">
        <v>41</v>
      </c>
      <c r="C651" s="1">
        <v>42767</v>
      </c>
      <c r="D651" t="s">
        <v>8</v>
      </c>
      <c r="E651">
        <v>2017</v>
      </c>
      <c r="F651">
        <v>140000</v>
      </c>
    </row>
    <row r="652" spans="1:6" x14ac:dyDescent="0.3">
      <c r="A652">
        <v>278</v>
      </c>
      <c r="B652" t="s">
        <v>41</v>
      </c>
      <c r="C652" s="1">
        <v>42795</v>
      </c>
      <c r="D652" t="s">
        <v>9</v>
      </c>
      <c r="E652">
        <v>2017</v>
      </c>
      <c r="F652">
        <v>275000</v>
      </c>
    </row>
    <row r="653" spans="1:6" x14ac:dyDescent="0.3">
      <c r="A653">
        <v>279</v>
      </c>
      <c r="B653" t="s">
        <v>41</v>
      </c>
      <c r="C653" s="1">
        <v>42826</v>
      </c>
      <c r="D653" t="s">
        <v>10</v>
      </c>
      <c r="E653">
        <v>2017</v>
      </c>
      <c r="F653">
        <v>215000</v>
      </c>
    </row>
    <row r="654" spans="1:6" x14ac:dyDescent="0.3">
      <c r="A654">
        <v>280</v>
      </c>
      <c r="B654" t="s">
        <v>41</v>
      </c>
      <c r="C654" s="1">
        <v>42856</v>
      </c>
      <c r="D654" t="s">
        <v>11</v>
      </c>
      <c r="E654">
        <v>2017</v>
      </c>
      <c r="F654">
        <v>215000</v>
      </c>
    </row>
    <row r="655" spans="1:6" x14ac:dyDescent="0.3">
      <c r="A655">
        <v>281</v>
      </c>
      <c r="B655" t="s">
        <v>41</v>
      </c>
      <c r="C655" s="1">
        <v>42887</v>
      </c>
      <c r="D655" t="s">
        <v>12</v>
      </c>
      <c r="E655">
        <v>2017</v>
      </c>
      <c r="F655">
        <v>180000</v>
      </c>
    </row>
    <row r="656" spans="1:6" x14ac:dyDescent="0.3">
      <c r="A656">
        <v>282</v>
      </c>
      <c r="B656" t="s">
        <v>41</v>
      </c>
      <c r="C656" s="1">
        <v>42917</v>
      </c>
      <c r="D656" t="s">
        <v>13</v>
      </c>
      <c r="E656">
        <v>2017</v>
      </c>
      <c r="F656">
        <v>195000</v>
      </c>
    </row>
    <row r="657" spans="1:6" x14ac:dyDescent="0.3">
      <c r="A657">
        <v>283</v>
      </c>
      <c r="B657" t="s">
        <v>41</v>
      </c>
      <c r="C657" s="1">
        <v>42948</v>
      </c>
      <c r="D657" t="s">
        <v>14</v>
      </c>
      <c r="E657">
        <v>2017</v>
      </c>
      <c r="F657">
        <v>295000</v>
      </c>
    </row>
    <row r="658" spans="1:6" x14ac:dyDescent="0.3">
      <c r="A658">
        <v>284</v>
      </c>
      <c r="B658" t="s">
        <v>41</v>
      </c>
      <c r="C658" s="1">
        <v>42979</v>
      </c>
      <c r="D658" t="s">
        <v>15</v>
      </c>
      <c r="E658">
        <v>2017</v>
      </c>
      <c r="F658">
        <v>200000</v>
      </c>
    </row>
    <row r="659" spans="1:6" x14ac:dyDescent="0.3">
      <c r="A659">
        <v>285</v>
      </c>
      <c r="B659" t="s">
        <v>41</v>
      </c>
      <c r="C659" s="1">
        <v>43009</v>
      </c>
      <c r="D659" t="s">
        <v>16</v>
      </c>
      <c r="E659">
        <v>2017</v>
      </c>
      <c r="F659">
        <v>232000</v>
      </c>
    </row>
    <row r="660" spans="1:6" x14ac:dyDescent="0.3">
      <c r="A660">
        <v>286</v>
      </c>
      <c r="B660" t="s">
        <v>41</v>
      </c>
      <c r="C660" s="1">
        <v>43040</v>
      </c>
      <c r="D660" t="s">
        <v>17</v>
      </c>
      <c r="E660">
        <v>2017</v>
      </c>
      <c r="F660">
        <v>324500</v>
      </c>
    </row>
    <row r="661" spans="1:6" x14ac:dyDescent="0.3">
      <c r="A661">
        <v>287</v>
      </c>
      <c r="B661" t="s">
        <v>41</v>
      </c>
      <c r="C661" s="1">
        <v>43070</v>
      </c>
      <c r="D661" t="s">
        <v>18</v>
      </c>
      <c r="E661">
        <v>2017</v>
      </c>
      <c r="F661">
        <v>356950</v>
      </c>
    </row>
    <row r="662" spans="1:6" x14ac:dyDescent="0.3">
      <c r="A662">
        <v>288</v>
      </c>
      <c r="B662" t="s">
        <v>42</v>
      </c>
      <c r="C662" s="1">
        <v>42736</v>
      </c>
      <c r="D662" t="s">
        <v>7</v>
      </c>
      <c r="E662">
        <v>2017</v>
      </c>
      <c r="F662">
        <v>80500</v>
      </c>
    </row>
    <row r="663" spans="1:6" x14ac:dyDescent="0.3">
      <c r="A663">
        <v>289</v>
      </c>
      <c r="B663" t="s">
        <v>42</v>
      </c>
      <c r="C663" s="1">
        <v>42767</v>
      </c>
      <c r="D663" t="s">
        <v>8</v>
      </c>
      <c r="E663">
        <v>2017</v>
      </c>
      <c r="F663">
        <v>80500</v>
      </c>
    </row>
    <row r="664" spans="1:6" x14ac:dyDescent="0.3">
      <c r="A664">
        <v>290</v>
      </c>
      <c r="B664" t="s">
        <v>42</v>
      </c>
      <c r="C664" s="1">
        <v>42795</v>
      </c>
      <c r="D664" t="s">
        <v>9</v>
      </c>
      <c r="E664">
        <v>2017</v>
      </c>
      <c r="F664">
        <v>80500</v>
      </c>
    </row>
    <row r="665" spans="1:6" x14ac:dyDescent="0.3">
      <c r="A665">
        <v>291</v>
      </c>
      <c r="B665" t="s">
        <v>42</v>
      </c>
      <c r="C665" s="1">
        <v>42826</v>
      </c>
      <c r="D665" t="s">
        <v>10</v>
      </c>
      <c r="E665">
        <v>2017</v>
      </c>
      <c r="F665">
        <v>80500</v>
      </c>
    </row>
    <row r="666" spans="1:6" x14ac:dyDescent="0.3">
      <c r="A666">
        <v>292</v>
      </c>
      <c r="B666" t="s">
        <v>42</v>
      </c>
      <c r="C666" s="1">
        <v>42856</v>
      </c>
      <c r="D666" t="s">
        <v>11</v>
      </c>
      <c r="E666">
        <v>2017</v>
      </c>
      <c r="F666">
        <v>80500</v>
      </c>
    </row>
    <row r="667" spans="1:6" x14ac:dyDescent="0.3">
      <c r="A667">
        <v>293</v>
      </c>
      <c r="B667" t="s">
        <v>42</v>
      </c>
      <c r="C667" s="1">
        <v>42887</v>
      </c>
      <c r="D667" t="s">
        <v>12</v>
      </c>
      <c r="E667">
        <v>2017</v>
      </c>
      <c r="F667">
        <v>60000</v>
      </c>
    </row>
    <row r="668" spans="1:6" x14ac:dyDescent="0.3">
      <c r="A668">
        <v>294</v>
      </c>
      <c r="B668" t="s">
        <v>42</v>
      </c>
      <c r="C668" s="1">
        <v>42917</v>
      </c>
      <c r="D668" t="s">
        <v>13</v>
      </c>
      <c r="E668">
        <v>2017</v>
      </c>
      <c r="F668">
        <v>88550</v>
      </c>
    </row>
    <row r="669" spans="1:6" x14ac:dyDescent="0.3">
      <c r="A669">
        <v>295</v>
      </c>
      <c r="B669" t="s">
        <v>42</v>
      </c>
      <c r="C669" s="1">
        <v>42948</v>
      </c>
      <c r="D669" t="s">
        <v>14</v>
      </c>
      <c r="E669">
        <v>2017</v>
      </c>
      <c r="F669">
        <v>97405</v>
      </c>
    </row>
    <row r="670" spans="1:6" x14ac:dyDescent="0.3">
      <c r="A670">
        <v>296</v>
      </c>
      <c r="B670" t="s">
        <v>42</v>
      </c>
      <c r="C670" s="1">
        <v>42979</v>
      </c>
      <c r="D670" t="s">
        <v>15</v>
      </c>
      <c r="E670">
        <v>2017</v>
      </c>
      <c r="F670">
        <v>107146</v>
      </c>
    </row>
    <row r="671" spans="1:6" x14ac:dyDescent="0.3">
      <c r="A671">
        <v>297</v>
      </c>
      <c r="B671" t="s">
        <v>42</v>
      </c>
      <c r="C671" s="1">
        <v>43009</v>
      </c>
      <c r="D671" t="s">
        <v>16</v>
      </c>
      <c r="E671">
        <v>2017</v>
      </c>
      <c r="F671">
        <v>117861</v>
      </c>
    </row>
    <row r="672" spans="1:6" x14ac:dyDescent="0.3">
      <c r="A672">
        <v>298</v>
      </c>
      <c r="B672" t="s">
        <v>42</v>
      </c>
      <c r="C672" s="1">
        <v>43040</v>
      </c>
      <c r="D672" t="s">
        <v>17</v>
      </c>
      <c r="E672">
        <v>2017</v>
      </c>
      <c r="F672">
        <v>129647</v>
      </c>
    </row>
    <row r="673" spans="1:6" x14ac:dyDescent="0.3">
      <c r="A673">
        <v>299</v>
      </c>
      <c r="B673" t="s">
        <v>42</v>
      </c>
      <c r="C673" s="1">
        <v>43070</v>
      </c>
      <c r="D673" t="s">
        <v>18</v>
      </c>
      <c r="E673">
        <v>2017</v>
      </c>
      <c r="F673">
        <v>142612</v>
      </c>
    </row>
    <row r="674" spans="1:6" x14ac:dyDescent="0.3">
      <c r="A674">
        <v>300</v>
      </c>
      <c r="B674" t="s">
        <v>43</v>
      </c>
      <c r="C674" s="1">
        <v>42736</v>
      </c>
      <c r="D674" t="s">
        <v>7</v>
      </c>
      <c r="E674">
        <v>2017</v>
      </c>
      <c r="F674">
        <v>0</v>
      </c>
    </row>
    <row r="675" spans="1:6" x14ac:dyDescent="0.3">
      <c r="A675">
        <v>301</v>
      </c>
      <c r="B675" t="s">
        <v>43</v>
      </c>
      <c r="C675" s="1">
        <v>42767</v>
      </c>
      <c r="D675" t="s">
        <v>8</v>
      </c>
      <c r="E675">
        <v>2017</v>
      </c>
      <c r="F675">
        <v>0</v>
      </c>
    </row>
    <row r="676" spans="1:6" x14ac:dyDescent="0.3">
      <c r="A676">
        <v>302</v>
      </c>
      <c r="B676" t="s">
        <v>43</v>
      </c>
      <c r="C676" s="1">
        <v>42795</v>
      </c>
      <c r="D676" t="s">
        <v>9</v>
      </c>
      <c r="E676">
        <v>2017</v>
      </c>
      <c r="F676">
        <v>0</v>
      </c>
    </row>
    <row r="677" spans="1:6" x14ac:dyDescent="0.3">
      <c r="A677">
        <v>303</v>
      </c>
      <c r="B677" t="s">
        <v>43</v>
      </c>
      <c r="C677" s="1">
        <v>42826</v>
      </c>
      <c r="D677" t="s">
        <v>10</v>
      </c>
      <c r="E677">
        <v>2017</v>
      </c>
      <c r="F677">
        <v>0</v>
      </c>
    </row>
    <row r="678" spans="1:6" x14ac:dyDescent="0.3">
      <c r="A678">
        <v>304</v>
      </c>
      <c r="B678" t="s">
        <v>43</v>
      </c>
      <c r="C678" s="1">
        <v>42856</v>
      </c>
      <c r="D678" t="s">
        <v>11</v>
      </c>
      <c r="E678">
        <v>2017</v>
      </c>
      <c r="F678">
        <v>0</v>
      </c>
    </row>
    <row r="679" spans="1:6" x14ac:dyDescent="0.3">
      <c r="A679">
        <v>305</v>
      </c>
      <c r="B679" t="s">
        <v>43</v>
      </c>
      <c r="C679" s="1">
        <v>42887</v>
      </c>
      <c r="D679" t="s">
        <v>12</v>
      </c>
      <c r="E679">
        <v>2017</v>
      </c>
      <c r="F679">
        <v>0</v>
      </c>
    </row>
    <row r="680" spans="1:6" x14ac:dyDescent="0.3">
      <c r="A680">
        <v>306</v>
      </c>
      <c r="B680" t="s">
        <v>43</v>
      </c>
      <c r="C680" s="1">
        <v>42917</v>
      </c>
      <c r="D680" t="s">
        <v>13</v>
      </c>
      <c r="E680">
        <v>2017</v>
      </c>
      <c r="F680">
        <v>0</v>
      </c>
    </row>
    <row r="681" spans="1:6" x14ac:dyDescent="0.3">
      <c r="A681">
        <v>307</v>
      </c>
      <c r="B681" t="s">
        <v>43</v>
      </c>
      <c r="C681" s="1">
        <v>42948</v>
      </c>
      <c r="D681" t="s">
        <v>14</v>
      </c>
      <c r="E681">
        <v>2017</v>
      </c>
      <c r="F681">
        <v>0</v>
      </c>
    </row>
    <row r="682" spans="1:6" x14ac:dyDescent="0.3">
      <c r="A682">
        <v>308</v>
      </c>
      <c r="B682" t="s">
        <v>43</v>
      </c>
      <c r="C682" s="1">
        <v>42979</v>
      </c>
      <c r="D682" t="s">
        <v>15</v>
      </c>
      <c r="E682">
        <v>2017</v>
      </c>
      <c r="F682">
        <v>0</v>
      </c>
    </row>
    <row r="683" spans="1:6" x14ac:dyDescent="0.3">
      <c r="A683">
        <v>309</v>
      </c>
      <c r="B683" t="s">
        <v>43</v>
      </c>
      <c r="C683" s="1">
        <v>43009</v>
      </c>
      <c r="D683" t="s">
        <v>16</v>
      </c>
      <c r="E683">
        <v>2017</v>
      </c>
      <c r="F683">
        <v>0</v>
      </c>
    </row>
    <row r="684" spans="1:6" x14ac:dyDescent="0.3">
      <c r="A684">
        <v>310</v>
      </c>
      <c r="B684" t="s">
        <v>43</v>
      </c>
      <c r="C684" s="1">
        <v>43040</v>
      </c>
      <c r="D684" t="s">
        <v>17</v>
      </c>
      <c r="E684">
        <v>2017</v>
      </c>
      <c r="F684">
        <v>0</v>
      </c>
    </row>
    <row r="685" spans="1:6" x14ac:dyDescent="0.3">
      <c r="A685">
        <v>311</v>
      </c>
      <c r="B685" t="s">
        <v>43</v>
      </c>
      <c r="C685" s="1">
        <v>43070</v>
      </c>
      <c r="D685" t="s">
        <v>18</v>
      </c>
      <c r="E685">
        <v>2017</v>
      </c>
      <c r="F685">
        <v>0</v>
      </c>
    </row>
    <row r="686" spans="1:6" x14ac:dyDescent="0.3">
      <c r="A686">
        <v>312</v>
      </c>
      <c r="B686" t="s">
        <v>44</v>
      </c>
      <c r="C686" s="1">
        <v>42736</v>
      </c>
      <c r="D686" t="s">
        <v>7</v>
      </c>
      <c r="E686">
        <v>2017</v>
      </c>
      <c r="F686">
        <v>0</v>
      </c>
    </row>
    <row r="687" spans="1:6" x14ac:dyDescent="0.3">
      <c r="A687">
        <v>313</v>
      </c>
      <c r="B687" t="s">
        <v>44</v>
      </c>
      <c r="C687" s="1">
        <v>42767</v>
      </c>
      <c r="D687" t="s">
        <v>8</v>
      </c>
      <c r="E687">
        <v>2017</v>
      </c>
      <c r="F687">
        <v>0</v>
      </c>
    </row>
    <row r="688" spans="1:6" x14ac:dyDescent="0.3">
      <c r="A688">
        <v>314</v>
      </c>
      <c r="B688" t="s">
        <v>44</v>
      </c>
      <c r="C688" s="1">
        <v>42795</v>
      </c>
      <c r="D688" t="s">
        <v>9</v>
      </c>
      <c r="E688">
        <v>2017</v>
      </c>
      <c r="F688">
        <v>0</v>
      </c>
    </row>
    <row r="689" spans="1:6" x14ac:dyDescent="0.3">
      <c r="A689">
        <v>315</v>
      </c>
      <c r="B689" t="s">
        <v>44</v>
      </c>
      <c r="C689" s="1">
        <v>42826</v>
      </c>
      <c r="D689" t="s">
        <v>10</v>
      </c>
      <c r="E689">
        <v>2017</v>
      </c>
      <c r="F689">
        <v>0</v>
      </c>
    </row>
    <row r="690" spans="1:6" x14ac:dyDescent="0.3">
      <c r="A690">
        <v>316</v>
      </c>
      <c r="B690" t="s">
        <v>44</v>
      </c>
      <c r="C690" s="1">
        <v>42856</v>
      </c>
      <c r="D690" t="s">
        <v>11</v>
      </c>
      <c r="E690">
        <v>2017</v>
      </c>
      <c r="F690">
        <v>0</v>
      </c>
    </row>
    <row r="691" spans="1:6" x14ac:dyDescent="0.3">
      <c r="A691">
        <v>317</v>
      </c>
      <c r="B691" t="s">
        <v>44</v>
      </c>
      <c r="C691" s="1">
        <v>42887</v>
      </c>
      <c r="D691" t="s">
        <v>12</v>
      </c>
      <c r="E691">
        <v>2017</v>
      </c>
      <c r="F691">
        <v>0</v>
      </c>
    </row>
    <row r="692" spans="1:6" x14ac:dyDescent="0.3">
      <c r="A692">
        <v>318</v>
      </c>
      <c r="B692" t="s">
        <v>44</v>
      </c>
      <c r="C692" s="1">
        <v>42917</v>
      </c>
      <c r="D692" t="s">
        <v>13</v>
      </c>
      <c r="E692">
        <v>2017</v>
      </c>
      <c r="F692">
        <v>0</v>
      </c>
    </row>
    <row r="693" spans="1:6" x14ac:dyDescent="0.3">
      <c r="A693">
        <v>319</v>
      </c>
      <c r="B693" t="s">
        <v>44</v>
      </c>
      <c r="C693" s="1">
        <v>42948</v>
      </c>
      <c r="D693" t="s">
        <v>14</v>
      </c>
      <c r="E693">
        <v>2017</v>
      </c>
      <c r="F693">
        <v>0</v>
      </c>
    </row>
    <row r="694" spans="1:6" x14ac:dyDescent="0.3">
      <c r="A694">
        <v>320</v>
      </c>
      <c r="B694" t="s">
        <v>44</v>
      </c>
      <c r="C694" s="1">
        <v>42979</v>
      </c>
      <c r="D694" t="s">
        <v>15</v>
      </c>
      <c r="E694">
        <v>2017</v>
      </c>
      <c r="F694">
        <v>0</v>
      </c>
    </row>
    <row r="695" spans="1:6" x14ac:dyDescent="0.3">
      <c r="A695">
        <v>321</v>
      </c>
      <c r="B695" t="s">
        <v>44</v>
      </c>
      <c r="C695" s="1">
        <v>43009</v>
      </c>
      <c r="D695" t="s">
        <v>16</v>
      </c>
      <c r="E695">
        <v>2017</v>
      </c>
      <c r="F695">
        <v>0</v>
      </c>
    </row>
    <row r="696" spans="1:6" x14ac:dyDescent="0.3">
      <c r="A696">
        <v>322</v>
      </c>
      <c r="B696" t="s">
        <v>44</v>
      </c>
      <c r="C696" s="1">
        <v>43040</v>
      </c>
      <c r="D696" t="s">
        <v>17</v>
      </c>
      <c r="E696">
        <v>2017</v>
      </c>
      <c r="F696">
        <v>0</v>
      </c>
    </row>
    <row r="697" spans="1:6" x14ac:dyDescent="0.3">
      <c r="A697">
        <v>323</v>
      </c>
      <c r="B697" t="s">
        <v>44</v>
      </c>
      <c r="C697" s="1">
        <v>43070</v>
      </c>
      <c r="D697" t="s">
        <v>18</v>
      </c>
      <c r="E697">
        <v>2017</v>
      </c>
      <c r="F697">
        <v>0</v>
      </c>
    </row>
    <row r="698" spans="1:6" x14ac:dyDescent="0.3">
      <c r="A698">
        <v>324</v>
      </c>
      <c r="B698" t="s">
        <v>45</v>
      </c>
      <c r="C698" s="1">
        <v>42736</v>
      </c>
      <c r="D698" t="s">
        <v>7</v>
      </c>
      <c r="E698">
        <v>2017</v>
      </c>
      <c r="F698">
        <v>22152</v>
      </c>
    </row>
    <row r="699" spans="1:6" x14ac:dyDescent="0.3">
      <c r="A699">
        <v>325</v>
      </c>
      <c r="B699" t="s">
        <v>45</v>
      </c>
      <c r="C699" s="1">
        <v>42767</v>
      </c>
      <c r="D699" t="s">
        <v>8</v>
      </c>
      <c r="E699">
        <v>2017</v>
      </c>
      <c r="F699">
        <v>22342</v>
      </c>
    </row>
    <row r="700" spans="1:6" x14ac:dyDescent="0.3">
      <c r="A700">
        <v>326</v>
      </c>
      <c r="B700" t="s">
        <v>45</v>
      </c>
      <c r="C700" s="1">
        <v>42795</v>
      </c>
      <c r="D700" t="s">
        <v>9</v>
      </c>
      <c r="E700">
        <v>2017</v>
      </c>
      <c r="F700">
        <v>20050</v>
      </c>
    </row>
    <row r="701" spans="1:6" x14ac:dyDescent="0.3">
      <c r="A701">
        <v>327</v>
      </c>
      <c r="B701" t="s">
        <v>45</v>
      </c>
      <c r="C701" s="1">
        <v>42826</v>
      </c>
      <c r="D701" t="s">
        <v>10</v>
      </c>
      <c r="E701">
        <v>2017</v>
      </c>
      <c r="F701">
        <v>11502</v>
      </c>
    </row>
    <row r="702" spans="1:6" x14ac:dyDescent="0.3">
      <c r="A702">
        <v>328</v>
      </c>
      <c r="B702" t="s">
        <v>45</v>
      </c>
      <c r="C702" s="1">
        <v>42856</v>
      </c>
      <c r="D702" t="s">
        <v>11</v>
      </c>
      <c r="E702">
        <v>2017</v>
      </c>
      <c r="F702">
        <v>11502</v>
      </c>
    </row>
    <row r="703" spans="1:6" x14ac:dyDescent="0.3">
      <c r="A703">
        <v>329</v>
      </c>
      <c r="B703" t="s">
        <v>45</v>
      </c>
      <c r="C703" s="1">
        <v>42887</v>
      </c>
      <c r="D703" t="s">
        <v>12</v>
      </c>
      <c r="E703">
        <v>2017</v>
      </c>
      <c r="F703">
        <v>19092</v>
      </c>
    </row>
    <row r="704" spans="1:6" x14ac:dyDescent="0.3">
      <c r="A704">
        <v>330</v>
      </c>
      <c r="B704" t="s">
        <v>45</v>
      </c>
      <c r="C704" s="1">
        <v>42917</v>
      </c>
      <c r="D704" t="s">
        <v>13</v>
      </c>
      <c r="E704">
        <v>2017</v>
      </c>
      <c r="F704">
        <v>19092</v>
      </c>
    </row>
    <row r="705" spans="1:6" x14ac:dyDescent="0.3">
      <c r="A705">
        <v>331</v>
      </c>
      <c r="B705" t="s">
        <v>45</v>
      </c>
      <c r="C705" s="1">
        <v>42948</v>
      </c>
      <c r="D705" t="s">
        <v>14</v>
      </c>
      <c r="E705">
        <v>2017</v>
      </c>
      <c r="F705">
        <v>21375</v>
      </c>
    </row>
    <row r="706" spans="1:6" x14ac:dyDescent="0.3">
      <c r="A706">
        <v>332</v>
      </c>
      <c r="B706" t="s">
        <v>45</v>
      </c>
      <c r="C706" s="1">
        <v>42979</v>
      </c>
      <c r="D706" t="s">
        <v>15</v>
      </c>
      <c r="E706">
        <v>2017</v>
      </c>
      <c r="F706">
        <v>35860</v>
      </c>
    </row>
    <row r="707" spans="1:6" x14ac:dyDescent="0.3">
      <c r="A707">
        <v>333</v>
      </c>
      <c r="B707" t="s">
        <v>45</v>
      </c>
      <c r="C707" s="1">
        <v>43009</v>
      </c>
      <c r="D707" t="s">
        <v>16</v>
      </c>
      <c r="E707">
        <v>2017</v>
      </c>
      <c r="F707">
        <v>21234</v>
      </c>
    </row>
    <row r="708" spans="1:6" x14ac:dyDescent="0.3">
      <c r="A708">
        <v>334</v>
      </c>
      <c r="B708" t="s">
        <v>45</v>
      </c>
      <c r="C708" s="1">
        <v>43040</v>
      </c>
      <c r="D708" t="s">
        <v>17</v>
      </c>
      <c r="E708">
        <v>2017</v>
      </c>
      <c r="F708">
        <v>18348</v>
      </c>
    </row>
    <row r="709" spans="1:6" x14ac:dyDescent="0.3">
      <c r="A709">
        <v>335</v>
      </c>
      <c r="B709" t="s">
        <v>45</v>
      </c>
      <c r="C709" s="1">
        <v>43070</v>
      </c>
      <c r="D709" t="s">
        <v>18</v>
      </c>
      <c r="E709">
        <v>2017</v>
      </c>
      <c r="F709">
        <v>22152</v>
      </c>
    </row>
    <row r="710" spans="1:6" x14ac:dyDescent="0.3">
      <c r="A710">
        <v>336</v>
      </c>
      <c r="B710" t="s">
        <v>46</v>
      </c>
      <c r="C710" s="1">
        <v>42736</v>
      </c>
      <c r="D710" t="s">
        <v>7</v>
      </c>
      <c r="E710">
        <v>2017</v>
      </c>
      <c r="F710">
        <v>8000</v>
      </c>
    </row>
    <row r="711" spans="1:6" x14ac:dyDescent="0.3">
      <c r="A711">
        <v>337</v>
      </c>
      <c r="B711" t="s">
        <v>46</v>
      </c>
      <c r="C711" s="1">
        <v>42767</v>
      </c>
      <c r="D711" t="s">
        <v>8</v>
      </c>
      <c r="E711">
        <v>2017</v>
      </c>
      <c r="F711">
        <v>8300</v>
      </c>
    </row>
    <row r="712" spans="1:6" x14ac:dyDescent="0.3">
      <c r="A712">
        <v>338</v>
      </c>
      <c r="B712" t="s">
        <v>46</v>
      </c>
      <c r="C712" s="1">
        <v>42795</v>
      </c>
      <c r="D712" t="s">
        <v>9</v>
      </c>
      <c r="E712">
        <v>2017</v>
      </c>
      <c r="F712">
        <v>7800</v>
      </c>
    </row>
    <row r="713" spans="1:6" x14ac:dyDescent="0.3">
      <c r="A713">
        <v>339</v>
      </c>
      <c r="B713" t="s">
        <v>46</v>
      </c>
      <c r="C713" s="1">
        <v>42826</v>
      </c>
      <c r="D713" t="s">
        <v>10</v>
      </c>
      <c r="E713">
        <v>2017</v>
      </c>
      <c r="F713">
        <v>7600</v>
      </c>
    </row>
    <row r="714" spans="1:6" x14ac:dyDescent="0.3">
      <c r="A714">
        <v>340</v>
      </c>
      <c r="B714" t="s">
        <v>46</v>
      </c>
      <c r="C714" s="1">
        <v>42856</v>
      </c>
      <c r="D714" t="s">
        <v>11</v>
      </c>
      <c r="E714">
        <v>2017</v>
      </c>
      <c r="F714">
        <v>8500</v>
      </c>
    </row>
    <row r="715" spans="1:6" x14ac:dyDescent="0.3">
      <c r="A715">
        <v>341</v>
      </c>
      <c r="B715" t="s">
        <v>46</v>
      </c>
      <c r="C715" s="1">
        <v>42887</v>
      </c>
      <c r="D715" t="s">
        <v>12</v>
      </c>
      <c r="E715">
        <v>2017</v>
      </c>
      <c r="F715">
        <v>9000</v>
      </c>
    </row>
    <row r="716" spans="1:6" x14ac:dyDescent="0.3">
      <c r="A716">
        <v>342</v>
      </c>
      <c r="B716" t="s">
        <v>46</v>
      </c>
      <c r="C716" s="1">
        <v>42917</v>
      </c>
      <c r="D716" t="s">
        <v>13</v>
      </c>
      <c r="E716">
        <v>2017</v>
      </c>
      <c r="F716">
        <v>13600</v>
      </c>
    </row>
    <row r="717" spans="1:6" x14ac:dyDescent="0.3">
      <c r="A717">
        <v>343</v>
      </c>
      <c r="B717" t="s">
        <v>46</v>
      </c>
      <c r="C717" s="1">
        <v>42948</v>
      </c>
      <c r="D717" t="s">
        <v>14</v>
      </c>
      <c r="E717">
        <v>2017</v>
      </c>
      <c r="F717">
        <v>13650</v>
      </c>
    </row>
    <row r="718" spans="1:6" x14ac:dyDescent="0.3">
      <c r="A718">
        <v>344</v>
      </c>
      <c r="B718" t="s">
        <v>46</v>
      </c>
      <c r="C718" s="1">
        <v>42979</v>
      </c>
      <c r="D718" t="s">
        <v>15</v>
      </c>
      <c r="E718">
        <v>2017</v>
      </c>
      <c r="F718">
        <v>13800</v>
      </c>
    </row>
    <row r="719" spans="1:6" x14ac:dyDescent="0.3">
      <c r="A719">
        <v>345</v>
      </c>
      <c r="B719" t="s">
        <v>46</v>
      </c>
      <c r="C719" s="1">
        <v>43009</v>
      </c>
      <c r="D719" t="s">
        <v>16</v>
      </c>
      <c r="E719">
        <v>2017</v>
      </c>
      <c r="F719">
        <v>16500</v>
      </c>
    </row>
    <row r="720" spans="1:6" x14ac:dyDescent="0.3">
      <c r="A720">
        <v>346</v>
      </c>
      <c r="B720" t="s">
        <v>46</v>
      </c>
      <c r="C720" s="1">
        <v>43040</v>
      </c>
      <c r="D720" t="s">
        <v>17</v>
      </c>
      <c r="E720">
        <v>2017</v>
      </c>
      <c r="F720">
        <v>16300</v>
      </c>
    </row>
    <row r="721" spans="1:6" x14ac:dyDescent="0.3">
      <c r="A721">
        <v>347</v>
      </c>
      <c r="B721" t="s">
        <v>46</v>
      </c>
      <c r="C721" s="1">
        <v>43070</v>
      </c>
      <c r="D721" t="s">
        <v>18</v>
      </c>
      <c r="E721">
        <v>2017</v>
      </c>
      <c r="F721">
        <v>21200</v>
      </c>
    </row>
    <row r="722" spans="1:6" x14ac:dyDescent="0.3">
      <c r="A722">
        <v>348</v>
      </c>
      <c r="B722" t="s">
        <v>47</v>
      </c>
      <c r="C722" s="1">
        <v>42736</v>
      </c>
      <c r="D722" t="s">
        <v>7</v>
      </c>
      <c r="E722">
        <v>2017</v>
      </c>
      <c r="F722">
        <v>130608</v>
      </c>
    </row>
    <row r="723" spans="1:6" x14ac:dyDescent="0.3">
      <c r="A723">
        <v>349</v>
      </c>
      <c r="B723" t="s">
        <v>47</v>
      </c>
      <c r="C723" s="1">
        <v>42767</v>
      </c>
      <c r="D723" t="s">
        <v>8</v>
      </c>
      <c r="E723">
        <v>2017</v>
      </c>
      <c r="F723">
        <v>126608</v>
      </c>
    </row>
    <row r="724" spans="1:6" x14ac:dyDescent="0.3">
      <c r="A724">
        <v>350</v>
      </c>
      <c r="B724" t="s">
        <v>47</v>
      </c>
      <c r="C724" s="1">
        <v>42795</v>
      </c>
      <c r="D724" t="s">
        <v>9</v>
      </c>
      <c r="E724">
        <v>2017</v>
      </c>
      <c r="F724">
        <v>118298</v>
      </c>
    </row>
    <row r="725" spans="1:6" x14ac:dyDescent="0.3">
      <c r="A725">
        <v>351</v>
      </c>
      <c r="B725" t="s">
        <v>47</v>
      </c>
      <c r="C725" s="1">
        <v>42826</v>
      </c>
      <c r="D725" t="s">
        <v>10</v>
      </c>
      <c r="E725">
        <v>2017</v>
      </c>
      <c r="F725">
        <v>107133</v>
      </c>
    </row>
    <row r="726" spans="1:6" x14ac:dyDescent="0.3">
      <c r="A726">
        <v>352</v>
      </c>
      <c r="B726" t="s">
        <v>47</v>
      </c>
      <c r="C726" s="1">
        <v>42856</v>
      </c>
      <c r="D726" t="s">
        <v>11</v>
      </c>
      <c r="E726">
        <v>2017</v>
      </c>
      <c r="F726">
        <v>109915</v>
      </c>
    </row>
    <row r="727" spans="1:6" x14ac:dyDescent="0.3">
      <c r="A727">
        <v>353</v>
      </c>
      <c r="B727" t="s">
        <v>47</v>
      </c>
      <c r="C727" s="1">
        <v>42887</v>
      </c>
      <c r="D727" t="s">
        <v>12</v>
      </c>
      <c r="E727">
        <v>2017</v>
      </c>
      <c r="F727">
        <v>111530</v>
      </c>
    </row>
    <row r="728" spans="1:6" x14ac:dyDescent="0.3">
      <c r="A728">
        <v>354</v>
      </c>
      <c r="B728" t="s">
        <v>47</v>
      </c>
      <c r="C728" s="1">
        <v>42917</v>
      </c>
      <c r="D728" t="s">
        <v>13</v>
      </c>
      <c r="E728">
        <v>2017</v>
      </c>
      <c r="F728">
        <v>116545</v>
      </c>
    </row>
    <row r="729" spans="1:6" x14ac:dyDescent="0.3">
      <c r="A729">
        <v>355</v>
      </c>
      <c r="B729" t="s">
        <v>47</v>
      </c>
      <c r="C729" s="1">
        <v>42948</v>
      </c>
      <c r="D729" t="s">
        <v>14</v>
      </c>
      <c r="E729">
        <v>2017</v>
      </c>
      <c r="F729">
        <v>116810</v>
      </c>
    </row>
    <row r="730" spans="1:6" x14ac:dyDescent="0.3">
      <c r="A730">
        <v>356</v>
      </c>
      <c r="B730" t="s">
        <v>47</v>
      </c>
      <c r="C730" s="1">
        <v>42979</v>
      </c>
      <c r="D730" t="s">
        <v>15</v>
      </c>
      <c r="E730">
        <v>2017</v>
      </c>
      <c r="F730">
        <v>117150</v>
      </c>
    </row>
    <row r="731" spans="1:6" x14ac:dyDescent="0.3">
      <c r="A731">
        <v>357</v>
      </c>
      <c r="B731" t="s">
        <v>47</v>
      </c>
      <c r="C731" s="1">
        <v>43009</v>
      </c>
      <c r="D731" t="s">
        <v>16</v>
      </c>
      <c r="E731">
        <v>2017</v>
      </c>
      <c r="F731">
        <v>119255</v>
      </c>
    </row>
    <row r="732" spans="1:6" x14ac:dyDescent="0.3">
      <c r="A732">
        <v>358</v>
      </c>
      <c r="B732" t="s">
        <v>47</v>
      </c>
      <c r="C732" s="1">
        <v>43040</v>
      </c>
      <c r="D732" t="s">
        <v>17</v>
      </c>
      <c r="E732">
        <v>2017</v>
      </c>
      <c r="F732">
        <v>119360</v>
      </c>
    </row>
    <row r="733" spans="1:6" x14ac:dyDescent="0.3">
      <c r="A733">
        <v>359</v>
      </c>
      <c r="B733" t="s">
        <v>47</v>
      </c>
      <c r="C733" s="1">
        <v>43070</v>
      </c>
      <c r="D733" t="s">
        <v>18</v>
      </c>
      <c r="E733">
        <v>2017</v>
      </c>
      <c r="F733">
        <v>126790</v>
      </c>
    </row>
    <row r="734" spans="1:6" x14ac:dyDescent="0.3">
      <c r="A734">
        <v>360</v>
      </c>
      <c r="B734" t="s">
        <v>48</v>
      </c>
      <c r="C734" s="1">
        <v>42736</v>
      </c>
      <c r="D734" t="s">
        <v>7</v>
      </c>
      <c r="E734">
        <v>2017</v>
      </c>
      <c r="F734">
        <v>678000</v>
      </c>
    </row>
    <row r="735" spans="1:6" x14ac:dyDescent="0.3">
      <c r="A735">
        <v>361</v>
      </c>
      <c r="B735" t="s">
        <v>48</v>
      </c>
      <c r="C735" s="1">
        <v>42767</v>
      </c>
      <c r="D735" t="s">
        <v>8</v>
      </c>
      <c r="E735">
        <v>2017</v>
      </c>
      <c r="F735">
        <v>540500</v>
      </c>
    </row>
    <row r="736" spans="1:6" x14ac:dyDescent="0.3">
      <c r="A736">
        <v>362</v>
      </c>
      <c r="B736" t="s">
        <v>48</v>
      </c>
      <c r="C736" s="1">
        <v>42795</v>
      </c>
      <c r="D736" t="s">
        <v>9</v>
      </c>
      <c r="E736">
        <v>2017</v>
      </c>
      <c r="F736">
        <v>525588</v>
      </c>
    </row>
    <row r="737" spans="1:6" x14ac:dyDescent="0.3">
      <c r="A737">
        <v>363</v>
      </c>
      <c r="B737" t="s">
        <v>48</v>
      </c>
      <c r="C737" s="1">
        <v>42826</v>
      </c>
      <c r="D737" t="s">
        <v>10</v>
      </c>
      <c r="E737">
        <v>2017</v>
      </c>
      <c r="F737">
        <v>570000</v>
      </c>
    </row>
    <row r="738" spans="1:6" x14ac:dyDescent="0.3">
      <c r="A738">
        <v>364</v>
      </c>
      <c r="B738" t="s">
        <v>48</v>
      </c>
      <c r="C738" s="1">
        <v>42856</v>
      </c>
      <c r="D738" t="s">
        <v>11</v>
      </c>
      <c r="E738">
        <v>2017</v>
      </c>
      <c r="F738">
        <v>458700</v>
      </c>
    </row>
    <row r="739" spans="1:6" x14ac:dyDescent="0.3">
      <c r="A739">
        <v>365</v>
      </c>
      <c r="B739" t="s">
        <v>48</v>
      </c>
      <c r="C739" s="1">
        <v>42887</v>
      </c>
      <c r="D739" t="s">
        <v>12</v>
      </c>
      <c r="E739">
        <v>2017</v>
      </c>
      <c r="F739">
        <v>685880</v>
      </c>
    </row>
    <row r="740" spans="1:6" x14ac:dyDescent="0.3">
      <c r="A740">
        <v>366</v>
      </c>
      <c r="B740" t="s">
        <v>48</v>
      </c>
      <c r="C740" s="1">
        <v>42917</v>
      </c>
      <c r="D740" t="s">
        <v>13</v>
      </c>
      <c r="E740">
        <v>2017</v>
      </c>
      <c r="F740">
        <v>481240</v>
      </c>
    </row>
    <row r="741" spans="1:6" x14ac:dyDescent="0.3">
      <c r="A741">
        <v>367</v>
      </c>
      <c r="B741" t="s">
        <v>48</v>
      </c>
      <c r="C741" s="1">
        <v>42948</v>
      </c>
      <c r="D741" t="s">
        <v>14</v>
      </c>
      <c r="E741">
        <v>2017</v>
      </c>
      <c r="F741">
        <v>680720</v>
      </c>
    </row>
    <row r="742" spans="1:6" x14ac:dyDescent="0.3">
      <c r="A742">
        <v>368</v>
      </c>
      <c r="B742" t="s">
        <v>48</v>
      </c>
      <c r="C742" s="1">
        <v>42979</v>
      </c>
      <c r="D742" t="s">
        <v>15</v>
      </c>
      <c r="E742">
        <v>2017</v>
      </c>
      <c r="F742">
        <v>678925</v>
      </c>
    </row>
    <row r="743" spans="1:6" x14ac:dyDescent="0.3">
      <c r="A743">
        <v>369</v>
      </c>
      <c r="B743" t="s">
        <v>48</v>
      </c>
      <c r="C743" s="1">
        <v>43009</v>
      </c>
      <c r="D743" t="s">
        <v>16</v>
      </c>
      <c r="E743">
        <v>2017</v>
      </c>
      <c r="F743">
        <v>683500</v>
      </c>
    </row>
    <row r="744" spans="1:6" x14ac:dyDescent="0.3">
      <c r="A744">
        <v>370</v>
      </c>
      <c r="B744" t="s">
        <v>48</v>
      </c>
      <c r="C744" s="1">
        <v>43040</v>
      </c>
      <c r="D744" t="s">
        <v>17</v>
      </c>
      <c r="E744">
        <v>2017</v>
      </c>
      <c r="F744">
        <v>537600</v>
      </c>
    </row>
    <row r="745" spans="1:6" x14ac:dyDescent="0.3">
      <c r="A745">
        <v>371</v>
      </c>
      <c r="B745" t="s">
        <v>48</v>
      </c>
      <c r="C745" s="1">
        <v>43070</v>
      </c>
      <c r="D745" t="s">
        <v>18</v>
      </c>
      <c r="E745">
        <v>2017</v>
      </c>
      <c r="F745">
        <v>481075</v>
      </c>
    </row>
    <row r="746" spans="1:6" x14ac:dyDescent="0.3">
      <c r="A746">
        <v>0</v>
      </c>
      <c r="B746" t="s">
        <v>6</v>
      </c>
      <c r="C746" s="1">
        <v>43101</v>
      </c>
      <c r="D746" t="s">
        <v>7</v>
      </c>
      <c r="E746">
        <v>2018</v>
      </c>
      <c r="F746">
        <v>320356</v>
      </c>
    </row>
    <row r="747" spans="1:6" x14ac:dyDescent="0.3">
      <c r="A747">
        <v>1</v>
      </c>
      <c r="B747" t="s">
        <v>6</v>
      </c>
      <c r="C747" s="1">
        <v>43132</v>
      </c>
      <c r="D747" t="s">
        <v>8</v>
      </c>
      <c r="E747">
        <v>2018</v>
      </c>
      <c r="F747">
        <v>36550</v>
      </c>
    </row>
    <row r="748" spans="1:6" x14ac:dyDescent="0.3">
      <c r="A748">
        <v>2</v>
      </c>
      <c r="B748" t="s">
        <v>6</v>
      </c>
      <c r="C748" s="1">
        <v>43160</v>
      </c>
      <c r="D748" t="s">
        <v>9</v>
      </c>
      <c r="E748">
        <v>2018</v>
      </c>
      <c r="F748">
        <v>23011</v>
      </c>
    </row>
    <row r="749" spans="1:6" x14ac:dyDescent="0.3">
      <c r="A749">
        <v>3</v>
      </c>
      <c r="B749" t="s">
        <v>6</v>
      </c>
      <c r="C749" s="1">
        <v>43191</v>
      </c>
      <c r="D749" t="s">
        <v>10</v>
      </c>
      <c r="E749">
        <v>2018</v>
      </c>
      <c r="F749">
        <v>14183</v>
      </c>
    </row>
    <row r="750" spans="1:6" x14ac:dyDescent="0.3">
      <c r="A750">
        <v>4</v>
      </c>
      <c r="B750" t="s">
        <v>6</v>
      </c>
      <c r="C750" s="1">
        <v>43221</v>
      </c>
      <c r="D750" t="s">
        <v>11</v>
      </c>
      <c r="E750">
        <v>2018</v>
      </c>
      <c r="F750">
        <v>8197</v>
      </c>
    </row>
    <row r="751" spans="1:6" x14ac:dyDescent="0.3">
      <c r="A751">
        <v>5</v>
      </c>
      <c r="B751" t="s">
        <v>6</v>
      </c>
      <c r="C751" s="1">
        <v>43252</v>
      </c>
      <c r="D751" t="s">
        <v>12</v>
      </c>
      <c r="E751">
        <v>2018</v>
      </c>
      <c r="F751">
        <v>12052</v>
      </c>
    </row>
    <row r="752" spans="1:6" x14ac:dyDescent="0.3">
      <c r="A752">
        <v>6</v>
      </c>
      <c r="B752" t="s">
        <v>6</v>
      </c>
      <c r="C752" s="1">
        <v>43282</v>
      </c>
      <c r="D752" t="s">
        <v>13</v>
      </c>
      <c r="E752">
        <v>2018</v>
      </c>
      <c r="F752">
        <v>24666</v>
      </c>
    </row>
    <row r="753" spans="1:6" x14ac:dyDescent="0.3">
      <c r="A753">
        <v>7</v>
      </c>
      <c r="B753" t="s">
        <v>6</v>
      </c>
      <c r="C753" s="1">
        <v>43313</v>
      </c>
      <c r="D753" t="s">
        <v>14</v>
      </c>
      <c r="E753">
        <v>2018</v>
      </c>
      <c r="F753">
        <v>38939</v>
      </c>
    </row>
    <row r="754" spans="1:6" x14ac:dyDescent="0.3">
      <c r="A754">
        <v>8</v>
      </c>
      <c r="B754" t="s">
        <v>6</v>
      </c>
      <c r="C754" s="1">
        <v>43344</v>
      </c>
      <c r="D754" t="s">
        <v>15</v>
      </c>
      <c r="E754">
        <v>2018</v>
      </c>
      <c r="F754">
        <v>25875</v>
      </c>
    </row>
    <row r="755" spans="1:6" x14ac:dyDescent="0.3">
      <c r="A755">
        <v>9</v>
      </c>
      <c r="B755" t="s">
        <v>6</v>
      </c>
      <c r="C755" s="1">
        <v>43374</v>
      </c>
      <c r="D755" t="s">
        <v>16</v>
      </c>
      <c r="E755">
        <v>2018</v>
      </c>
      <c r="F755">
        <v>30257</v>
      </c>
    </row>
    <row r="756" spans="1:6" x14ac:dyDescent="0.3">
      <c r="A756">
        <v>10</v>
      </c>
      <c r="B756" t="s">
        <v>6</v>
      </c>
      <c r="C756" s="1">
        <v>43405</v>
      </c>
      <c r="D756" t="s">
        <v>17</v>
      </c>
      <c r="E756">
        <v>2018</v>
      </c>
      <c r="F756">
        <v>49181</v>
      </c>
    </row>
    <row r="757" spans="1:6" x14ac:dyDescent="0.3">
      <c r="A757">
        <v>11</v>
      </c>
      <c r="B757" t="s">
        <v>6</v>
      </c>
      <c r="C757" s="1">
        <v>43435</v>
      </c>
      <c r="D757" t="s">
        <v>18</v>
      </c>
      <c r="E757">
        <v>2018</v>
      </c>
      <c r="F757">
        <v>61476</v>
      </c>
    </row>
    <row r="758" spans="1:6" x14ac:dyDescent="0.3">
      <c r="A758">
        <v>12</v>
      </c>
      <c r="B758" t="s">
        <v>19</v>
      </c>
      <c r="C758" s="1">
        <v>43101</v>
      </c>
      <c r="D758" t="s">
        <v>7</v>
      </c>
      <c r="E758">
        <v>2018</v>
      </c>
      <c r="F758">
        <v>421275</v>
      </c>
    </row>
    <row r="759" spans="1:6" x14ac:dyDescent="0.3">
      <c r="A759">
        <v>13</v>
      </c>
      <c r="B759" t="s">
        <v>19</v>
      </c>
      <c r="C759" s="1">
        <v>43132</v>
      </c>
      <c r="D759" t="s">
        <v>8</v>
      </c>
      <c r="E759">
        <v>2018</v>
      </c>
      <c r="F759">
        <v>240634</v>
      </c>
    </row>
    <row r="760" spans="1:6" x14ac:dyDescent="0.3">
      <c r="A760">
        <v>14</v>
      </c>
      <c r="B760" t="s">
        <v>19</v>
      </c>
      <c r="C760" s="1">
        <v>43160</v>
      </c>
      <c r="D760" t="s">
        <v>9</v>
      </c>
      <c r="E760">
        <v>2018</v>
      </c>
      <c r="F760">
        <v>421275</v>
      </c>
    </row>
    <row r="761" spans="1:6" x14ac:dyDescent="0.3">
      <c r="A761">
        <v>15</v>
      </c>
      <c r="B761" t="s">
        <v>19</v>
      </c>
      <c r="C761" s="1">
        <v>43191</v>
      </c>
      <c r="D761" t="s">
        <v>10</v>
      </c>
      <c r="E761">
        <v>2018</v>
      </c>
      <c r="F761">
        <v>341258</v>
      </c>
    </row>
    <row r="762" spans="1:6" x14ac:dyDescent="0.3">
      <c r="A762">
        <v>16</v>
      </c>
      <c r="B762" t="s">
        <v>19</v>
      </c>
      <c r="C762" s="1">
        <v>43221</v>
      </c>
      <c r="D762" t="s">
        <v>11</v>
      </c>
      <c r="E762">
        <v>2018</v>
      </c>
      <c r="F762">
        <v>291273</v>
      </c>
    </row>
    <row r="763" spans="1:6" x14ac:dyDescent="0.3">
      <c r="A763">
        <v>17</v>
      </c>
      <c r="B763" t="s">
        <v>19</v>
      </c>
      <c r="C763" s="1">
        <v>43252</v>
      </c>
      <c r="D763" t="s">
        <v>12</v>
      </c>
      <c r="E763">
        <v>2018</v>
      </c>
      <c r="F763">
        <v>290512</v>
      </c>
    </row>
    <row r="764" spans="1:6" x14ac:dyDescent="0.3">
      <c r="A764">
        <v>18</v>
      </c>
      <c r="B764" t="s">
        <v>19</v>
      </c>
      <c r="C764" s="1">
        <v>43282</v>
      </c>
      <c r="D764" t="s">
        <v>13</v>
      </c>
      <c r="E764">
        <v>2018</v>
      </c>
      <c r="F764">
        <v>220304</v>
      </c>
    </row>
    <row r="765" spans="1:6" x14ac:dyDescent="0.3">
      <c r="A765">
        <v>19</v>
      </c>
      <c r="B765" t="s">
        <v>19</v>
      </c>
      <c r="C765" s="1">
        <v>43313</v>
      </c>
      <c r="D765" t="s">
        <v>14</v>
      </c>
      <c r="E765">
        <v>2018</v>
      </c>
      <c r="F765">
        <v>219548</v>
      </c>
    </row>
    <row r="766" spans="1:6" x14ac:dyDescent="0.3">
      <c r="A766">
        <v>20</v>
      </c>
      <c r="B766" t="s">
        <v>19</v>
      </c>
      <c r="C766" s="1">
        <v>43344</v>
      </c>
      <c r="D766" t="s">
        <v>15</v>
      </c>
      <c r="E766">
        <v>2018</v>
      </c>
      <c r="F766">
        <v>334878</v>
      </c>
    </row>
    <row r="767" spans="1:6" x14ac:dyDescent="0.3">
      <c r="A767">
        <v>21</v>
      </c>
      <c r="B767" t="s">
        <v>19</v>
      </c>
      <c r="C767" s="1">
        <v>43374</v>
      </c>
      <c r="D767" t="s">
        <v>16</v>
      </c>
      <c r="E767">
        <v>2018</v>
      </c>
      <c r="F767">
        <v>322974</v>
      </c>
    </row>
    <row r="768" spans="1:6" x14ac:dyDescent="0.3">
      <c r="A768">
        <v>22</v>
      </c>
      <c r="B768" t="s">
        <v>19</v>
      </c>
      <c r="C768" s="1">
        <v>43405</v>
      </c>
      <c r="D768" t="s">
        <v>17</v>
      </c>
      <c r="E768">
        <v>2018</v>
      </c>
      <c r="F768">
        <v>253464</v>
      </c>
    </row>
    <row r="769" spans="1:6" x14ac:dyDescent="0.3">
      <c r="A769">
        <v>23</v>
      </c>
      <c r="B769" t="s">
        <v>19</v>
      </c>
      <c r="C769" s="1">
        <v>43435</v>
      </c>
      <c r="D769" t="s">
        <v>18</v>
      </c>
      <c r="E769">
        <v>2018</v>
      </c>
      <c r="F769">
        <v>442483</v>
      </c>
    </row>
    <row r="770" spans="1:6" x14ac:dyDescent="0.3">
      <c r="A770">
        <v>24</v>
      </c>
      <c r="B770" t="s">
        <v>20</v>
      </c>
      <c r="C770" s="1">
        <v>43101</v>
      </c>
      <c r="D770" t="s">
        <v>7</v>
      </c>
      <c r="E770">
        <v>2018</v>
      </c>
      <c r="F770">
        <v>1978396</v>
      </c>
    </row>
    <row r="771" spans="1:6" x14ac:dyDescent="0.3">
      <c r="A771">
        <v>25</v>
      </c>
      <c r="B771" t="s">
        <v>20</v>
      </c>
      <c r="C771" s="1">
        <v>43132</v>
      </c>
      <c r="D771" t="s">
        <v>8</v>
      </c>
      <c r="E771">
        <v>2018</v>
      </c>
      <c r="F771">
        <v>1365837</v>
      </c>
    </row>
    <row r="772" spans="1:6" x14ac:dyDescent="0.3">
      <c r="A772">
        <v>26</v>
      </c>
      <c r="B772" t="s">
        <v>20</v>
      </c>
      <c r="C772" s="1">
        <v>43160</v>
      </c>
      <c r="D772" t="s">
        <v>9</v>
      </c>
      <c r="E772">
        <v>2018</v>
      </c>
      <c r="F772">
        <v>1415938</v>
      </c>
    </row>
    <row r="773" spans="1:6" x14ac:dyDescent="0.3">
      <c r="A773">
        <v>27</v>
      </c>
      <c r="B773" t="s">
        <v>20</v>
      </c>
      <c r="C773" s="1">
        <v>43191</v>
      </c>
      <c r="D773" t="s">
        <v>10</v>
      </c>
      <c r="E773">
        <v>2018</v>
      </c>
      <c r="F773">
        <v>1586375</v>
      </c>
    </row>
    <row r="774" spans="1:6" x14ac:dyDescent="0.3">
      <c r="A774">
        <v>28</v>
      </c>
      <c r="B774" t="s">
        <v>20</v>
      </c>
      <c r="C774" s="1">
        <v>43221</v>
      </c>
      <c r="D774" t="s">
        <v>11</v>
      </c>
      <c r="E774">
        <v>2018</v>
      </c>
      <c r="F774">
        <v>1189492</v>
      </c>
    </row>
    <row r="775" spans="1:6" x14ac:dyDescent="0.3">
      <c r="A775">
        <v>29</v>
      </c>
      <c r="B775" t="s">
        <v>20</v>
      </c>
      <c r="C775" s="1">
        <v>43252</v>
      </c>
      <c r="D775" t="s">
        <v>12</v>
      </c>
      <c r="E775">
        <v>2018</v>
      </c>
      <c r="F775">
        <v>1595067</v>
      </c>
    </row>
    <row r="776" spans="1:6" x14ac:dyDescent="0.3">
      <c r="A776">
        <v>30</v>
      </c>
      <c r="B776" t="s">
        <v>20</v>
      </c>
      <c r="C776" s="1">
        <v>43282</v>
      </c>
      <c r="D776" t="s">
        <v>13</v>
      </c>
      <c r="E776">
        <v>2018</v>
      </c>
      <c r="F776">
        <v>1470042</v>
      </c>
    </row>
    <row r="777" spans="1:6" x14ac:dyDescent="0.3">
      <c r="A777">
        <v>31</v>
      </c>
      <c r="B777" t="s">
        <v>20</v>
      </c>
      <c r="C777" s="1">
        <v>43313</v>
      </c>
      <c r="D777" t="s">
        <v>14</v>
      </c>
      <c r="E777">
        <v>2018</v>
      </c>
      <c r="F777">
        <v>1591470</v>
      </c>
    </row>
    <row r="778" spans="1:6" x14ac:dyDescent="0.3">
      <c r="A778">
        <v>32</v>
      </c>
      <c r="B778" t="s">
        <v>20</v>
      </c>
      <c r="C778" s="1">
        <v>43344</v>
      </c>
      <c r="D778" t="s">
        <v>15</v>
      </c>
      <c r="E778">
        <v>2018</v>
      </c>
      <c r="F778">
        <v>1508086</v>
      </c>
    </row>
    <row r="779" spans="1:6" x14ac:dyDescent="0.3">
      <c r="A779">
        <v>33</v>
      </c>
      <c r="B779" t="s">
        <v>20</v>
      </c>
      <c r="C779" s="1">
        <v>43374</v>
      </c>
      <c r="D779" t="s">
        <v>16</v>
      </c>
      <c r="E779">
        <v>2018</v>
      </c>
      <c r="F779">
        <v>2207478</v>
      </c>
    </row>
    <row r="780" spans="1:6" x14ac:dyDescent="0.3">
      <c r="A780">
        <v>34</v>
      </c>
      <c r="B780" t="s">
        <v>20</v>
      </c>
      <c r="C780" s="1">
        <v>43405</v>
      </c>
      <c r="D780" t="s">
        <v>17</v>
      </c>
      <c r="E780">
        <v>2018</v>
      </c>
      <c r="F780">
        <v>1671320</v>
      </c>
    </row>
    <row r="781" spans="1:6" x14ac:dyDescent="0.3">
      <c r="A781">
        <v>35</v>
      </c>
      <c r="B781" t="s">
        <v>20</v>
      </c>
      <c r="C781" s="1">
        <v>43435</v>
      </c>
      <c r="D781" t="s">
        <v>18</v>
      </c>
      <c r="E781">
        <v>2018</v>
      </c>
      <c r="F781">
        <v>1964150</v>
      </c>
    </row>
    <row r="782" spans="1:6" x14ac:dyDescent="0.3">
      <c r="A782">
        <v>36</v>
      </c>
      <c r="B782" t="s">
        <v>21</v>
      </c>
      <c r="C782" s="1">
        <v>43101</v>
      </c>
      <c r="D782" t="s">
        <v>7</v>
      </c>
      <c r="E782">
        <v>2018</v>
      </c>
      <c r="F782">
        <v>614082</v>
      </c>
    </row>
    <row r="783" spans="1:6" x14ac:dyDescent="0.3">
      <c r="A783">
        <v>37</v>
      </c>
      <c r="B783" t="s">
        <v>21</v>
      </c>
      <c r="C783" s="1">
        <v>43132</v>
      </c>
      <c r="D783" t="s">
        <v>8</v>
      </c>
      <c r="E783">
        <v>2018</v>
      </c>
      <c r="F783">
        <v>349576</v>
      </c>
    </row>
    <row r="784" spans="1:6" x14ac:dyDescent="0.3">
      <c r="A784">
        <v>38</v>
      </c>
      <c r="B784" t="s">
        <v>21</v>
      </c>
      <c r="C784" s="1">
        <v>43160</v>
      </c>
      <c r="D784" t="s">
        <v>9</v>
      </c>
      <c r="E784">
        <v>2018</v>
      </c>
      <c r="F784">
        <v>416716</v>
      </c>
    </row>
    <row r="785" spans="1:6" x14ac:dyDescent="0.3">
      <c r="A785">
        <v>39</v>
      </c>
      <c r="B785" t="s">
        <v>21</v>
      </c>
      <c r="C785" s="1">
        <v>43191</v>
      </c>
      <c r="D785" t="s">
        <v>10</v>
      </c>
      <c r="E785">
        <v>2018</v>
      </c>
      <c r="F785">
        <v>372874</v>
      </c>
    </row>
    <row r="786" spans="1:6" x14ac:dyDescent="0.3">
      <c r="A786">
        <v>40</v>
      </c>
      <c r="B786" t="s">
        <v>21</v>
      </c>
      <c r="C786" s="1">
        <v>43221</v>
      </c>
      <c r="D786" t="s">
        <v>11</v>
      </c>
      <c r="E786">
        <v>2018</v>
      </c>
      <c r="F786">
        <v>641363</v>
      </c>
    </row>
    <row r="787" spans="1:6" x14ac:dyDescent="0.3">
      <c r="A787">
        <v>41</v>
      </c>
      <c r="B787" t="s">
        <v>21</v>
      </c>
      <c r="C787" s="1">
        <v>43252</v>
      </c>
      <c r="D787" t="s">
        <v>12</v>
      </c>
      <c r="E787">
        <v>2018</v>
      </c>
      <c r="F787">
        <v>182505</v>
      </c>
    </row>
    <row r="788" spans="1:6" x14ac:dyDescent="0.3">
      <c r="A788">
        <v>42</v>
      </c>
      <c r="B788" t="s">
        <v>21</v>
      </c>
      <c r="C788" s="1">
        <v>43282</v>
      </c>
      <c r="D788" t="s">
        <v>13</v>
      </c>
      <c r="E788">
        <v>2018</v>
      </c>
      <c r="F788">
        <v>182473</v>
      </c>
    </row>
    <row r="789" spans="1:6" x14ac:dyDescent="0.3">
      <c r="A789">
        <v>43</v>
      </c>
      <c r="B789" t="s">
        <v>21</v>
      </c>
      <c r="C789" s="1">
        <v>43313</v>
      </c>
      <c r="D789" t="s">
        <v>14</v>
      </c>
      <c r="E789">
        <v>2018</v>
      </c>
      <c r="F789">
        <v>272685</v>
      </c>
    </row>
    <row r="790" spans="1:6" x14ac:dyDescent="0.3">
      <c r="A790">
        <v>44</v>
      </c>
      <c r="B790" t="s">
        <v>21</v>
      </c>
      <c r="C790" s="1">
        <v>43344</v>
      </c>
      <c r="D790" t="s">
        <v>15</v>
      </c>
      <c r="E790">
        <v>2018</v>
      </c>
      <c r="F790">
        <v>273121</v>
      </c>
    </row>
    <row r="791" spans="1:6" x14ac:dyDescent="0.3">
      <c r="A791">
        <v>45</v>
      </c>
      <c r="B791" t="s">
        <v>21</v>
      </c>
      <c r="C791" s="1">
        <v>43374</v>
      </c>
      <c r="D791" t="s">
        <v>16</v>
      </c>
      <c r="E791">
        <v>2018</v>
      </c>
      <c r="F791">
        <v>138206</v>
      </c>
    </row>
    <row r="792" spans="1:6" x14ac:dyDescent="0.3">
      <c r="A792">
        <v>46</v>
      </c>
      <c r="B792" t="s">
        <v>21</v>
      </c>
      <c r="C792" s="1">
        <v>43405</v>
      </c>
      <c r="D792" t="s">
        <v>17</v>
      </c>
      <c r="E792">
        <v>2018</v>
      </c>
      <c r="F792">
        <v>277997</v>
      </c>
    </row>
    <row r="793" spans="1:6" x14ac:dyDescent="0.3">
      <c r="A793">
        <v>47</v>
      </c>
      <c r="B793" t="s">
        <v>21</v>
      </c>
      <c r="C793" s="1">
        <v>43435</v>
      </c>
      <c r="D793" t="s">
        <v>18</v>
      </c>
      <c r="E793">
        <v>2018</v>
      </c>
      <c r="F793">
        <v>231323</v>
      </c>
    </row>
    <row r="794" spans="1:6" x14ac:dyDescent="0.3">
      <c r="A794">
        <v>48</v>
      </c>
      <c r="B794" t="s">
        <v>22</v>
      </c>
      <c r="C794" s="1">
        <v>43101</v>
      </c>
      <c r="D794" t="s">
        <v>7</v>
      </c>
      <c r="E794">
        <v>2018</v>
      </c>
      <c r="F794">
        <v>17180</v>
      </c>
    </row>
    <row r="795" spans="1:6" x14ac:dyDescent="0.3">
      <c r="A795">
        <v>49</v>
      </c>
      <c r="B795" t="s">
        <v>22</v>
      </c>
      <c r="C795" s="1">
        <v>43132</v>
      </c>
      <c r="D795" t="s">
        <v>8</v>
      </c>
      <c r="E795">
        <v>2018</v>
      </c>
      <c r="F795">
        <v>18600</v>
      </c>
    </row>
    <row r="796" spans="1:6" x14ac:dyDescent="0.3">
      <c r="A796">
        <v>50</v>
      </c>
      <c r="B796" t="s">
        <v>22</v>
      </c>
      <c r="C796" s="1">
        <v>43160</v>
      </c>
      <c r="D796" t="s">
        <v>9</v>
      </c>
      <c r="E796">
        <v>2018</v>
      </c>
      <c r="F796">
        <v>17300</v>
      </c>
    </row>
    <row r="797" spans="1:6" x14ac:dyDescent="0.3">
      <c r="A797">
        <v>51</v>
      </c>
      <c r="B797" t="s">
        <v>22</v>
      </c>
      <c r="C797" s="1">
        <v>43191</v>
      </c>
      <c r="D797" t="s">
        <v>10</v>
      </c>
      <c r="E797">
        <v>2018</v>
      </c>
      <c r="F797">
        <v>18100</v>
      </c>
    </row>
    <row r="798" spans="1:6" x14ac:dyDescent="0.3">
      <c r="A798">
        <v>52</v>
      </c>
      <c r="B798" t="s">
        <v>22</v>
      </c>
      <c r="C798" s="1">
        <v>43221</v>
      </c>
      <c r="D798" t="s">
        <v>11</v>
      </c>
      <c r="E798">
        <v>2018</v>
      </c>
      <c r="F798">
        <v>19660</v>
      </c>
    </row>
    <row r="799" spans="1:6" x14ac:dyDescent="0.3">
      <c r="A799">
        <v>53</v>
      </c>
      <c r="B799" t="s">
        <v>22</v>
      </c>
      <c r="C799" s="1">
        <v>43252</v>
      </c>
      <c r="D799" t="s">
        <v>12</v>
      </c>
      <c r="E799">
        <v>2018</v>
      </c>
      <c r="F799">
        <v>23050</v>
      </c>
    </row>
    <row r="800" spans="1:6" x14ac:dyDescent="0.3">
      <c r="A800">
        <v>54</v>
      </c>
      <c r="B800" t="s">
        <v>22</v>
      </c>
      <c r="C800" s="1">
        <v>43282</v>
      </c>
      <c r="D800" t="s">
        <v>13</v>
      </c>
      <c r="E800">
        <v>2018</v>
      </c>
      <c r="F800">
        <v>26280</v>
      </c>
    </row>
    <row r="801" spans="1:6" x14ac:dyDescent="0.3">
      <c r="A801">
        <v>55</v>
      </c>
      <c r="B801" t="s">
        <v>22</v>
      </c>
      <c r="C801" s="1">
        <v>43313</v>
      </c>
      <c r="D801" t="s">
        <v>14</v>
      </c>
      <c r="E801">
        <v>2018</v>
      </c>
      <c r="F801">
        <v>26020</v>
      </c>
    </row>
    <row r="802" spans="1:6" x14ac:dyDescent="0.3">
      <c r="A802">
        <v>56</v>
      </c>
      <c r="B802" t="s">
        <v>22</v>
      </c>
      <c r="C802" s="1">
        <v>43344</v>
      </c>
      <c r="D802" t="s">
        <v>15</v>
      </c>
      <c r="E802">
        <v>2018</v>
      </c>
      <c r="F802">
        <v>28830</v>
      </c>
    </row>
    <row r="803" spans="1:6" x14ac:dyDescent="0.3">
      <c r="A803">
        <v>57</v>
      </c>
      <c r="B803" t="s">
        <v>22</v>
      </c>
      <c r="C803" s="1">
        <v>43374</v>
      </c>
      <c r="D803" t="s">
        <v>16</v>
      </c>
      <c r="E803">
        <v>2018</v>
      </c>
      <c r="F803">
        <v>29470</v>
      </c>
    </row>
    <row r="804" spans="1:6" x14ac:dyDescent="0.3">
      <c r="A804">
        <v>58</v>
      </c>
      <c r="B804" t="s">
        <v>22</v>
      </c>
      <c r="C804" s="1">
        <v>43405</v>
      </c>
      <c r="D804" t="s">
        <v>17</v>
      </c>
      <c r="E804">
        <v>2018</v>
      </c>
      <c r="F804">
        <v>29570</v>
      </c>
    </row>
    <row r="805" spans="1:6" x14ac:dyDescent="0.3">
      <c r="A805">
        <v>59</v>
      </c>
      <c r="B805" t="s">
        <v>22</v>
      </c>
      <c r="C805" s="1">
        <v>43435</v>
      </c>
      <c r="D805" t="s">
        <v>18</v>
      </c>
      <c r="E805">
        <v>2018</v>
      </c>
      <c r="F805">
        <v>36962</v>
      </c>
    </row>
    <row r="806" spans="1:6" x14ac:dyDescent="0.3">
      <c r="A806">
        <v>60</v>
      </c>
      <c r="B806" t="s">
        <v>23</v>
      </c>
      <c r="C806" s="1">
        <v>43101</v>
      </c>
      <c r="D806" t="s">
        <v>7</v>
      </c>
      <c r="E806">
        <v>2018</v>
      </c>
      <c r="F806">
        <v>6519850</v>
      </c>
    </row>
    <row r="807" spans="1:6" x14ac:dyDescent="0.3">
      <c r="A807">
        <v>61</v>
      </c>
      <c r="B807" t="s">
        <v>23</v>
      </c>
      <c r="C807" s="1">
        <v>43132</v>
      </c>
      <c r="D807" t="s">
        <v>8</v>
      </c>
      <c r="E807">
        <v>2018</v>
      </c>
      <c r="F807">
        <v>8626250</v>
      </c>
    </row>
    <row r="808" spans="1:6" x14ac:dyDescent="0.3">
      <c r="A808">
        <v>62</v>
      </c>
      <c r="B808" t="s">
        <v>23</v>
      </c>
      <c r="C808" s="1">
        <v>43160</v>
      </c>
      <c r="D808" t="s">
        <v>9</v>
      </c>
      <c r="E808">
        <v>2018</v>
      </c>
      <c r="F808">
        <v>146150</v>
      </c>
    </row>
    <row r="809" spans="1:6" x14ac:dyDescent="0.3">
      <c r="A809">
        <v>63</v>
      </c>
      <c r="B809" t="s">
        <v>23</v>
      </c>
      <c r="C809" s="1">
        <v>43191</v>
      </c>
      <c r="D809" t="s">
        <v>10</v>
      </c>
      <c r="E809">
        <v>2018</v>
      </c>
      <c r="F809">
        <v>149150</v>
      </c>
    </row>
    <row r="810" spans="1:6" x14ac:dyDescent="0.3">
      <c r="A810">
        <v>64</v>
      </c>
      <c r="B810" t="s">
        <v>23</v>
      </c>
      <c r="C810" s="1">
        <v>43221</v>
      </c>
      <c r="D810" t="s">
        <v>11</v>
      </c>
      <c r="E810">
        <v>2018</v>
      </c>
      <c r="F810">
        <v>152050</v>
      </c>
    </row>
    <row r="811" spans="1:6" x14ac:dyDescent="0.3">
      <c r="A811">
        <v>65</v>
      </c>
      <c r="B811" t="s">
        <v>23</v>
      </c>
      <c r="C811" s="1">
        <v>43252</v>
      </c>
      <c r="D811" t="s">
        <v>12</v>
      </c>
      <c r="E811">
        <v>2018</v>
      </c>
      <c r="F811">
        <v>159400</v>
      </c>
    </row>
    <row r="812" spans="1:6" x14ac:dyDescent="0.3">
      <c r="A812">
        <v>66</v>
      </c>
      <c r="B812" t="s">
        <v>23</v>
      </c>
      <c r="C812" s="1">
        <v>43282</v>
      </c>
      <c r="D812" t="s">
        <v>13</v>
      </c>
      <c r="E812">
        <v>2018</v>
      </c>
      <c r="F812">
        <v>128550</v>
      </c>
    </row>
    <row r="813" spans="1:6" x14ac:dyDescent="0.3">
      <c r="A813">
        <v>67</v>
      </c>
      <c r="B813" t="s">
        <v>23</v>
      </c>
      <c r="C813" s="1">
        <v>43313</v>
      </c>
      <c r="D813" t="s">
        <v>14</v>
      </c>
      <c r="E813">
        <v>2018</v>
      </c>
      <c r="F813">
        <v>184700</v>
      </c>
    </row>
    <row r="814" spans="1:6" x14ac:dyDescent="0.3">
      <c r="A814">
        <v>68</v>
      </c>
      <c r="B814" t="s">
        <v>23</v>
      </c>
      <c r="C814" s="1">
        <v>43344</v>
      </c>
      <c r="D814" t="s">
        <v>15</v>
      </c>
      <c r="E814">
        <v>2018</v>
      </c>
      <c r="F814">
        <v>192300</v>
      </c>
    </row>
    <row r="815" spans="1:6" x14ac:dyDescent="0.3">
      <c r="A815">
        <v>69</v>
      </c>
      <c r="B815" t="s">
        <v>23</v>
      </c>
      <c r="C815" s="1">
        <v>43374</v>
      </c>
      <c r="D815" t="s">
        <v>16</v>
      </c>
      <c r="E815">
        <v>2018</v>
      </c>
      <c r="F815">
        <v>195400</v>
      </c>
    </row>
    <row r="816" spans="1:6" x14ac:dyDescent="0.3">
      <c r="A816">
        <v>70</v>
      </c>
      <c r="B816" t="s">
        <v>23</v>
      </c>
      <c r="C816" s="1">
        <v>43405</v>
      </c>
      <c r="D816" t="s">
        <v>17</v>
      </c>
      <c r="E816">
        <v>2018</v>
      </c>
      <c r="F816">
        <v>196500</v>
      </c>
    </row>
    <row r="817" spans="1:6" x14ac:dyDescent="0.3">
      <c r="A817">
        <v>71</v>
      </c>
      <c r="B817" t="s">
        <v>23</v>
      </c>
      <c r="C817" s="1">
        <v>43435</v>
      </c>
      <c r="D817" t="s">
        <v>18</v>
      </c>
      <c r="E817">
        <v>2018</v>
      </c>
      <c r="F817">
        <v>245625</v>
      </c>
    </row>
    <row r="818" spans="1:6" x14ac:dyDescent="0.3">
      <c r="A818">
        <v>72</v>
      </c>
      <c r="B818" t="s">
        <v>24</v>
      </c>
      <c r="C818" s="1">
        <v>43101</v>
      </c>
      <c r="D818" t="s">
        <v>7</v>
      </c>
      <c r="E818">
        <v>2018</v>
      </c>
      <c r="F818">
        <v>146441</v>
      </c>
    </row>
    <row r="819" spans="1:6" x14ac:dyDescent="0.3">
      <c r="A819">
        <v>73</v>
      </c>
      <c r="B819" t="s">
        <v>24</v>
      </c>
      <c r="C819" s="1">
        <v>43132</v>
      </c>
      <c r="D819" t="s">
        <v>8</v>
      </c>
      <c r="E819">
        <v>2018</v>
      </c>
      <c r="F819">
        <v>481110</v>
      </c>
    </row>
    <row r="820" spans="1:6" x14ac:dyDescent="0.3">
      <c r="A820">
        <v>74</v>
      </c>
      <c r="B820" t="s">
        <v>24</v>
      </c>
      <c r="C820" s="1">
        <v>43160</v>
      </c>
      <c r="D820" t="s">
        <v>9</v>
      </c>
      <c r="E820">
        <v>2018</v>
      </c>
      <c r="F820">
        <v>155013</v>
      </c>
    </row>
    <row r="821" spans="1:6" x14ac:dyDescent="0.3">
      <c r="A821">
        <v>75</v>
      </c>
      <c r="B821" t="s">
        <v>24</v>
      </c>
      <c r="C821" s="1">
        <v>43191</v>
      </c>
      <c r="D821" t="s">
        <v>10</v>
      </c>
      <c r="E821">
        <v>2018</v>
      </c>
      <c r="F821">
        <v>138673</v>
      </c>
    </row>
    <row r="822" spans="1:6" x14ac:dyDescent="0.3">
      <c r="A822">
        <v>76</v>
      </c>
      <c r="B822" t="s">
        <v>24</v>
      </c>
      <c r="C822" s="1">
        <v>43221</v>
      </c>
      <c r="D822" t="s">
        <v>11</v>
      </c>
      <c r="E822">
        <v>2018</v>
      </c>
      <c r="F822">
        <v>131426</v>
      </c>
    </row>
    <row r="823" spans="1:6" x14ac:dyDescent="0.3">
      <c r="A823">
        <v>77</v>
      </c>
      <c r="B823" t="s">
        <v>24</v>
      </c>
      <c r="C823" s="1">
        <v>43252</v>
      </c>
      <c r="D823" t="s">
        <v>12</v>
      </c>
      <c r="E823">
        <v>2018</v>
      </c>
      <c r="F823">
        <v>160182</v>
      </c>
    </row>
    <row r="824" spans="1:6" x14ac:dyDescent="0.3">
      <c r="A824">
        <v>78</v>
      </c>
      <c r="B824" t="s">
        <v>24</v>
      </c>
      <c r="C824" s="1">
        <v>43282</v>
      </c>
      <c r="D824" t="s">
        <v>13</v>
      </c>
      <c r="E824">
        <v>2018</v>
      </c>
      <c r="F824">
        <v>114951</v>
      </c>
    </row>
    <row r="825" spans="1:6" x14ac:dyDescent="0.3">
      <c r="A825">
        <v>79</v>
      </c>
      <c r="B825" t="s">
        <v>24</v>
      </c>
      <c r="C825" s="1">
        <v>43313</v>
      </c>
      <c r="D825" t="s">
        <v>14</v>
      </c>
      <c r="E825">
        <v>2018</v>
      </c>
      <c r="F825">
        <v>123733</v>
      </c>
    </row>
    <row r="826" spans="1:6" x14ac:dyDescent="0.3">
      <c r="A826">
        <v>80</v>
      </c>
      <c r="B826" t="s">
        <v>24</v>
      </c>
      <c r="C826" s="1">
        <v>43344</v>
      </c>
      <c r="D826" t="s">
        <v>15</v>
      </c>
      <c r="E826">
        <v>2018</v>
      </c>
      <c r="F826">
        <v>121710</v>
      </c>
    </row>
    <row r="827" spans="1:6" x14ac:dyDescent="0.3">
      <c r="A827">
        <v>81</v>
      </c>
      <c r="B827" t="s">
        <v>24</v>
      </c>
      <c r="C827" s="1">
        <v>43374</v>
      </c>
      <c r="D827" t="s">
        <v>16</v>
      </c>
      <c r="E827">
        <v>2018</v>
      </c>
      <c r="F827">
        <v>152898</v>
      </c>
    </row>
    <row r="828" spans="1:6" x14ac:dyDescent="0.3">
      <c r="A828">
        <v>82</v>
      </c>
      <c r="B828" t="s">
        <v>24</v>
      </c>
      <c r="C828" s="1">
        <v>43405</v>
      </c>
      <c r="D828" t="s">
        <v>17</v>
      </c>
      <c r="E828">
        <v>2018</v>
      </c>
      <c r="F828">
        <v>128075</v>
      </c>
    </row>
    <row r="829" spans="1:6" x14ac:dyDescent="0.3">
      <c r="A829">
        <v>83</v>
      </c>
      <c r="B829" t="s">
        <v>24</v>
      </c>
      <c r="C829" s="1">
        <v>43435</v>
      </c>
      <c r="D829" t="s">
        <v>18</v>
      </c>
      <c r="E829">
        <v>2018</v>
      </c>
      <c r="F829">
        <v>182333</v>
      </c>
    </row>
    <row r="830" spans="1:6" x14ac:dyDescent="0.3">
      <c r="A830">
        <v>84</v>
      </c>
      <c r="B830" t="s">
        <v>25</v>
      </c>
      <c r="C830" s="1">
        <v>43101</v>
      </c>
      <c r="D830" t="s">
        <v>7</v>
      </c>
      <c r="E830">
        <v>2018</v>
      </c>
      <c r="F830">
        <v>44</v>
      </c>
    </row>
    <row r="831" spans="1:6" x14ac:dyDescent="0.3">
      <c r="A831">
        <v>85</v>
      </c>
      <c r="B831" t="s">
        <v>25</v>
      </c>
      <c r="C831" s="1">
        <v>43132</v>
      </c>
      <c r="D831" t="s">
        <v>8</v>
      </c>
      <c r="E831">
        <v>2018</v>
      </c>
      <c r="F831">
        <v>44</v>
      </c>
    </row>
    <row r="832" spans="1:6" x14ac:dyDescent="0.3">
      <c r="A832">
        <v>86</v>
      </c>
      <c r="B832" t="s">
        <v>25</v>
      </c>
      <c r="C832" s="1">
        <v>43160</v>
      </c>
      <c r="D832" t="s">
        <v>9</v>
      </c>
      <c r="E832">
        <v>2018</v>
      </c>
      <c r="F832">
        <v>45</v>
      </c>
    </row>
    <row r="833" spans="1:6" x14ac:dyDescent="0.3">
      <c r="A833">
        <v>87</v>
      </c>
      <c r="B833" t="s">
        <v>25</v>
      </c>
      <c r="C833" s="1">
        <v>43191</v>
      </c>
      <c r="D833" t="s">
        <v>10</v>
      </c>
      <c r="E833">
        <v>2018</v>
      </c>
      <c r="F833">
        <v>45</v>
      </c>
    </row>
    <row r="834" spans="1:6" x14ac:dyDescent="0.3">
      <c r="A834">
        <v>88</v>
      </c>
      <c r="B834" t="s">
        <v>25</v>
      </c>
      <c r="C834" s="1">
        <v>43221</v>
      </c>
      <c r="D834" t="s">
        <v>11</v>
      </c>
      <c r="E834">
        <v>2018</v>
      </c>
      <c r="F834">
        <v>49</v>
      </c>
    </row>
    <row r="835" spans="1:6" x14ac:dyDescent="0.3">
      <c r="A835">
        <v>89</v>
      </c>
      <c r="B835" t="s">
        <v>25</v>
      </c>
      <c r="C835" s="1">
        <v>43252</v>
      </c>
      <c r="D835" t="s">
        <v>12</v>
      </c>
      <c r="E835">
        <v>2018</v>
      </c>
      <c r="F835">
        <v>56</v>
      </c>
    </row>
    <row r="836" spans="1:6" x14ac:dyDescent="0.3">
      <c r="A836">
        <v>90</v>
      </c>
      <c r="B836" t="s">
        <v>25</v>
      </c>
      <c r="C836" s="1">
        <v>43282</v>
      </c>
      <c r="D836" t="s">
        <v>13</v>
      </c>
      <c r="E836">
        <v>2018</v>
      </c>
      <c r="F836">
        <v>48</v>
      </c>
    </row>
    <row r="837" spans="1:6" x14ac:dyDescent="0.3">
      <c r="A837">
        <v>91</v>
      </c>
      <c r="B837" t="s">
        <v>25</v>
      </c>
      <c r="C837" s="1">
        <v>43313</v>
      </c>
      <c r="D837" t="s">
        <v>14</v>
      </c>
      <c r="E837">
        <v>2018</v>
      </c>
      <c r="F837">
        <v>55</v>
      </c>
    </row>
    <row r="838" spans="1:6" x14ac:dyDescent="0.3">
      <c r="A838">
        <v>92</v>
      </c>
      <c r="B838" t="s">
        <v>25</v>
      </c>
      <c r="C838" s="1">
        <v>43344</v>
      </c>
      <c r="D838" t="s">
        <v>15</v>
      </c>
      <c r="E838">
        <v>2018</v>
      </c>
      <c r="F838">
        <v>40</v>
      </c>
    </row>
    <row r="839" spans="1:6" x14ac:dyDescent="0.3">
      <c r="A839">
        <v>93</v>
      </c>
      <c r="B839" t="s">
        <v>25</v>
      </c>
      <c r="C839" s="1">
        <v>43374</v>
      </c>
      <c r="D839" t="s">
        <v>16</v>
      </c>
      <c r="E839">
        <v>2018</v>
      </c>
      <c r="F839">
        <v>62</v>
      </c>
    </row>
    <row r="840" spans="1:6" x14ac:dyDescent="0.3">
      <c r="A840">
        <v>94</v>
      </c>
      <c r="B840" t="s">
        <v>25</v>
      </c>
      <c r="C840" s="1">
        <v>43405</v>
      </c>
      <c r="D840" t="s">
        <v>17</v>
      </c>
      <c r="E840">
        <v>2018</v>
      </c>
      <c r="F840">
        <v>41</v>
      </c>
    </row>
    <row r="841" spans="1:6" x14ac:dyDescent="0.3">
      <c r="A841">
        <v>95</v>
      </c>
      <c r="B841" t="s">
        <v>25</v>
      </c>
      <c r="C841" s="1">
        <v>43435</v>
      </c>
      <c r="D841" t="s">
        <v>18</v>
      </c>
      <c r="E841">
        <v>2018</v>
      </c>
      <c r="F841">
        <v>43</v>
      </c>
    </row>
    <row r="842" spans="1:6" x14ac:dyDescent="0.3">
      <c r="A842">
        <v>96</v>
      </c>
      <c r="B842" t="s">
        <v>26</v>
      </c>
      <c r="C842" s="1">
        <v>43101</v>
      </c>
      <c r="D842" t="s">
        <v>7</v>
      </c>
      <c r="E842">
        <v>2018</v>
      </c>
      <c r="F842">
        <v>13505</v>
      </c>
    </row>
    <row r="843" spans="1:6" x14ac:dyDescent="0.3">
      <c r="A843">
        <v>97</v>
      </c>
      <c r="B843" t="s">
        <v>26</v>
      </c>
      <c r="C843" s="1">
        <v>43132</v>
      </c>
      <c r="D843" t="s">
        <v>8</v>
      </c>
      <c r="E843">
        <v>2018</v>
      </c>
      <c r="F843">
        <v>9330</v>
      </c>
    </row>
    <row r="844" spans="1:6" x14ac:dyDescent="0.3">
      <c r="A844">
        <v>98</v>
      </c>
      <c r="B844" t="s">
        <v>26</v>
      </c>
      <c r="C844" s="1">
        <v>43160</v>
      </c>
      <c r="D844" t="s">
        <v>9</v>
      </c>
      <c r="E844">
        <v>2018</v>
      </c>
      <c r="F844">
        <v>7205</v>
      </c>
    </row>
    <row r="845" spans="1:6" x14ac:dyDescent="0.3">
      <c r="A845">
        <v>99</v>
      </c>
      <c r="B845" t="s">
        <v>26</v>
      </c>
      <c r="C845" s="1">
        <v>43191</v>
      </c>
      <c r="D845" t="s">
        <v>10</v>
      </c>
      <c r="E845">
        <v>2018</v>
      </c>
      <c r="F845">
        <v>5830</v>
      </c>
    </row>
    <row r="846" spans="1:6" x14ac:dyDescent="0.3">
      <c r="A846">
        <v>100</v>
      </c>
      <c r="B846" t="s">
        <v>26</v>
      </c>
      <c r="C846" s="1">
        <v>43221</v>
      </c>
      <c r="D846" t="s">
        <v>11</v>
      </c>
      <c r="E846">
        <v>2018</v>
      </c>
      <c r="F846">
        <v>5689</v>
      </c>
    </row>
    <row r="847" spans="1:6" x14ac:dyDescent="0.3">
      <c r="A847">
        <v>101</v>
      </c>
      <c r="B847" t="s">
        <v>26</v>
      </c>
      <c r="C847" s="1">
        <v>43252</v>
      </c>
      <c r="D847" t="s">
        <v>12</v>
      </c>
      <c r="E847">
        <v>2018</v>
      </c>
      <c r="F847">
        <v>7180</v>
      </c>
    </row>
    <row r="848" spans="1:6" x14ac:dyDescent="0.3">
      <c r="A848">
        <v>102</v>
      </c>
      <c r="B848" t="s">
        <v>26</v>
      </c>
      <c r="C848" s="1">
        <v>43282</v>
      </c>
      <c r="D848" t="s">
        <v>13</v>
      </c>
      <c r="E848">
        <v>2018</v>
      </c>
      <c r="F848">
        <v>6686</v>
      </c>
    </row>
    <row r="849" spans="1:6" x14ac:dyDescent="0.3">
      <c r="A849">
        <v>103</v>
      </c>
      <c r="B849" t="s">
        <v>26</v>
      </c>
      <c r="C849" s="1">
        <v>43313</v>
      </c>
      <c r="D849" t="s">
        <v>14</v>
      </c>
      <c r="E849">
        <v>2018</v>
      </c>
      <c r="F849">
        <v>8480</v>
      </c>
    </row>
    <row r="850" spans="1:6" x14ac:dyDescent="0.3">
      <c r="A850">
        <v>104</v>
      </c>
      <c r="B850" t="s">
        <v>26</v>
      </c>
      <c r="C850" s="1">
        <v>43344</v>
      </c>
      <c r="D850" t="s">
        <v>15</v>
      </c>
      <c r="E850">
        <v>2018</v>
      </c>
      <c r="F850">
        <v>8480</v>
      </c>
    </row>
    <row r="851" spans="1:6" x14ac:dyDescent="0.3">
      <c r="A851">
        <v>105</v>
      </c>
      <c r="B851" t="s">
        <v>26</v>
      </c>
      <c r="C851" s="1">
        <v>43374</v>
      </c>
      <c r="D851" t="s">
        <v>16</v>
      </c>
      <c r="E851">
        <v>2018</v>
      </c>
      <c r="F851">
        <v>6118</v>
      </c>
    </row>
    <row r="852" spans="1:6" x14ac:dyDescent="0.3">
      <c r="A852">
        <v>106</v>
      </c>
      <c r="B852" t="s">
        <v>26</v>
      </c>
      <c r="C852" s="1">
        <v>43405</v>
      </c>
      <c r="D852" t="s">
        <v>17</v>
      </c>
      <c r="E852">
        <v>2018</v>
      </c>
      <c r="F852">
        <v>7145</v>
      </c>
    </row>
    <row r="853" spans="1:6" x14ac:dyDescent="0.3">
      <c r="A853">
        <v>107</v>
      </c>
      <c r="B853" t="s">
        <v>26</v>
      </c>
      <c r="C853" s="1">
        <v>43435</v>
      </c>
      <c r="D853" t="s">
        <v>18</v>
      </c>
      <c r="E853">
        <v>2018</v>
      </c>
      <c r="F853">
        <v>7800</v>
      </c>
    </row>
    <row r="854" spans="1:6" x14ac:dyDescent="0.3">
      <c r="A854">
        <v>108</v>
      </c>
      <c r="B854" t="s">
        <v>27</v>
      </c>
      <c r="C854" s="1">
        <v>43101</v>
      </c>
      <c r="D854" t="s">
        <v>7</v>
      </c>
      <c r="E854">
        <v>2018</v>
      </c>
      <c r="F854">
        <v>110094</v>
      </c>
    </row>
    <row r="855" spans="1:6" x14ac:dyDescent="0.3">
      <c r="A855">
        <v>109</v>
      </c>
      <c r="B855" t="s">
        <v>27</v>
      </c>
      <c r="C855" s="1">
        <v>43132</v>
      </c>
      <c r="D855" t="s">
        <v>8</v>
      </c>
      <c r="E855">
        <v>2018</v>
      </c>
      <c r="F855">
        <v>104444</v>
      </c>
    </row>
    <row r="856" spans="1:6" x14ac:dyDescent="0.3">
      <c r="A856">
        <v>110</v>
      </c>
      <c r="B856" t="s">
        <v>27</v>
      </c>
      <c r="C856" s="1">
        <v>43160</v>
      </c>
      <c r="D856" t="s">
        <v>9</v>
      </c>
      <c r="E856">
        <v>2018</v>
      </c>
      <c r="F856">
        <v>127152</v>
      </c>
    </row>
    <row r="857" spans="1:6" x14ac:dyDescent="0.3">
      <c r="A857">
        <v>111</v>
      </c>
      <c r="B857" t="s">
        <v>27</v>
      </c>
      <c r="C857" s="1">
        <v>43191</v>
      </c>
      <c r="D857" t="s">
        <v>10</v>
      </c>
      <c r="E857">
        <v>2018</v>
      </c>
      <c r="F857">
        <v>126553</v>
      </c>
    </row>
    <row r="858" spans="1:6" x14ac:dyDescent="0.3">
      <c r="A858">
        <v>112</v>
      </c>
      <c r="B858" t="s">
        <v>27</v>
      </c>
      <c r="C858" s="1">
        <v>43221</v>
      </c>
      <c r="D858" t="s">
        <v>11</v>
      </c>
      <c r="E858">
        <v>2018</v>
      </c>
      <c r="F858">
        <v>135189</v>
      </c>
    </row>
    <row r="859" spans="1:6" x14ac:dyDescent="0.3">
      <c r="A859">
        <v>113</v>
      </c>
      <c r="B859" t="s">
        <v>27</v>
      </c>
      <c r="C859" s="1">
        <v>43252</v>
      </c>
      <c r="D859" t="s">
        <v>12</v>
      </c>
      <c r="E859">
        <v>2018</v>
      </c>
      <c r="F859">
        <v>135988</v>
      </c>
    </row>
    <row r="860" spans="1:6" x14ac:dyDescent="0.3">
      <c r="A860">
        <v>114</v>
      </c>
      <c r="B860" t="s">
        <v>27</v>
      </c>
      <c r="C860" s="1">
        <v>43282</v>
      </c>
      <c r="D860" t="s">
        <v>13</v>
      </c>
      <c r="E860">
        <v>2018</v>
      </c>
      <c r="F860">
        <v>85932</v>
      </c>
    </row>
    <row r="861" spans="1:6" x14ac:dyDescent="0.3">
      <c r="A861">
        <v>115</v>
      </c>
      <c r="B861" t="s">
        <v>27</v>
      </c>
      <c r="C861" s="1">
        <v>43313</v>
      </c>
      <c r="D861" t="s">
        <v>14</v>
      </c>
      <c r="E861">
        <v>2018</v>
      </c>
      <c r="F861">
        <v>86309</v>
      </c>
    </row>
    <row r="862" spans="1:6" x14ac:dyDescent="0.3">
      <c r="A862">
        <v>116</v>
      </c>
      <c r="B862" t="s">
        <v>27</v>
      </c>
      <c r="C862" s="1">
        <v>43344</v>
      </c>
      <c r="D862" t="s">
        <v>15</v>
      </c>
      <c r="E862">
        <v>2018</v>
      </c>
      <c r="F862">
        <v>143465</v>
      </c>
    </row>
    <row r="863" spans="1:6" x14ac:dyDescent="0.3">
      <c r="A863">
        <v>117</v>
      </c>
      <c r="B863" t="s">
        <v>27</v>
      </c>
      <c r="C863" s="1">
        <v>43374</v>
      </c>
      <c r="D863" t="s">
        <v>16</v>
      </c>
      <c r="E863">
        <v>2018</v>
      </c>
      <c r="F863">
        <v>127645</v>
      </c>
    </row>
    <row r="864" spans="1:6" x14ac:dyDescent="0.3">
      <c r="A864">
        <v>118</v>
      </c>
      <c r="B864" t="s">
        <v>27</v>
      </c>
      <c r="C864" s="1">
        <v>43405</v>
      </c>
      <c r="D864" t="s">
        <v>17</v>
      </c>
      <c r="E864">
        <v>2018</v>
      </c>
      <c r="F864">
        <v>99070</v>
      </c>
    </row>
    <row r="865" spans="1:6" x14ac:dyDescent="0.3">
      <c r="A865">
        <v>119</v>
      </c>
      <c r="B865" t="s">
        <v>27</v>
      </c>
      <c r="C865" s="1">
        <v>43435</v>
      </c>
      <c r="D865" t="s">
        <v>18</v>
      </c>
      <c r="E865">
        <v>2018</v>
      </c>
      <c r="F865">
        <v>135600</v>
      </c>
    </row>
    <row r="866" spans="1:6" x14ac:dyDescent="0.3">
      <c r="A866">
        <v>120</v>
      </c>
      <c r="B866" t="s">
        <v>28</v>
      </c>
      <c r="C866" s="1">
        <v>43101</v>
      </c>
      <c r="D866" t="s">
        <v>7</v>
      </c>
      <c r="E866">
        <v>2018</v>
      </c>
      <c r="F866">
        <v>2863</v>
      </c>
    </row>
    <row r="867" spans="1:6" x14ac:dyDescent="0.3">
      <c r="A867">
        <v>121</v>
      </c>
      <c r="B867" t="s">
        <v>28</v>
      </c>
      <c r="C867" s="1">
        <v>43132</v>
      </c>
      <c r="D867" t="s">
        <v>8</v>
      </c>
      <c r="E867">
        <v>2018</v>
      </c>
      <c r="F867">
        <v>2736</v>
      </c>
    </row>
    <row r="868" spans="1:6" x14ac:dyDescent="0.3">
      <c r="A868">
        <v>122</v>
      </c>
      <c r="B868" t="s">
        <v>28</v>
      </c>
      <c r="C868" s="1">
        <v>43160</v>
      </c>
      <c r="D868" t="s">
        <v>9</v>
      </c>
      <c r="E868">
        <v>2018</v>
      </c>
      <c r="F868">
        <v>1826</v>
      </c>
    </row>
    <row r="869" spans="1:6" x14ac:dyDescent="0.3">
      <c r="A869">
        <v>123</v>
      </c>
      <c r="B869" t="s">
        <v>28</v>
      </c>
      <c r="C869" s="1">
        <v>43191</v>
      </c>
      <c r="D869" t="s">
        <v>10</v>
      </c>
      <c r="E869">
        <v>2018</v>
      </c>
      <c r="F869">
        <v>868</v>
      </c>
    </row>
    <row r="870" spans="1:6" x14ac:dyDescent="0.3">
      <c r="A870">
        <v>124</v>
      </c>
      <c r="B870" t="s">
        <v>28</v>
      </c>
      <c r="C870" s="1">
        <v>43221</v>
      </c>
      <c r="D870" t="s">
        <v>11</v>
      </c>
      <c r="E870">
        <v>2018</v>
      </c>
      <c r="F870">
        <v>793</v>
      </c>
    </row>
    <row r="871" spans="1:6" x14ac:dyDescent="0.3">
      <c r="A871">
        <v>125</v>
      </c>
      <c r="B871" t="s">
        <v>28</v>
      </c>
      <c r="C871" s="1">
        <v>43252</v>
      </c>
      <c r="D871" t="s">
        <v>12</v>
      </c>
      <c r="E871">
        <v>2018</v>
      </c>
      <c r="F871">
        <v>990</v>
      </c>
    </row>
    <row r="872" spans="1:6" x14ac:dyDescent="0.3">
      <c r="A872">
        <v>126</v>
      </c>
      <c r="B872" t="s">
        <v>28</v>
      </c>
      <c r="C872" s="1">
        <v>43282</v>
      </c>
      <c r="D872" t="s">
        <v>13</v>
      </c>
      <c r="E872">
        <v>2018</v>
      </c>
      <c r="F872">
        <v>1954</v>
      </c>
    </row>
    <row r="873" spans="1:6" x14ac:dyDescent="0.3">
      <c r="A873">
        <v>127</v>
      </c>
      <c r="B873" t="s">
        <v>28</v>
      </c>
      <c r="C873" s="1">
        <v>43313</v>
      </c>
      <c r="D873" t="s">
        <v>14</v>
      </c>
      <c r="E873">
        <v>2018</v>
      </c>
      <c r="F873">
        <v>2263</v>
      </c>
    </row>
    <row r="874" spans="1:6" x14ac:dyDescent="0.3">
      <c r="A874">
        <v>128</v>
      </c>
      <c r="B874" t="s">
        <v>28</v>
      </c>
      <c r="C874" s="1">
        <v>43344</v>
      </c>
      <c r="D874" t="s">
        <v>15</v>
      </c>
      <c r="E874">
        <v>2018</v>
      </c>
      <c r="F874">
        <v>1819</v>
      </c>
    </row>
    <row r="875" spans="1:6" x14ac:dyDescent="0.3">
      <c r="A875">
        <v>129</v>
      </c>
      <c r="B875" t="s">
        <v>28</v>
      </c>
      <c r="C875" s="1">
        <v>43374</v>
      </c>
      <c r="D875" t="s">
        <v>16</v>
      </c>
      <c r="E875">
        <v>2018</v>
      </c>
      <c r="F875">
        <v>2525</v>
      </c>
    </row>
    <row r="876" spans="1:6" x14ac:dyDescent="0.3">
      <c r="A876">
        <v>130</v>
      </c>
      <c r="B876" t="s">
        <v>28</v>
      </c>
      <c r="C876" s="1">
        <v>43405</v>
      </c>
      <c r="D876" t="s">
        <v>17</v>
      </c>
      <c r="E876">
        <v>2018</v>
      </c>
      <c r="F876">
        <v>1741</v>
      </c>
    </row>
    <row r="877" spans="1:6" x14ac:dyDescent="0.3">
      <c r="A877">
        <v>131</v>
      </c>
      <c r="B877" t="s">
        <v>28</v>
      </c>
      <c r="C877" s="1">
        <v>43435</v>
      </c>
      <c r="D877" t="s">
        <v>18</v>
      </c>
      <c r="E877">
        <v>2018</v>
      </c>
      <c r="F877">
        <v>2176</v>
      </c>
    </row>
    <row r="878" spans="1:6" x14ac:dyDescent="0.3">
      <c r="A878">
        <v>132</v>
      </c>
      <c r="B878" t="s">
        <v>29</v>
      </c>
      <c r="C878" s="1">
        <v>43101</v>
      </c>
      <c r="D878" t="s">
        <v>7</v>
      </c>
      <c r="E878">
        <v>2018</v>
      </c>
      <c r="F878">
        <v>14000</v>
      </c>
    </row>
    <row r="879" spans="1:6" x14ac:dyDescent="0.3">
      <c r="A879">
        <v>133</v>
      </c>
      <c r="B879" t="s">
        <v>29</v>
      </c>
      <c r="C879" s="1">
        <v>43132</v>
      </c>
      <c r="D879" t="s">
        <v>8</v>
      </c>
      <c r="E879">
        <v>2018</v>
      </c>
      <c r="F879">
        <v>14230</v>
      </c>
    </row>
    <row r="880" spans="1:6" x14ac:dyDescent="0.3">
      <c r="A880">
        <v>134</v>
      </c>
      <c r="B880" t="s">
        <v>29</v>
      </c>
      <c r="C880" s="1">
        <v>43160</v>
      </c>
      <c r="D880" t="s">
        <v>9</v>
      </c>
      <c r="E880">
        <v>2018</v>
      </c>
      <c r="F880">
        <v>13110</v>
      </c>
    </row>
    <row r="881" spans="1:6" x14ac:dyDescent="0.3">
      <c r="A881">
        <v>135</v>
      </c>
      <c r="B881" t="s">
        <v>29</v>
      </c>
      <c r="C881" s="1">
        <v>43191</v>
      </c>
      <c r="D881" t="s">
        <v>10</v>
      </c>
      <c r="E881">
        <v>2018</v>
      </c>
      <c r="F881">
        <v>12915</v>
      </c>
    </row>
    <row r="882" spans="1:6" x14ac:dyDescent="0.3">
      <c r="A882">
        <v>136</v>
      </c>
      <c r="B882" t="s">
        <v>29</v>
      </c>
      <c r="C882" s="1">
        <v>43221</v>
      </c>
      <c r="D882" t="s">
        <v>11</v>
      </c>
      <c r="E882">
        <v>2018</v>
      </c>
      <c r="F882">
        <v>12865</v>
      </c>
    </row>
    <row r="883" spans="1:6" x14ac:dyDescent="0.3">
      <c r="A883">
        <v>137</v>
      </c>
      <c r="B883" t="s">
        <v>29</v>
      </c>
      <c r="C883" s="1">
        <v>43252</v>
      </c>
      <c r="D883" t="s">
        <v>12</v>
      </c>
      <c r="E883">
        <v>2018</v>
      </c>
      <c r="F883">
        <v>13910</v>
      </c>
    </row>
    <row r="884" spans="1:6" x14ac:dyDescent="0.3">
      <c r="A884">
        <v>138</v>
      </c>
      <c r="B884" t="s">
        <v>29</v>
      </c>
      <c r="C884" s="1">
        <v>43282</v>
      </c>
      <c r="D884" t="s">
        <v>13</v>
      </c>
      <c r="E884">
        <v>2018</v>
      </c>
      <c r="F884">
        <v>13970</v>
      </c>
    </row>
    <row r="885" spans="1:6" x14ac:dyDescent="0.3">
      <c r="A885">
        <v>139</v>
      </c>
      <c r="B885" t="s">
        <v>29</v>
      </c>
      <c r="C885" s="1">
        <v>43313</v>
      </c>
      <c r="D885" t="s">
        <v>14</v>
      </c>
      <c r="E885">
        <v>2018</v>
      </c>
      <c r="F885">
        <v>13200</v>
      </c>
    </row>
    <row r="886" spans="1:6" x14ac:dyDescent="0.3">
      <c r="A886">
        <v>140</v>
      </c>
      <c r="B886" t="s">
        <v>29</v>
      </c>
      <c r="C886" s="1">
        <v>43344</v>
      </c>
      <c r="D886" t="s">
        <v>15</v>
      </c>
      <c r="E886">
        <v>2018</v>
      </c>
      <c r="F886">
        <v>13420</v>
      </c>
    </row>
    <row r="887" spans="1:6" x14ac:dyDescent="0.3">
      <c r="A887">
        <v>141</v>
      </c>
      <c r="B887" t="s">
        <v>29</v>
      </c>
      <c r="C887" s="1">
        <v>43374</v>
      </c>
      <c r="D887" t="s">
        <v>16</v>
      </c>
      <c r="E887">
        <v>2018</v>
      </c>
      <c r="F887">
        <v>13550</v>
      </c>
    </row>
    <row r="888" spans="1:6" x14ac:dyDescent="0.3">
      <c r="A888">
        <v>142</v>
      </c>
      <c r="B888" t="s">
        <v>29</v>
      </c>
      <c r="C888" s="1">
        <v>43405</v>
      </c>
      <c r="D888" t="s">
        <v>17</v>
      </c>
      <c r="E888">
        <v>2018</v>
      </c>
      <c r="F888">
        <v>13700</v>
      </c>
    </row>
    <row r="889" spans="1:6" x14ac:dyDescent="0.3">
      <c r="A889">
        <v>143</v>
      </c>
      <c r="B889" t="s">
        <v>29</v>
      </c>
      <c r="C889" s="1">
        <v>43435</v>
      </c>
      <c r="D889" t="s">
        <v>18</v>
      </c>
      <c r="E889">
        <v>2018</v>
      </c>
      <c r="F889">
        <v>17125</v>
      </c>
    </row>
    <row r="890" spans="1:6" x14ac:dyDescent="0.3">
      <c r="A890">
        <v>144</v>
      </c>
      <c r="B890" t="s">
        <v>30</v>
      </c>
      <c r="C890" s="1">
        <v>43101</v>
      </c>
      <c r="D890" t="s">
        <v>7</v>
      </c>
      <c r="E890">
        <v>2018</v>
      </c>
      <c r="F890">
        <v>156153</v>
      </c>
    </row>
    <row r="891" spans="1:6" x14ac:dyDescent="0.3">
      <c r="A891">
        <v>145</v>
      </c>
      <c r="B891" t="s">
        <v>30</v>
      </c>
      <c r="C891" s="1">
        <v>43132</v>
      </c>
      <c r="D891" t="s">
        <v>8</v>
      </c>
      <c r="E891">
        <v>2018</v>
      </c>
      <c r="F891">
        <v>788083</v>
      </c>
    </row>
    <row r="892" spans="1:6" x14ac:dyDescent="0.3">
      <c r="A892">
        <v>146</v>
      </c>
      <c r="B892" t="s">
        <v>30</v>
      </c>
      <c r="C892" s="1">
        <v>43160</v>
      </c>
      <c r="D892" t="s">
        <v>9</v>
      </c>
      <c r="E892">
        <v>2018</v>
      </c>
      <c r="F892">
        <v>166863</v>
      </c>
    </row>
    <row r="893" spans="1:6" x14ac:dyDescent="0.3">
      <c r="A893">
        <v>147</v>
      </c>
      <c r="B893" t="s">
        <v>30</v>
      </c>
      <c r="C893" s="1">
        <v>43191</v>
      </c>
      <c r="D893" t="s">
        <v>10</v>
      </c>
      <c r="E893">
        <v>2018</v>
      </c>
      <c r="F893">
        <v>196061</v>
      </c>
    </row>
    <row r="894" spans="1:6" x14ac:dyDescent="0.3">
      <c r="A894">
        <v>148</v>
      </c>
      <c r="B894" t="s">
        <v>30</v>
      </c>
      <c r="C894" s="1">
        <v>43221</v>
      </c>
      <c r="D894" t="s">
        <v>11</v>
      </c>
      <c r="E894">
        <v>2018</v>
      </c>
      <c r="F894">
        <v>193478</v>
      </c>
    </row>
    <row r="895" spans="1:6" x14ac:dyDescent="0.3">
      <c r="A895">
        <v>149</v>
      </c>
      <c r="B895" t="s">
        <v>30</v>
      </c>
      <c r="C895" s="1">
        <v>43252</v>
      </c>
      <c r="D895" t="s">
        <v>12</v>
      </c>
      <c r="E895">
        <v>2018</v>
      </c>
      <c r="F895">
        <v>165553</v>
      </c>
    </row>
    <row r="896" spans="1:6" x14ac:dyDescent="0.3">
      <c r="A896">
        <v>150</v>
      </c>
      <c r="B896" t="s">
        <v>30</v>
      </c>
      <c r="C896" s="1">
        <v>43282</v>
      </c>
      <c r="D896" t="s">
        <v>13</v>
      </c>
      <c r="E896">
        <v>2018</v>
      </c>
      <c r="F896">
        <v>161841</v>
      </c>
    </row>
    <row r="897" spans="1:6" x14ac:dyDescent="0.3">
      <c r="A897">
        <v>151</v>
      </c>
      <c r="B897" t="s">
        <v>30</v>
      </c>
      <c r="C897" s="1">
        <v>43313</v>
      </c>
      <c r="D897" t="s">
        <v>14</v>
      </c>
      <c r="E897">
        <v>2018</v>
      </c>
      <c r="F897">
        <v>169154</v>
      </c>
    </row>
    <row r="898" spans="1:6" x14ac:dyDescent="0.3">
      <c r="A898">
        <v>152</v>
      </c>
      <c r="B898" t="s">
        <v>30</v>
      </c>
      <c r="C898" s="1">
        <v>43344</v>
      </c>
      <c r="D898" t="s">
        <v>15</v>
      </c>
      <c r="E898">
        <v>2018</v>
      </c>
      <c r="F898">
        <v>167833</v>
      </c>
    </row>
    <row r="899" spans="1:6" x14ac:dyDescent="0.3">
      <c r="A899">
        <v>153</v>
      </c>
      <c r="B899" t="s">
        <v>30</v>
      </c>
      <c r="C899" s="1">
        <v>43374</v>
      </c>
      <c r="D899" t="s">
        <v>16</v>
      </c>
      <c r="E899">
        <v>2018</v>
      </c>
      <c r="F899">
        <v>193152</v>
      </c>
    </row>
    <row r="900" spans="1:6" x14ac:dyDescent="0.3">
      <c r="A900">
        <v>154</v>
      </c>
      <c r="B900" t="s">
        <v>30</v>
      </c>
      <c r="C900" s="1">
        <v>43405</v>
      </c>
      <c r="D900" t="s">
        <v>17</v>
      </c>
      <c r="E900">
        <v>2018</v>
      </c>
      <c r="F900">
        <v>295910</v>
      </c>
    </row>
    <row r="901" spans="1:6" x14ac:dyDescent="0.3">
      <c r="A901">
        <v>155</v>
      </c>
      <c r="B901" t="s">
        <v>30</v>
      </c>
      <c r="C901" s="1">
        <v>43435</v>
      </c>
      <c r="D901" t="s">
        <v>18</v>
      </c>
      <c r="E901">
        <v>2018</v>
      </c>
      <c r="F901">
        <v>198227</v>
      </c>
    </row>
    <row r="902" spans="1:6" x14ac:dyDescent="0.3">
      <c r="A902">
        <v>156</v>
      </c>
      <c r="B902" t="s">
        <v>31</v>
      </c>
      <c r="C902" s="1">
        <v>43101</v>
      </c>
      <c r="D902" t="s">
        <v>7</v>
      </c>
      <c r="E902">
        <v>2018</v>
      </c>
      <c r="F902">
        <v>71955</v>
      </c>
    </row>
    <row r="903" spans="1:6" x14ac:dyDescent="0.3">
      <c r="A903">
        <v>157</v>
      </c>
      <c r="B903" t="s">
        <v>31</v>
      </c>
      <c r="C903" s="1">
        <v>43132</v>
      </c>
      <c r="D903" t="s">
        <v>8</v>
      </c>
      <c r="E903">
        <v>2018</v>
      </c>
      <c r="F903">
        <v>38599</v>
      </c>
    </row>
    <row r="904" spans="1:6" x14ac:dyDescent="0.3">
      <c r="A904">
        <v>158</v>
      </c>
      <c r="B904" t="s">
        <v>31</v>
      </c>
      <c r="C904" s="1">
        <v>43160</v>
      </c>
      <c r="D904" t="s">
        <v>9</v>
      </c>
      <c r="E904">
        <v>2018</v>
      </c>
      <c r="F904">
        <v>20749</v>
      </c>
    </row>
    <row r="905" spans="1:6" x14ac:dyDescent="0.3">
      <c r="A905">
        <v>159</v>
      </c>
      <c r="B905" t="s">
        <v>31</v>
      </c>
      <c r="C905" s="1">
        <v>43191</v>
      </c>
      <c r="D905" t="s">
        <v>10</v>
      </c>
      <c r="E905">
        <v>2018</v>
      </c>
      <c r="F905">
        <v>38483</v>
      </c>
    </row>
    <row r="906" spans="1:6" x14ac:dyDescent="0.3">
      <c r="A906">
        <v>160</v>
      </c>
      <c r="B906" t="s">
        <v>31</v>
      </c>
      <c r="C906" s="1">
        <v>43221</v>
      </c>
      <c r="D906" t="s">
        <v>11</v>
      </c>
      <c r="E906">
        <v>2018</v>
      </c>
      <c r="F906">
        <v>26179</v>
      </c>
    </row>
    <row r="907" spans="1:6" x14ac:dyDescent="0.3">
      <c r="A907">
        <v>161</v>
      </c>
      <c r="B907" t="s">
        <v>31</v>
      </c>
      <c r="C907" s="1">
        <v>43252</v>
      </c>
      <c r="D907" t="s">
        <v>12</v>
      </c>
      <c r="E907">
        <v>2018</v>
      </c>
      <c r="F907">
        <v>31667</v>
      </c>
    </row>
    <row r="908" spans="1:6" x14ac:dyDescent="0.3">
      <c r="A908">
        <v>162</v>
      </c>
      <c r="B908" t="s">
        <v>31</v>
      </c>
      <c r="C908" s="1">
        <v>43282</v>
      </c>
      <c r="D908" t="s">
        <v>13</v>
      </c>
      <c r="E908">
        <v>2018</v>
      </c>
      <c r="F908">
        <v>27937</v>
      </c>
    </row>
    <row r="909" spans="1:6" x14ac:dyDescent="0.3">
      <c r="A909">
        <v>163</v>
      </c>
      <c r="B909" t="s">
        <v>31</v>
      </c>
      <c r="C909" s="1">
        <v>43313</v>
      </c>
      <c r="D909" t="s">
        <v>14</v>
      </c>
      <c r="E909">
        <v>2018</v>
      </c>
      <c r="F909">
        <v>31861</v>
      </c>
    </row>
    <row r="910" spans="1:6" x14ac:dyDescent="0.3">
      <c r="A910">
        <v>164</v>
      </c>
      <c r="B910" t="s">
        <v>31</v>
      </c>
      <c r="C910" s="1">
        <v>43344</v>
      </c>
      <c r="D910" t="s">
        <v>15</v>
      </c>
      <c r="E910">
        <v>2018</v>
      </c>
      <c r="F910">
        <v>23141</v>
      </c>
    </row>
    <row r="911" spans="1:6" x14ac:dyDescent="0.3">
      <c r="A911">
        <v>165</v>
      </c>
      <c r="B911" t="s">
        <v>31</v>
      </c>
      <c r="C911" s="1">
        <v>43374</v>
      </c>
      <c r="D911" t="s">
        <v>16</v>
      </c>
      <c r="E911">
        <v>2018</v>
      </c>
      <c r="F911">
        <v>30740</v>
      </c>
    </row>
    <row r="912" spans="1:6" x14ac:dyDescent="0.3">
      <c r="A912">
        <v>166</v>
      </c>
      <c r="B912" t="s">
        <v>31</v>
      </c>
      <c r="C912" s="1">
        <v>43405</v>
      </c>
      <c r="D912" t="s">
        <v>17</v>
      </c>
      <c r="E912">
        <v>2018</v>
      </c>
      <c r="F912">
        <v>25197</v>
      </c>
    </row>
    <row r="913" spans="1:6" x14ac:dyDescent="0.3">
      <c r="A913">
        <v>167</v>
      </c>
      <c r="B913" t="s">
        <v>31</v>
      </c>
      <c r="C913" s="1">
        <v>43435</v>
      </c>
      <c r="D913" t="s">
        <v>18</v>
      </c>
      <c r="E913">
        <v>2018</v>
      </c>
      <c r="F913">
        <v>31496</v>
      </c>
    </row>
    <row r="914" spans="1:6" x14ac:dyDescent="0.3">
      <c r="A914">
        <v>168</v>
      </c>
      <c r="B914" t="s">
        <v>32</v>
      </c>
      <c r="C914" s="1">
        <v>43101</v>
      </c>
      <c r="D914" t="s">
        <v>7</v>
      </c>
      <c r="E914">
        <v>2018</v>
      </c>
      <c r="F914">
        <v>100000</v>
      </c>
    </row>
    <row r="915" spans="1:6" x14ac:dyDescent="0.3">
      <c r="A915">
        <v>169</v>
      </c>
      <c r="B915" t="s">
        <v>32</v>
      </c>
      <c r="C915" s="1">
        <v>43132</v>
      </c>
      <c r="D915" t="s">
        <v>8</v>
      </c>
      <c r="E915">
        <v>2018</v>
      </c>
      <c r="F915">
        <v>1000000</v>
      </c>
    </row>
    <row r="916" spans="1:6" x14ac:dyDescent="0.3">
      <c r="A916">
        <v>170</v>
      </c>
      <c r="B916" t="s">
        <v>32</v>
      </c>
      <c r="C916" s="1">
        <v>43160</v>
      </c>
      <c r="D916" t="s">
        <v>9</v>
      </c>
      <c r="E916">
        <v>2018</v>
      </c>
      <c r="F916">
        <v>600000</v>
      </c>
    </row>
    <row r="917" spans="1:6" x14ac:dyDescent="0.3">
      <c r="A917">
        <v>171</v>
      </c>
      <c r="B917" t="s">
        <v>32</v>
      </c>
      <c r="C917" s="1">
        <v>43191</v>
      </c>
      <c r="D917" t="s">
        <v>10</v>
      </c>
      <c r="E917">
        <v>2018</v>
      </c>
      <c r="F917">
        <v>200000</v>
      </c>
    </row>
    <row r="918" spans="1:6" x14ac:dyDescent="0.3">
      <c r="A918">
        <v>172</v>
      </c>
      <c r="B918" t="s">
        <v>32</v>
      </c>
      <c r="C918" s="1">
        <v>43221</v>
      </c>
      <c r="D918" t="s">
        <v>11</v>
      </c>
      <c r="E918">
        <v>2018</v>
      </c>
      <c r="F918">
        <v>300000</v>
      </c>
    </row>
    <row r="919" spans="1:6" x14ac:dyDescent="0.3">
      <c r="A919">
        <v>173</v>
      </c>
      <c r="B919" t="s">
        <v>32</v>
      </c>
      <c r="C919" s="1">
        <v>43252</v>
      </c>
      <c r="D919" t="s">
        <v>12</v>
      </c>
      <c r="E919">
        <v>2018</v>
      </c>
      <c r="F919">
        <v>500000</v>
      </c>
    </row>
    <row r="920" spans="1:6" x14ac:dyDescent="0.3">
      <c r="A920">
        <v>174</v>
      </c>
      <c r="B920" t="s">
        <v>32</v>
      </c>
      <c r="C920" s="1">
        <v>43282</v>
      </c>
      <c r="D920" t="s">
        <v>13</v>
      </c>
      <c r="E920">
        <v>2018</v>
      </c>
      <c r="F920">
        <v>150000</v>
      </c>
    </row>
    <row r="921" spans="1:6" x14ac:dyDescent="0.3">
      <c r="A921">
        <v>175</v>
      </c>
      <c r="B921" t="s">
        <v>32</v>
      </c>
      <c r="C921" s="1">
        <v>43313</v>
      </c>
      <c r="D921" t="s">
        <v>14</v>
      </c>
      <c r="E921">
        <v>2018</v>
      </c>
      <c r="F921">
        <v>50000</v>
      </c>
    </row>
    <row r="922" spans="1:6" x14ac:dyDescent="0.3">
      <c r="A922">
        <v>176</v>
      </c>
      <c r="B922" t="s">
        <v>32</v>
      </c>
      <c r="C922" s="1">
        <v>43344</v>
      </c>
      <c r="D922" t="s">
        <v>15</v>
      </c>
      <c r="E922">
        <v>2018</v>
      </c>
      <c r="F922">
        <v>100000</v>
      </c>
    </row>
    <row r="923" spans="1:6" x14ac:dyDescent="0.3">
      <c r="A923">
        <v>177</v>
      </c>
      <c r="B923" t="s">
        <v>32</v>
      </c>
      <c r="C923" s="1">
        <v>43374</v>
      </c>
      <c r="D923" t="s">
        <v>16</v>
      </c>
      <c r="E923">
        <v>2018</v>
      </c>
      <c r="F923">
        <v>300000</v>
      </c>
    </row>
    <row r="924" spans="1:6" x14ac:dyDescent="0.3">
      <c r="A924">
        <v>178</v>
      </c>
      <c r="B924" t="s">
        <v>32</v>
      </c>
      <c r="C924" s="1">
        <v>43405</v>
      </c>
      <c r="D924" t="s">
        <v>17</v>
      </c>
      <c r="E924">
        <v>2018</v>
      </c>
      <c r="F924">
        <v>200000</v>
      </c>
    </row>
    <row r="925" spans="1:6" x14ac:dyDescent="0.3">
      <c r="A925">
        <v>179</v>
      </c>
      <c r="B925" t="s">
        <v>32</v>
      </c>
      <c r="C925" s="1">
        <v>43435</v>
      </c>
      <c r="D925" t="s">
        <v>18</v>
      </c>
      <c r="E925">
        <v>2018</v>
      </c>
      <c r="F925">
        <v>400000</v>
      </c>
    </row>
    <row r="926" spans="1:6" x14ac:dyDescent="0.3">
      <c r="A926">
        <v>180</v>
      </c>
      <c r="B926" t="s">
        <v>33</v>
      </c>
      <c r="C926" s="1">
        <v>43101</v>
      </c>
      <c r="D926" t="s">
        <v>7</v>
      </c>
      <c r="E926">
        <v>2018</v>
      </c>
      <c r="F926">
        <v>0</v>
      </c>
    </row>
    <row r="927" spans="1:6" x14ac:dyDescent="0.3">
      <c r="A927">
        <v>181</v>
      </c>
      <c r="B927" t="s">
        <v>33</v>
      </c>
      <c r="C927" s="1">
        <v>43132</v>
      </c>
      <c r="D927" t="s">
        <v>8</v>
      </c>
      <c r="E927">
        <v>2018</v>
      </c>
      <c r="F927">
        <v>0</v>
      </c>
    </row>
    <row r="928" spans="1:6" x14ac:dyDescent="0.3">
      <c r="A928">
        <v>182</v>
      </c>
      <c r="B928" t="s">
        <v>33</v>
      </c>
      <c r="C928" s="1">
        <v>43160</v>
      </c>
      <c r="D928" t="s">
        <v>9</v>
      </c>
      <c r="E928">
        <v>2018</v>
      </c>
      <c r="F928">
        <v>0</v>
      </c>
    </row>
    <row r="929" spans="1:6" x14ac:dyDescent="0.3">
      <c r="A929">
        <v>183</v>
      </c>
      <c r="B929" t="s">
        <v>33</v>
      </c>
      <c r="C929" s="1">
        <v>43191</v>
      </c>
      <c r="D929" t="s">
        <v>10</v>
      </c>
      <c r="E929">
        <v>2018</v>
      </c>
      <c r="F929">
        <v>0</v>
      </c>
    </row>
    <row r="930" spans="1:6" x14ac:dyDescent="0.3">
      <c r="A930">
        <v>184</v>
      </c>
      <c r="B930" t="s">
        <v>33</v>
      </c>
      <c r="C930" s="1">
        <v>43221</v>
      </c>
      <c r="D930" t="s">
        <v>11</v>
      </c>
      <c r="E930">
        <v>2018</v>
      </c>
      <c r="F930">
        <v>0</v>
      </c>
    </row>
    <row r="931" spans="1:6" x14ac:dyDescent="0.3">
      <c r="A931">
        <v>185</v>
      </c>
      <c r="B931" t="s">
        <v>33</v>
      </c>
      <c r="C931" s="1">
        <v>43252</v>
      </c>
      <c r="D931" t="s">
        <v>12</v>
      </c>
      <c r="E931">
        <v>2018</v>
      </c>
      <c r="F931">
        <v>0</v>
      </c>
    </row>
    <row r="932" spans="1:6" x14ac:dyDescent="0.3">
      <c r="A932">
        <v>186</v>
      </c>
      <c r="B932" t="s">
        <v>33</v>
      </c>
      <c r="C932" s="1">
        <v>43282</v>
      </c>
      <c r="D932" t="s">
        <v>13</v>
      </c>
      <c r="E932">
        <v>2018</v>
      </c>
      <c r="F932">
        <v>0</v>
      </c>
    </row>
    <row r="933" spans="1:6" x14ac:dyDescent="0.3">
      <c r="A933">
        <v>187</v>
      </c>
      <c r="B933" t="s">
        <v>33</v>
      </c>
      <c r="C933" s="1">
        <v>43313</v>
      </c>
      <c r="D933" t="s">
        <v>14</v>
      </c>
      <c r="E933">
        <v>2018</v>
      </c>
      <c r="F933">
        <v>0</v>
      </c>
    </row>
    <row r="934" spans="1:6" x14ac:dyDescent="0.3">
      <c r="A934">
        <v>188</v>
      </c>
      <c r="B934" t="s">
        <v>33</v>
      </c>
      <c r="C934" s="1">
        <v>43344</v>
      </c>
      <c r="D934" t="s">
        <v>15</v>
      </c>
      <c r="E934">
        <v>2018</v>
      </c>
      <c r="F934">
        <v>0</v>
      </c>
    </row>
    <row r="935" spans="1:6" x14ac:dyDescent="0.3">
      <c r="A935">
        <v>189</v>
      </c>
      <c r="B935" t="s">
        <v>33</v>
      </c>
      <c r="C935" s="1">
        <v>43374</v>
      </c>
      <c r="D935" t="s">
        <v>16</v>
      </c>
      <c r="E935">
        <v>2018</v>
      </c>
      <c r="F935">
        <v>0</v>
      </c>
    </row>
    <row r="936" spans="1:6" x14ac:dyDescent="0.3">
      <c r="A936">
        <v>190</v>
      </c>
      <c r="B936" t="s">
        <v>33</v>
      </c>
      <c r="C936" s="1">
        <v>43405</v>
      </c>
      <c r="D936" t="s">
        <v>17</v>
      </c>
      <c r="E936">
        <v>2018</v>
      </c>
      <c r="F936">
        <v>0</v>
      </c>
    </row>
    <row r="937" spans="1:6" x14ac:dyDescent="0.3">
      <c r="A937">
        <v>191</v>
      </c>
      <c r="B937" t="s">
        <v>33</v>
      </c>
      <c r="C937" s="1">
        <v>43435</v>
      </c>
      <c r="D937" t="s">
        <v>18</v>
      </c>
      <c r="E937">
        <v>2018</v>
      </c>
      <c r="F937">
        <v>0</v>
      </c>
    </row>
    <row r="938" spans="1:6" x14ac:dyDescent="0.3">
      <c r="A938">
        <v>192</v>
      </c>
      <c r="B938" t="s">
        <v>34</v>
      </c>
      <c r="C938" s="1">
        <v>43101</v>
      </c>
      <c r="D938" t="s">
        <v>7</v>
      </c>
      <c r="E938">
        <v>2018</v>
      </c>
      <c r="F938">
        <v>228812</v>
      </c>
    </row>
    <row r="939" spans="1:6" x14ac:dyDescent="0.3">
      <c r="A939">
        <v>193</v>
      </c>
      <c r="B939" t="s">
        <v>34</v>
      </c>
      <c r="C939" s="1">
        <v>43132</v>
      </c>
      <c r="D939" t="s">
        <v>8</v>
      </c>
      <c r="E939">
        <v>2018</v>
      </c>
      <c r="F939">
        <v>286258</v>
      </c>
    </row>
    <row r="940" spans="1:6" x14ac:dyDescent="0.3">
      <c r="A940">
        <v>194</v>
      </c>
      <c r="B940" t="s">
        <v>34</v>
      </c>
      <c r="C940" s="1">
        <v>43160</v>
      </c>
      <c r="D940" t="s">
        <v>9</v>
      </c>
      <c r="E940">
        <v>2018</v>
      </c>
      <c r="F940">
        <v>184508</v>
      </c>
    </row>
    <row r="941" spans="1:6" x14ac:dyDescent="0.3">
      <c r="A941">
        <v>195</v>
      </c>
      <c r="B941" t="s">
        <v>34</v>
      </c>
      <c r="C941" s="1">
        <v>43191</v>
      </c>
      <c r="D941" t="s">
        <v>10</v>
      </c>
      <c r="E941">
        <v>2018</v>
      </c>
      <c r="F941">
        <v>174592</v>
      </c>
    </row>
    <row r="942" spans="1:6" x14ac:dyDescent="0.3">
      <c r="A942">
        <v>196</v>
      </c>
      <c r="B942" t="s">
        <v>34</v>
      </c>
      <c r="C942" s="1">
        <v>43221</v>
      </c>
      <c r="D942" t="s">
        <v>11</v>
      </c>
      <c r="E942">
        <v>2018</v>
      </c>
      <c r="F942">
        <v>183697</v>
      </c>
    </row>
    <row r="943" spans="1:6" x14ac:dyDescent="0.3">
      <c r="A943">
        <v>197</v>
      </c>
      <c r="B943" t="s">
        <v>34</v>
      </c>
      <c r="C943" s="1">
        <v>43252</v>
      </c>
      <c r="D943" t="s">
        <v>12</v>
      </c>
      <c r="E943">
        <v>2018</v>
      </c>
      <c r="F943">
        <v>180010</v>
      </c>
    </row>
    <row r="944" spans="1:6" x14ac:dyDescent="0.3">
      <c r="A944">
        <v>198</v>
      </c>
      <c r="B944" t="s">
        <v>34</v>
      </c>
      <c r="C944" s="1">
        <v>43282</v>
      </c>
      <c r="D944" t="s">
        <v>13</v>
      </c>
      <c r="E944">
        <v>2018</v>
      </c>
      <c r="F944">
        <v>93450</v>
      </c>
    </row>
    <row r="945" spans="1:6" x14ac:dyDescent="0.3">
      <c r="A945">
        <v>199</v>
      </c>
      <c r="B945" t="s">
        <v>34</v>
      </c>
      <c r="C945" s="1">
        <v>43313</v>
      </c>
      <c r="D945" t="s">
        <v>14</v>
      </c>
      <c r="E945">
        <v>2018</v>
      </c>
      <c r="F945">
        <v>118010</v>
      </c>
    </row>
    <row r="946" spans="1:6" x14ac:dyDescent="0.3">
      <c r="A946">
        <v>200</v>
      </c>
      <c r="B946" t="s">
        <v>34</v>
      </c>
      <c r="C946" s="1">
        <v>43344</v>
      </c>
      <c r="D946" t="s">
        <v>15</v>
      </c>
      <c r="E946">
        <v>2018</v>
      </c>
      <c r="F946">
        <v>118449</v>
      </c>
    </row>
    <row r="947" spans="1:6" x14ac:dyDescent="0.3">
      <c r="A947">
        <v>201</v>
      </c>
      <c r="B947" t="s">
        <v>34</v>
      </c>
      <c r="C947" s="1">
        <v>43374</v>
      </c>
      <c r="D947" t="s">
        <v>16</v>
      </c>
      <c r="E947">
        <v>2018</v>
      </c>
      <c r="F947">
        <v>201050</v>
      </c>
    </row>
    <row r="948" spans="1:6" x14ac:dyDescent="0.3">
      <c r="A948">
        <v>202</v>
      </c>
      <c r="B948" t="s">
        <v>34</v>
      </c>
      <c r="C948" s="1">
        <v>43405</v>
      </c>
      <c r="D948" t="s">
        <v>17</v>
      </c>
      <c r="E948">
        <v>2018</v>
      </c>
      <c r="F948">
        <v>121452</v>
      </c>
    </row>
    <row r="949" spans="1:6" x14ac:dyDescent="0.3">
      <c r="A949">
        <v>203</v>
      </c>
      <c r="B949" t="s">
        <v>34</v>
      </c>
      <c r="C949" s="1">
        <v>43435</v>
      </c>
      <c r="D949" t="s">
        <v>18</v>
      </c>
      <c r="E949">
        <v>2018</v>
      </c>
      <c r="F949">
        <v>198637</v>
      </c>
    </row>
    <row r="950" spans="1:6" x14ac:dyDescent="0.3">
      <c r="A950">
        <v>204</v>
      </c>
      <c r="B950" t="s">
        <v>35</v>
      </c>
      <c r="C950" s="1">
        <v>43101</v>
      </c>
      <c r="D950" t="s">
        <v>7</v>
      </c>
      <c r="E950">
        <v>2018</v>
      </c>
      <c r="F950">
        <v>36205</v>
      </c>
    </row>
    <row r="951" spans="1:6" x14ac:dyDescent="0.3">
      <c r="A951">
        <v>205</v>
      </c>
      <c r="B951" t="s">
        <v>35</v>
      </c>
      <c r="C951" s="1">
        <v>43132</v>
      </c>
      <c r="D951" t="s">
        <v>8</v>
      </c>
      <c r="E951">
        <v>2018</v>
      </c>
      <c r="F951">
        <v>9971</v>
      </c>
    </row>
    <row r="952" spans="1:6" x14ac:dyDescent="0.3">
      <c r="A952">
        <v>206</v>
      </c>
      <c r="B952" t="s">
        <v>35</v>
      </c>
      <c r="C952" s="1">
        <v>43160</v>
      </c>
      <c r="D952" t="s">
        <v>9</v>
      </c>
      <c r="E952">
        <v>2018</v>
      </c>
      <c r="F952">
        <v>9677</v>
      </c>
    </row>
    <row r="953" spans="1:6" x14ac:dyDescent="0.3">
      <c r="A953">
        <v>207</v>
      </c>
      <c r="B953" t="s">
        <v>35</v>
      </c>
      <c r="C953" s="1">
        <v>43191</v>
      </c>
      <c r="D953" t="s">
        <v>10</v>
      </c>
      <c r="E953">
        <v>2018</v>
      </c>
      <c r="F953">
        <v>9779</v>
      </c>
    </row>
    <row r="954" spans="1:6" x14ac:dyDescent="0.3">
      <c r="A954">
        <v>208</v>
      </c>
      <c r="B954" t="s">
        <v>35</v>
      </c>
      <c r="C954" s="1">
        <v>43221</v>
      </c>
      <c r="D954" t="s">
        <v>11</v>
      </c>
      <c r="E954">
        <v>2018</v>
      </c>
      <c r="F954">
        <v>10241</v>
      </c>
    </row>
    <row r="955" spans="1:6" x14ac:dyDescent="0.3">
      <c r="A955">
        <v>209</v>
      </c>
      <c r="B955" t="s">
        <v>35</v>
      </c>
      <c r="C955" s="1">
        <v>43252</v>
      </c>
      <c r="D955" t="s">
        <v>12</v>
      </c>
      <c r="E955">
        <v>2018</v>
      </c>
      <c r="F955">
        <v>9066</v>
      </c>
    </row>
    <row r="956" spans="1:6" x14ac:dyDescent="0.3">
      <c r="A956">
        <v>210</v>
      </c>
      <c r="B956" t="s">
        <v>35</v>
      </c>
      <c r="C956" s="1">
        <v>43282</v>
      </c>
      <c r="D956" t="s">
        <v>13</v>
      </c>
      <c r="E956">
        <v>2018</v>
      </c>
      <c r="F956">
        <v>9668</v>
      </c>
    </row>
    <row r="957" spans="1:6" x14ac:dyDescent="0.3">
      <c r="A957">
        <v>211</v>
      </c>
      <c r="B957" t="s">
        <v>35</v>
      </c>
      <c r="C957" s="1">
        <v>43313</v>
      </c>
      <c r="D957" t="s">
        <v>14</v>
      </c>
      <c r="E957">
        <v>2018</v>
      </c>
      <c r="F957">
        <v>10135</v>
      </c>
    </row>
    <row r="958" spans="1:6" x14ac:dyDescent="0.3">
      <c r="A958">
        <v>212</v>
      </c>
      <c r="B958" t="s">
        <v>35</v>
      </c>
      <c r="C958" s="1">
        <v>43344</v>
      </c>
      <c r="D958" t="s">
        <v>15</v>
      </c>
      <c r="E958">
        <v>2018</v>
      </c>
      <c r="F958">
        <v>21365</v>
      </c>
    </row>
    <row r="959" spans="1:6" x14ac:dyDescent="0.3">
      <c r="A959">
        <v>213</v>
      </c>
      <c r="B959" t="s">
        <v>35</v>
      </c>
      <c r="C959" s="1">
        <v>43374</v>
      </c>
      <c r="D959" t="s">
        <v>16</v>
      </c>
      <c r="E959">
        <v>2018</v>
      </c>
      <c r="F959">
        <v>22332</v>
      </c>
    </row>
    <row r="960" spans="1:6" x14ac:dyDescent="0.3">
      <c r="A960">
        <v>214</v>
      </c>
      <c r="B960" t="s">
        <v>35</v>
      </c>
      <c r="C960" s="1">
        <v>43405</v>
      </c>
      <c r="D960" t="s">
        <v>17</v>
      </c>
      <c r="E960">
        <v>2018</v>
      </c>
      <c r="F960">
        <v>5422</v>
      </c>
    </row>
    <row r="961" spans="1:6" x14ac:dyDescent="0.3">
      <c r="A961">
        <v>215</v>
      </c>
      <c r="B961" t="s">
        <v>35</v>
      </c>
      <c r="C961" s="1">
        <v>43435</v>
      </c>
      <c r="D961" t="s">
        <v>18</v>
      </c>
      <c r="E961">
        <v>2018</v>
      </c>
      <c r="F961">
        <v>6777</v>
      </c>
    </row>
    <row r="962" spans="1:6" x14ac:dyDescent="0.3">
      <c r="A962">
        <v>216</v>
      </c>
      <c r="B962" t="s">
        <v>36</v>
      </c>
      <c r="C962" s="1">
        <v>43101</v>
      </c>
      <c r="D962" t="s">
        <v>7</v>
      </c>
      <c r="E962">
        <v>2018</v>
      </c>
      <c r="F962">
        <v>480241</v>
      </c>
    </row>
    <row r="963" spans="1:6" x14ac:dyDescent="0.3">
      <c r="A963">
        <v>217</v>
      </c>
      <c r="B963" t="s">
        <v>36</v>
      </c>
      <c r="C963" s="1">
        <v>43132</v>
      </c>
      <c r="D963" t="s">
        <v>8</v>
      </c>
      <c r="E963">
        <v>2018</v>
      </c>
      <c r="F963">
        <v>335447</v>
      </c>
    </row>
    <row r="964" spans="1:6" x14ac:dyDescent="0.3">
      <c r="A964">
        <v>218</v>
      </c>
      <c r="B964" t="s">
        <v>36</v>
      </c>
      <c r="C964" s="1">
        <v>43160</v>
      </c>
      <c r="D964" t="s">
        <v>9</v>
      </c>
      <c r="E964">
        <v>2018</v>
      </c>
      <c r="F964">
        <v>328099</v>
      </c>
    </row>
    <row r="965" spans="1:6" x14ac:dyDescent="0.3">
      <c r="A965">
        <v>219</v>
      </c>
      <c r="B965" t="s">
        <v>36</v>
      </c>
      <c r="C965" s="1">
        <v>43191</v>
      </c>
      <c r="D965" t="s">
        <v>10</v>
      </c>
      <c r="E965">
        <v>2018</v>
      </c>
      <c r="F965">
        <v>368645</v>
      </c>
    </row>
    <row r="966" spans="1:6" x14ac:dyDescent="0.3">
      <c r="A966">
        <v>220</v>
      </c>
      <c r="B966" t="s">
        <v>36</v>
      </c>
      <c r="C966" s="1">
        <v>43221</v>
      </c>
      <c r="D966" t="s">
        <v>11</v>
      </c>
      <c r="E966">
        <v>2018</v>
      </c>
      <c r="F966">
        <v>342650</v>
      </c>
    </row>
    <row r="967" spans="1:6" x14ac:dyDescent="0.3">
      <c r="A967">
        <v>221</v>
      </c>
      <c r="B967" t="s">
        <v>36</v>
      </c>
      <c r="C967" s="1">
        <v>43252</v>
      </c>
      <c r="D967" t="s">
        <v>12</v>
      </c>
      <c r="E967">
        <v>2018</v>
      </c>
      <c r="F967">
        <v>355197</v>
      </c>
    </row>
    <row r="968" spans="1:6" x14ac:dyDescent="0.3">
      <c r="A968">
        <v>222</v>
      </c>
      <c r="B968" t="s">
        <v>36</v>
      </c>
      <c r="C968" s="1">
        <v>43282</v>
      </c>
      <c r="D968" t="s">
        <v>13</v>
      </c>
      <c r="E968">
        <v>2018</v>
      </c>
      <c r="F968">
        <v>335356</v>
      </c>
    </row>
    <row r="969" spans="1:6" x14ac:dyDescent="0.3">
      <c r="A969">
        <v>223</v>
      </c>
      <c r="B969" t="s">
        <v>36</v>
      </c>
      <c r="C969" s="1">
        <v>43313</v>
      </c>
      <c r="D969" t="s">
        <v>14</v>
      </c>
      <c r="E969">
        <v>2018</v>
      </c>
      <c r="F969">
        <v>313910</v>
      </c>
    </row>
    <row r="970" spans="1:6" x14ac:dyDescent="0.3">
      <c r="A970">
        <v>224</v>
      </c>
      <c r="B970" t="s">
        <v>36</v>
      </c>
      <c r="C970" s="1">
        <v>43344</v>
      </c>
      <c r="D970" t="s">
        <v>15</v>
      </c>
      <c r="E970">
        <v>2018</v>
      </c>
      <c r="F970">
        <v>293859</v>
      </c>
    </row>
    <row r="971" spans="1:6" x14ac:dyDescent="0.3">
      <c r="A971">
        <v>225</v>
      </c>
      <c r="B971" t="s">
        <v>36</v>
      </c>
      <c r="C971" s="1">
        <v>43374</v>
      </c>
      <c r="D971" t="s">
        <v>16</v>
      </c>
      <c r="E971">
        <v>2018</v>
      </c>
      <c r="F971">
        <v>373291</v>
      </c>
    </row>
    <row r="972" spans="1:6" x14ac:dyDescent="0.3">
      <c r="A972">
        <v>226</v>
      </c>
      <c r="B972" t="s">
        <v>36</v>
      </c>
      <c r="C972" s="1">
        <v>43405</v>
      </c>
      <c r="D972" t="s">
        <v>17</v>
      </c>
      <c r="E972">
        <v>2018</v>
      </c>
      <c r="F972">
        <v>289169</v>
      </c>
    </row>
    <row r="973" spans="1:6" x14ac:dyDescent="0.3">
      <c r="A973">
        <v>227</v>
      </c>
      <c r="B973" t="s">
        <v>36</v>
      </c>
      <c r="C973" s="1">
        <v>43435</v>
      </c>
      <c r="D973" t="s">
        <v>18</v>
      </c>
      <c r="E973">
        <v>2018</v>
      </c>
      <c r="F973">
        <v>361461</v>
      </c>
    </row>
    <row r="974" spans="1:6" x14ac:dyDescent="0.3">
      <c r="A974">
        <v>228</v>
      </c>
      <c r="B974" t="s">
        <v>37</v>
      </c>
      <c r="C974" s="1">
        <v>43101</v>
      </c>
      <c r="D974" t="s">
        <v>7</v>
      </c>
      <c r="E974">
        <v>2018</v>
      </c>
      <c r="F974">
        <v>2495</v>
      </c>
    </row>
    <row r="975" spans="1:6" x14ac:dyDescent="0.3">
      <c r="A975">
        <v>229</v>
      </c>
      <c r="B975" t="s">
        <v>37</v>
      </c>
      <c r="C975" s="1">
        <v>43132</v>
      </c>
      <c r="D975" t="s">
        <v>8</v>
      </c>
      <c r="E975">
        <v>2018</v>
      </c>
      <c r="F975">
        <v>7152</v>
      </c>
    </row>
    <row r="976" spans="1:6" x14ac:dyDescent="0.3">
      <c r="A976">
        <v>230</v>
      </c>
      <c r="B976" t="s">
        <v>37</v>
      </c>
      <c r="C976" s="1">
        <v>43160</v>
      </c>
      <c r="D976" t="s">
        <v>9</v>
      </c>
      <c r="E976">
        <v>2018</v>
      </c>
      <c r="F976">
        <v>2903</v>
      </c>
    </row>
    <row r="977" spans="1:6" x14ac:dyDescent="0.3">
      <c r="A977">
        <v>231</v>
      </c>
      <c r="B977" t="s">
        <v>37</v>
      </c>
      <c r="C977" s="1">
        <v>43191</v>
      </c>
      <c r="D977" t="s">
        <v>10</v>
      </c>
      <c r="E977">
        <v>2018</v>
      </c>
      <c r="F977">
        <v>3550</v>
      </c>
    </row>
    <row r="978" spans="1:6" x14ac:dyDescent="0.3">
      <c r="A978">
        <v>232</v>
      </c>
      <c r="B978" t="s">
        <v>37</v>
      </c>
      <c r="C978" s="1">
        <v>43221</v>
      </c>
      <c r="D978" t="s">
        <v>11</v>
      </c>
      <c r="E978">
        <v>2018</v>
      </c>
      <c r="F978">
        <v>5360</v>
      </c>
    </row>
    <row r="979" spans="1:6" x14ac:dyDescent="0.3">
      <c r="A979">
        <v>233</v>
      </c>
      <c r="B979" t="s">
        <v>37</v>
      </c>
      <c r="C979" s="1">
        <v>43252</v>
      </c>
      <c r="D979" t="s">
        <v>12</v>
      </c>
      <c r="E979">
        <v>2018</v>
      </c>
      <c r="F979">
        <v>1761</v>
      </c>
    </row>
    <row r="980" spans="1:6" x14ac:dyDescent="0.3">
      <c r="A980">
        <v>234</v>
      </c>
      <c r="B980" t="s">
        <v>37</v>
      </c>
      <c r="C980" s="1">
        <v>43282</v>
      </c>
      <c r="D980" t="s">
        <v>13</v>
      </c>
      <c r="E980">
        <v>2018</v>
      </c>
      <c r="F980">
        <v>5882</v>
      </c>
    </row>
    <row r="981" spans="1:6" x14ac:dyDescent="0.3">
      <c r="A981">
        <v>235</v>
      </c>
      <c r="B981" t="s">
        <v>37</v>
      </c>
      <c r="C981" s="1">
        <v>43313</v>
      </c>
      <c r="D981" t="s">
        <v>14</v>
      </c>
      <c r="E981">
        <v>2018</v>
      </c>
      <c r="F981">
        <v>10525</v>
      </c>
    </row>
    <row r="982" spans="1:6" x14ac:dyDescent="0.3">
      <c r="A982">
        <v>236</v>
      </c>
      <c r="B982" t="s">
        <v>37</v>
      </c>
      <c r="C982" s="1">
        <v>43344</v>
      </c>
      <c r="D982" t="s">
        <v>15</v>
      </c>
      <c r="E982">
        <v>2018</v>
      </c>
      <c r="F982">
        <v>475</v>
      </c>
    </row>
    <row r="983" spans="1:6" x14ac:dyDescent="0.3">
      <c r="A983">
        <v>237</v>
      </c>
      <c r="B983" t="s">
        <v>37</v>
      </c>
      <c r="C983" s="1">
        <v>43374</v>
      </c>
      <c r="D983" t="s">
        <v>16</v>
      </c>
      <c r="E983">
        <v>2018</v>
      </c>
      <c r="F983">
        <v>490</v>
      </c>
    </row>
    <row r="984" spans="1:6" x14ac:dyDescent="0.3">
      <c r="A984">
        <v>238</v>
      </c>
      <c r="B984" t="s">
        <v>37</v>
      </c>
      <c r="C984" s="1">
        <v>43405</v>
      </c>
      <c r="D984" t="s">
        <v>17</v>
      </c>
      <c r="E984">
        <v>2018</v>
      </c>
      <c r="F984">
        <v>475</v>
      </c>
    </row>
    <row r="985" spans="1:6" x14ac:dyDescent="0.3">
      <c r="A985">
        <v>239</v>
      </c>
      <c r="B985" t="s">
        <v>37</v>
      </c>
      <c r="C985" s="1">
        <v>43435</v>
      </c>
      <c r="D985" t="s">
        <v>18</v>
      </c>
      <c r="E985">
        <v>2018</v>
      </c>
      <c r="F985">
        <v>355</v>
      </c>
    </row>
    <row r="986" spans="1:6" x14ac:dyDescent="0.3">
      <c r="A986">
        <v>240</v>
      </c>
      <c r="B986" t="s">
        <v>38</v>
      </c>
      <c r="C986" s="1">
        <v>43101</v>
      </c>
      <c r="D986" t="s">
        <v>7</v>
      </c>
      <c r="E986">
        <v>2018</v>
      </c>
      <c r="F986">
        <v>2670</v>
      </c>
    </row>
    <row r="987" spans="1:6" x14ac:dyDescent="0.3">
      <c r="A987">
        <v>241</v>
      </c>
      <c r="B987" t="s">
        <v>38</v>
      </c>
      <c r="C987" s="1">
        <v>43132</v>
      </c>
      <c r="D987" t="s">
        <v>8</v>
      </c>
      <c r="E987">
        <v>2018</v>
      </c>
      <c r="F987">
        <v>2695</v>
      </c>
    </row>
    <row r="988" spans="1:6" x14ac:dyDescent="0.3">
      <c r="A988">
        <v>242</v>
      </c>
      <c r="B988" t="s">
        <v>38</v>
      </c>
      <c r="C988" s="1">
        <v>43160</v>
      </c>
      <c r="D988" t="s">
        <v>9</v>
      </c>
      <c r="E988">
        <v>2018</v>
      </c>
      <c r="F988">
        <v>2325</v>
      </c>
    </row>
    <row r="989" spans="1:6" x14ac:dyDescent="0.3">
      <c r="A989">
        <v>243</v>
      </c>
      <c r="B989" t="s">
        <v>38</v>
      </c>
      <c r="C989" s="1">
        <v>43191</v>
      </c>
      <c r="D989" t="s">
        <v>10</v>
      </c>
      <c r="E989">
        <v>2018</v>
      </c>
      <c r="F989">
        <v>1940</v>
      </c>
    </row>
    <row r="990" spans="1:6" x14ac:dyDescent="0.3">
      <c r="A990">
        <v>244</v>
      </c>
      <c r="B990" t="s">
        <v>38</v>
      </c>
      <c r="C990" s="1">
        <v>43221</v>
      </c>
      <c r="D990" t="s">
        <v>11</v>
      </c>
      <c r="E990">
        <v>2018</v>
      </c>
      <c r="F990">
        <v>1499</v>
      </c>
    </row>
    <row r="991" spans="1:6" x14ac:dyDescent="0.3">
      <c r="A991">
        <v>245</v>
      </c>
      <c r="B991" t="s">
        <v>38</v>
      </c>
      <c r="C991" s="1">
        <v>43252</v>
      </c>
      <c r="D991" t="s">
        <v>12</v>
      </c>
      <c r="E991">
        <v>2018</v>
      </c>
      <c r="F991">
        <v>1580</v>
      </c>
    </row>
    <row r="992" spans="1:6" x14ac:dyDescent="0.3">
      <c r="A992">
        <v>246</v>
      </c>
      <c r="B992" t="s">
        <v>38</v>
      </c>
      <c r="C992" s="1">
        <v>43282</v>
      </c>
      <c r="D992" t="s">
        <v>13</v>
      </c>
      <c r="E992">
        <v>2018</v>
      </c>
      <c r="F992">
        <v>1580</v>
      </c>
    </row>
    <row r="993" spans="1:6" x14ac:dyDescent="0.3">
      <c r="A993">
        <v>247</v>
      </c>
      <c r="B993" t="s">
        <v>38</v>
      </c>
      <c r="C993" s="1">
        <v>43313</v>
      </c>
      <c r="D993" t="s">
        <v>14</v>
      </c>
      <c r="E993">
        <v>2018</v>
      </c>
      <c r="F993">
        <v>1595</v>
      </c>
    </row>
    <row r="994" spans="1:6" x14ac:dyDescent="0.3">
      <c r="A994">
        <v>248</v>
      </c>
      <c r="B994" t="s">
        <v>38</v>
      </c>
      <c r="C994" s="1">
        <v>43344</v>
      </c>
      <c r="D994" t="s">
        <v>15</v>
      </c>
      <c r="E994">
        <v>2018</v>
      </c>
      <c r="F994">
        <v>1475</v>
      </c>
    </row>
    <row r="995" spans="1:6" x14ac:dyDescent="0.3">
      <c r="A995">
        <v>249</v>
      </c>
      <c r="B995" t="s">
        <v>38</v>
      </c>
      <c r="C995" s="1">
        <v>43374</v>
      </c>
      <c r="D995" t="s">
        <v>16</v>
      </c>
      <c r="E995">
        <v>2018</v>
      </c>
      <c r="F995">
        <v>1545</v>
      </c>
    </row>
    <row r="996" spans="1:6" x14ac:dyDescent="0.3">
      <c r="A996">
        <v>250</v>
      </c>
      <c r="B996" t="s">
        <v>38</v>
      </c>
      <c r="C996" s="1">
        <v>43405</v>
      </c>
      <c r="D996" t="s">
        <v>17</v>
      </c>
      <c r="E996">
        <v>2018</v>
      </c>
      <c r="F996">
        <v>1655</v>
      </c>
    </row>
    <row r="997" spans="1:6" x14ac:dyDescent="0.3">
      <c r="A997">
        <v>251</v>
      </c>
      <c r="B997" t="s">
        <v>38</v>
      </c>
      <c r="C997" s="1">
        <v>43435</v>
      </c>
      <c r="D997" t="s">
        <v>18</v>
      </c>
      <c r="E997">
        <v>2018</v>
      </c>
      <c r="F997">
        <v>1695</v>
      </c>
    </row>
    <row r="998" spans="1:6" x14ac:dyDescent="0.3">
      <c r="A998">
        <v>252</v>
      </c>
      <c r="B998" t="s">
        <v>39</v>
      </c>
      <c r="C998" s="1">
        <v>43101</v>
      </c>
      <c r="D998" t="s">
        <v>7</v>
      </c>
      <c r="E998">
        <v>2018</v>
      </c>
      <c r="F998">
        <v>2238074</v>
      </c>
    </row>
    <row r="999" spans="1:6" x14ac:dyDescent="0.3">
      <c r="A999">
        <v>253</v>
      </c>
      <c r="B999" t="s">
        <v>39</v>
      </c>
      <c r="C999" s="1">
        <v>43132</v>
      </c>
      <c r="D999" t="s">
        <v>8</v>
      </c>
      <c r="E999">
        <v>2018</v>
      </c>
      <c r="F999">
        <v>1021787</v>
      </c>
    </row>
    <row r="1000" spans="1:6" x14ac:dyDescent="0.3">
      <c r="A1000">
        <v>254</v>
      </c>
      <c r="B1000" t="s">
        <v>39</v>
      </c>
      <c r="C1000" s="1">
        <v>43160</v>
      </c>
      <c r="D1000" t="s">
        <v>9</v>
      </c>
      <c r="E1000">
        <v>2018</v>
      </c>
      <c r="F1000">
        <v>1022669</v>
      </c>
    </row>
    <row r="1001" spans="1:6" x14ac:dyDescent="0.3">
      <c r="A1001">
        <v>255</v>
      </c>
      <c r="B1001" t="s">
        <v>39</v>
      </c>
      <c r="C1001" s="1">
        <v>43191</v>
      </c>
      <c r="D1001" t="s">
        <v>10</v>
      </c>
      <c r="E1001">
        <v>2018</v>
      </c>
      <c r="F1001">
        <v>833874</v>
      </c>
    </row>
    <row r="1002" spans="1:6" x14ac:dyDescent="0.3">
      <c r="A1002">
        <v>256</v>
      </c>
      <c r="B1002" t="s">
        <v>39</v>
      </c>
      <c r="C1002" s="1">
        <v>43221</v>
      </c>
      <c r="D1002" t="s">
        <v>11</v>
      </c>
      <c r="E1002">
        <v>2018</v>
      </c>
      <c r="F1002">
        <v>1021952</v>
      </c>
    </row>
    <row r="1003" spans="1:6" x14ac:dyDescent="0.3">
      <c r="A1003">
        <v>257</v>
      </c>
      <c r="B1003" t="s">
        <v>39</v>
      </c>
      <c r="C1003" s="1">
        <v>43252</v>
      </c>
      <c r="D1003" t="s">
        <v>12</v>
      </c>
      <c r="E1003">
        <v>2018</v>
      </c>
      <c r="F1003">
        <v>320886</v>
      </c>
    </row>
    <row r="1004" spans="1:6" x14ac:dyDescent="0.3">
      <c r="A1004">
        <v>258</v>
      </c>
      <c r="B1004" t="s">
        <v>39</v>
      </c>
      <c r="C1004" s="1">
        <v>43282</v>
      </c>
      <c r="D1004" t="s">
        <v>13</v>
      </c>
      <c r="E1004">
        <v>2018</v>
      </c>
      <c r="F1004">
        <v>937720</v>
      </c>
    </row>
    <row r="1005" spans="1:6" x14ac:dyDescent="0.3">
      <c r="A1005">
        <v>259</v>
      </c>
      <c r="B1005" t="s">
        <v>39</v>
      </c>
      <c r="C1005" s="1">
        <v>43313</v>
      </c>
      <c r="D1005" t="s">
        <v>14</v>
      </c>
      <c r="E1005">
        <v>2018</v>
      </c>
      <c r="F1005">
        <v>320952</v>
      </c>
    </row>
    <row r="1006" spans="1:6" x14ac:dyDescent="0.3">
      <c r="A1006">
        <v>260</v>
      </c>
      <c r="B1006" t="s">
        <v>39</v>
      </c>
      <c r="C1006" s="1">
        <v>43344</v>
      </c>
      <c r="D1006" t="s">
        <v>15</v>
      </c>
      <c r="E1006">
        <v>2018</v>
      </c>
      <c r="F1006">
        <v>818693</v>
      </c>
    </row>
    <row r="1007" spans="1:6" x14ac:dyDescent="0.3">
      <c r="A1007">
        <v>261</v>
      </c>
      <c r="B1007" t="s">
        <v>39</v>
      </c>
      <c r="C1007" s="1">
        <v>43374</v>
      </c>
      <c r="D1007" t="s">
        <v>16</v>
      </c>
      <c r="E1007">
        <v>2018</v>
      </c>
      <c r="F1007">
        <v>506563</v>
      </c>
    </row>
    <row r="1008" spans="1:6" x14ac:dyDescent="0.3">
      <c r="A1008">
        <v>262</v>
      </c>
      <c r="B1008" t="s">
        <v>39</v>
      </c>
      <c r="C1008" s="1">
        <v>43405</v>
      </c>
      <c r="D1008" t="s">
        <v>17</v>
      </c>
      <c r="E1008">
        <v>2018</v>
      </c>
      <c r="F1008">
        <v>840933</v>
      </c>
    </row>
    <row r="1009" spans="1:6" x14ac:dyDescent="0.3">
      <c r="A1009">
        <v>263</v>
      </c>
      <c r="B1009" t="s">
        <v>39</v>
      </c>
      <c r="C1009" s="1">
        <v>43435</v>
      </c>
      <c r="D1009" t="s">
        <v>18</v>
      </c>
      <c r="E1009">
        <v>2018</v>
      </c>
      <c r="F1009">
        <v>950128</v>
      </c>
    </row>
    <row r="1010" spans="1:6" x14ac:dyDescent="0.3">
      <c r="A1010">
        <v>264</v>
      </c>
      <c r="B1010" t="s">
        <v>40</v>
      </c>
      <c r="C1010" s="1">
        <v>43101</v>
      </c>
      <c r="D1010" t="s">
        <v>7</v>
      </c>
      <c r="E1010">
        <v>2018</v>
      </c>
      <c r="F1010">
        <v>0</v>
      </c>
    </row>
    <row r="1011" spans="1:6" x14ac:dyDescent="0.3">
      <c r="A1011">
        <v>265</v>
      </c>
      <c r="B1011" t="s">
        <v>40</v>
      </c>
      <c r="C1011" s="1">
        <v>43132</v>
      </c>
      <c r="D1011" t="s">
        <v>8</v>
      </c>
      <c r="E1011">
        <v>2018</v>
      </c>
      <c r="F1011">
        <v>0</v>
      </c>
    </row>
    <row r="1012" spans="1:6" x14ac:dyDescent="0.3">
      <c r="A1012">
        <v>266</v>
      </c>
      <c r="B1012" t="s">
        <v>40</v>
      </c>
      <c r="C1012" s="1">
        <v>43160</v>
      </c>
      <c r="D1012" t="s">
        <v>9</v>
      </c>
      <c r="E1012">
        <v>2018</v>
      </c>
      <c r="F1012">
        <v>0</v>
      </c>
    </row>
    <row r="1013" spans="1:6" x14ac:dyDescent="0.3">
      <c r="A1013">
        <v>267</v>
      </c>
      <c r="B1013" t="s">
        <v>40</v>
      </c>
      <c r="C1013" s="1">
        <v>43191</v>
      </c>
      <c r="D1013" t="s">
        <v>10</v>
      </c>
      <c r="E1013">
        <v>2018</v>
      </c>
      <c r="F1013">
        <v>0</v>
      </c>
    </row>
    <row r="1014" spans="1:6" x14ac:dyDescent="0.3">
      <c r="A1014">
        <v>268</v>
      </c>
      <c r="B1014" t="s">
        <v>40</v>
      </c>
      <c r="C1014" s="1">
        <v>43221</v>
      </c>
      <c r="D1014" t="s">
        <v>11</v>
      </c>
      <c r="E1014">
        <v>2018</v>
      </c>
      <c r="F1014">
        <v>0</v>
      </c>
    </row>
    <row r="1015" spans="1:6" x14ac:dyDescent="0.3">
      <c r="A1015">
        <v>269</v>
      </c>
      <c r="B1015" t="s">
        <v>40</v>
      </c>
      <c r="C1015" s="1">
        <v>43252</v>
      </c>
      <c r="D1015" t="s">
        <v>12</v>
      </c>
      <c r="E1015">
        <v>2018</v>
      </c>
      <c r="F1015">
        <v>0</v>
      </c>
    </row>
    <row r="1016" spans="1:6" x14ac:dyDescent="0.3">
      <c r="A1016">
        <v>270</v>
      </c>
      <c r="B1016" t="s">
        <v>40</v>
      </c>
      <c r="C1016" s="1">
        <v>43282</v>
      </c>
      <c r="D1016" t="s">
        <v>13</v>
      </c>
      <c r="E1016">
        <v>2018</v>
      </c>
      <c r="F1016">
        <v>0</v>
      </c>
    </row>
    <row r="1017" spans="1:6" x14ac:dyDescent="0.3">
      <c r="A1017">
        <v>271</v>
      </c>
      <c r="B1017" t="s">
        <v>40</v>
      </c>
      <c r="C1017" s="1">
        <v>43313</v>
      </c>
      <c r="D1017" t="s">
        <v>14</v>
      </c>
      <c r="E1017">
        <v>2018</v>
      </c>
      <c r="F1017">
        <v>0</v>
      </c>
    </row>
    <row r="1018" spans="1:6" x14ac:dyDescent="0.3">
      <c r="A1018">
        <v>272</v>
      </c>
      <c r="B1018" t="s">
        <v>40</v>
      </c>
      <c r="C1018" s="1">
        <v>43344</v>
      </c>
      <c r="D1018" t="s">
        <v>15</v>
      </c>
      <c r="E1018">
        <v>2018</v>
      </c>
      <c r="F1018">
        <v>0</v>
      </c>
    </row>
    <row r="1019" spans="1:6" x14ac:dyDescent="0.3">
      <c r="A1019">
        <v>273</v>
      </c>
      <c r="B1019" t="s">
        <v>40</v>
      </c>
      <c r="C1019" s="1">
        <v>43374</v>
      </c>
      <c r="D1019" t="s">
        <v>16</v>
      </c>
      <c r="E1019">
        <v>2018</v>
      </c>
      <c r="F1019">
        <v>0</v>
      </c>
    </row>
    <row r="1020" spans="1:6" x14ac:dyDescent="0.3">
      <c r="A1020">
        <v>274</v>
      </c>
      <c r="B1020" t="s">
        <v>40</v>
      </c>
      <c r="C1020" s="1">
        <v>43405</v>
      </c>
      <c r="D1020" t="s">
        <v>17</v>
      </c>
      <c r="E1020">
        <v>2018</v>
      </c>
      <c r="F1020">
        <v>0</v>
      </c>
    </row>
    <row r="1021" spans="1:6" x14ac:dyDescent="0.3">
      <c r="A1021">
        <v>275</v>
      </c>
      <c r="B1021" t="s">
        <v>40</v>
      </c>
      <c r="C1021" s="1">
        <v>43435</v>
      </c>
      <c r="D1021" t="s">
        <v>18</v>
      </c>
      <c r="E1021">
        <v>2018</v>
      </c>
      <c r="F1021">
        <v>0</v>
      </c>
    </row>
    <row r="1022" spans="1:6" x14ac:dyDescent="0.3">
      <c r="A1022">
        <v>276</v>
      </c>
      <c r="B1022" t="s">
        <v>41</v>
      </c>
      <c r="C1022" s="1">
        <v>43101</v>
      </c>
      <c r="D1022" t="s">
        <v>7</v>
      </c>
      <c r="E1022">
        <v>2018</v>
      </c>
      <c r="F1022">
        <v>254000</v>
      </c>
    </row>
    <row r="1023" spans="1:6" x14ac:dyDescent="0.3">
      <c r="A1023">
        <v>277</v>
      </c>
      <c r="B1023" t="s">
        <v>41</v>
      </c>
      <c r="C1023" s="1">
        <v>43132</v>
      </c>
      <c r="D1023" t="s">
        <v>8</v>
      </c>
      <c r="E1023">
        <v>2018</v>
      </c>
      <c r="F1023">
        <v>540000</v>
      </c>
    </row>
    <row r="1024" spans="1:6" x14ac:dyDescent="0.3">
      <c r="A1024">
        <v>278</v>
      </c>
      <c r="B1024" t="s">
        <v>41</v>
      </c>
      <c r="C1024" s="1">
        <v>43160</v>
      </c>
      <c r="D1024" t="s">
        <v>9</v>
      </c>
      <c r="E1024">
        <v>2018</v>
      </c>
      <c r="F1024">
        <v>158500</v>
      </c>
    </row>
    <row r="1025" spans="1:6" x14ac:dyDescent="0.3">
      <c r="A1025">
        <v>279</v>
      </c>
      <c r="B1025" t="s">
        <v>41</v>
      </c>
      <c r="C1025" s="1">
        <v>43191</v>
      </c>
      <c r="D1025" t="s">
        <v>10</v>
      </c>
      <c r="E1025">
        <v>2018</v>
      </c>
      <c r="F1025">
        <v>162500</v>
      </c>
    </row>
    <row r="1026" spans="1:6" x14ac:dyDescent="0.3">
      <c r="A1026">
        <v>280</v>
      </c>
      <c r="B1026" t="s">
        <v>41</v>
      </c>
      <c r="C1026" s="1">
        <v>43221</v>
      </c>
      <c r="D1026" t="s">
        <v>11</v>
      </c>
      <c r="E1026">
        <v>2018</v>
      </c>
      <c r="F1026">
        <v>157000</v>
      </c>
    </row>
    <row r="1027" spans="1:6" x14ac:dyDescent="0.3">
      <c r="A1027">
        <v>281</v>
      </c>
      <c r="B1027" t="s">
        <v>41</v>
      </c>
      <c r="C1027" s="1">
        <v>43252</v>
      </c>
      <c r="D1027" t="s">
        <v>12</v>
      </c>
      <c r="E1027">
        <v>2018</v>
      </c>
      <c r="F1027">
        <v>93500</v>
      </c>
    </row>
    <row r="1028" spans="1:6" x14ac:dyDescent="0.3">
      <c r="A1028">
        <v>282</v>
      </c>
      <c r="B1028" t="s">
        <v>41</v>
      </c>
      <c r="C1028" s="1">
        <v>43282</v>
      </c>
      <c r="D1028" t="s">
        <v>13</v>
      </c>
      <c r="E1028">
        <v>2018</v>
      </c>
      <c r="F1028">
        <v>108600</v>
      </c>
    </row>
    <row r="1029" spans="1:6" x14ac:dyDescent="0.3">
      <c r="A1029">
        <v>283</v>
      </c>
      <c r="B1029" t="s">
        <v>41</v>
      </c>
      <c r="C1029" s="1">
        <v>43313</v>
      </c>
      <c r="D1029" t="s">
        <v>14</v>
      </c>
      <c r="E1029">
        <v>2018</v>
      </c>
      <c r="F1029">
        <v>205000</v>
      </c>
    </row>
    <row r="1030" spans="1:6" x14ac:dyDescent="0.3">
      <c r="A1030">
        <v>284</v>
      </c>
      <c r="B1030" t="s">
        <v>41</v>
      </c>
      <c r="C1030" s="1">
        <v>43344</v>
      </c>
      <c r="D1030" t="s">
        <v>15</v>
      </c>
      <c r="E1030">
        <v>2018</v>
      </c>
      <c r="F1030">
        <v>125000</v>
      </c>
    </row>
    <row r="1031" spans="1:6" x14ac:dyDescent="0.3">
      <c r="A1031">
        <v>285</v>
      </c>
      <c r="B1031" t="s">
        <v>41</v>
      </c>
      <c r="C1031" s="1">
        <v>43374</v>
      </c>
      <c r="D1031" t="s">
        <v>16</v>
      </c>
      <c r="E1031">
        <v>2018</v>
      </c>
      <c r="F1031">
        <v>171800</v>
      </c>
    </row>
    <row r="1032" spans="1:6" x14ac:dyDescent="0.3">
      <c r="A1032">
        <v>286</v>
      </c>
      <c r="B1032" t="s">
        <v>41</v>
      </c>
      <c r="C1032" s="1">
        <v>43405</v>
      </c>
      <c r="D1032" t="s">
        <v>17</v>
      </c>
      <c r="E1032">
        <v>2018</v>
      </c>
      <c r="F1032">
        <v>160000</v>
      </c>
    </row>
    <row r="1033" spans="1:6" x14ac:dyDescent="0.3">
      <c r="A1033">
        <v>287</v>
      </c>
      <c r="B1033" t="s">
        <v>41</v>
      </c>
      <c r="C1033" s="1">
        <v>43435</v>
      </c>
      <c r="D1033" t="s">
        <v>18</v>
      </c>
      <c r="E1033">
        <v>2018</v>
      </c>
      <c r="F1033">
        <v>134000</v>
      </c>
    </row>
    <row r="1034" spans="1:6" x14ac:dyDescent="0.3">
      <c r="A1034">
        <v>288</v>
      </c>
      <c r="B1034" t="s">
        <v>42</v>
      </c>
      <c r="C1034" s="1">
        <v>43101</v>
      </c>
      <c r="D1034" t="s">
        <v>7</v>
      </c>
      <c r="E1034">
        <v>2018</v>
      </c>
      <c r="F1034">
        <v>253000</v>
      </c>
    </row>
    <row r="1035" spans="1:6" x14ac:dyDescent="0.3">
      <c r="A1035">
        <v>289</v>
      </c>
      <c r="B1035" t="s">
        <v>42</v>
      </c>
      <c r="C1035" s="1">
        <v>43132</v>
      </c>
      <c r="D1035" t="s">
        <v>8</v>
      </c>
      <c r="E1035">
        <v>2018</v>
      </c>
      <c r="F1035">
        <v>44000</v>
      </c>
    </row>
    <row r="1036" spans="1:6" x14ac:dyDescent="0.3">
      <c r="A1036">
        <v>290</v>
      </c>
      <c r="B1036" t="s">
        <v>42</v>
      </c>
      <c r="C1036" s="1">
        <v>43160</v>
      </c>
      <c r="D1036" t="s">
        <v>9</v>
      </c>
      <c r="E1036">
        <v>2018</v>
      </c>
      <c r="F1036">
        <v>164800</v>
      </c>
    </row>
    <row r="1037" spans="1:6" x14ac:dyDescent="0.3">
      <c r="A1037">
        <v>291</v>
      </c>
      <c r="B1037" t="s">
        <v>42</v>
      </c>
      <c r="C1037" s="1">
        <v>43191</v>
      </c>
      <c r="D1037" t="s">
        <v>10</v>
      </c>
      <c r="E1037">
        <v>2018</v>
      </c>
      <c r="F1037">
        <v>115000</v>
      </c>
    </row>
    <row r="1038" spans="1:6" x14ac:dyDescent="0.3">
      <c r="A1038">
        <v>292</v>
      </c>
      <c r="B1038" t="s">
        <v>42</v>
      </c>
      <c r="C1038" s="1">
        <v>43221</v>
      </c>
      <c r="D1038" t="s">
        <v>11</v>
      </c>
      <c r="E1038">
        <v>2018</v>
      </c>
      <c r="F1038">
        <v>165200</v>
      </c>
    </row>
    <row r="1039" spans="1:6" x14ac:dyDescent="0.3">
      <c r="A1039">
        <v>293</v>
      </c>
      <c r="B1039" t="s">
        <v>42</v>
      </c>
      <c r="C1039" s="1">
        <v>43252</v>
      </c>
      <c r="D1039" t="s">
        <v>12</v>
      </c>
      <c r="E1039">
        <v>2018</v>
      </c>
      <c r="F1039">
        <v>104300</v>
      </c>
    </row>
    <row r="1040" spans="1:6" x14ac:dyDescent="0.3">
      <c r="A1040">
        <v>294</v>
      </c>
      <c r="B1040" t="s">
        <v>42</v>
      </c>
      <c r="C1040" s="1">
        <v>43282</v>
      </c>
      <c r="D1040" t="s">
        <v>13</v>
      </c>
      <c r="E1040">
        <v>2018</v>
      </c>
      <c r="F1040">
        <v>54000</v>
      </c>
    </row>
    <row r="1041" spans="1:6" x14ac:dyDescent="0.3">
      <c r="A1041">
        <v>295</v>
      </c>
      <c r="B1041" t="s">
        <v>42</v>
      </c>
      <c r="C1041" s="1">
        <v>43313</v>
      </c>
      <c r="D1041" t="s">
        <v>14</v>
      </c>
      <c r="E1041">
        <v>2018</v>
      </c>
      <c r="F1041">
        <v>100000</v>
      </c>
    </row>
    <row r="1042" spans="1:6" x14ac:dyDescent="0.3">
      <c r="A1042">
        <v>296</v>
      </c>
      <c r="B1042" t="s">
        <v>42</v>
      </c>
      <c r="C1042" s="1">
        <v>43344</v>
      </c>
      <c r="D1042" t="s">
        <v>15</v>
      </c>
      <c r="E1042">
        <v>2018</v>
      </c>
      <c r="F1042">
        <v>55000</v>
      </c>
    </row>
    <row r="1043" spans="1:6" x14ac:dyDescent="0.3">
      <c r="A1043">
        <v>297</v>
      </c>
      <c r="B1043" t="s">
        <v>42</v>
      </c>
      <c r="C1043" s="1">
        <v>43374</v>
      </c>
      <c r="D1043" t="s">
        <v>16</v>
      </c>
      <c r="E1043">
        <v>2018</v>
      </c>
      <c r="F1043">
        <v>43000</v>
      </c>
    </row>
    <row r="1044" spans="1:6" x14ac:dyDescent="0.3">
      <c r="A1044">
        <v>298</v>
      </c>
      <c r="B1044" t="s">
        <v>42</v>
      </c>
      <c r="C1044" s="1">
        <v>43405</v>
      </c>
      <c r="D1044" t="s">
        <v>17</v>
      </c>
      <c r="E1044">
        <v>2018</v>
      </c>
      <c r="F1044">
        <v>135000</v>
      </c>
    </row>
    <row r="1045" spans="1:6" x14ac:dyDescent="0.3">
      <c r="A1045">
        <v>299</v>
      </c>
      <c r="B1045" t="s">
        <v>42</v>
      </c>
      <c r="C1045" s="1">
        <v>43435</v>
      </c>
      <c r="D1045" t="s">
        <v>18</v>
      </c>
      <c r="E1045">
        <v>2018</v>
      </c>
      <c r="F1045">
        <v>50000</v>
      </c>
    </row>
    <row r="1046" spans="1:6" x14ac:dyDescent="0.3">
      <c r="A1046">
        <v>300</v>
      </c>
      <c r="B1046" t="s">
        <v>43</v>
      </c>
      <c r="C1046" s="1">
        <v>43101</v>
      </c>
      <c r="D1046" t="s">
        <v>7</v>
      </c>
      <c r="E1046">
        <v>2018</v>
      </c>
      <c r="F1046">
        <v>0</v>
      </c>
    </row>
    <row r="1047" spans="1:6" x14ac:dyDescent="0.3">
      <c r="A1047">
        <v>301</v>
      </c>
      <c r="B1047" t="s">
        <v>43</v>
      </c>
      <c r="C1047" s="1">
        <v>43132</v>
      </c>
      <c r="D1047" t="s">
        <v>8</v>
      </c>
      <c r="E1047">
        <v>2018</v>
      </c>
      <c r="F1047">
        <v>0</v>
      </c>
    </row>
    <row r="1048" spans="1:6" x14ac:dyDescent="0.3">
      <c r="A1048">
        <v>302</v>
      </c>
      <c r="B1048" t="s">
        <v>43</v>
      </c>
      <c r="C1048" s="1">
        <v>43160</v>
      </c>
      <c r="D1048" t="s">
        <v>9</v>
      </c>
      <c r="E1048">
        <v>2018</v>
      </c>
      <c r="F1048">
        <v>0</v>
      </c>
    </row>
    <row r="1049" spans="1:6" x14ac:dyDescent="0.3">
      <c r="A1049">
        <v>303</v>
      </c>
      <c r="B1049" t="s">
        <v>43</v>
      </c>
      <c r="C1049" s="1">
        <v>43191</v>
      </c>
      <c r="D1049" t="s">
        <v>10</v>
      </c>
      <c r="E1049">
        <v>2018</v>
      </c>
      <c r="F1049">
        <v>0</v>
      </c>
    </row>
    <row r="1050" spans="1:6" x14ac:dyDescent="0.3">
      <c r="A1050">
        <v>304</v>
      </c>
      <c r="B1050" t="s">
        <v>43</v>
      </c>
      <c r="C1050" s="1">
        <v>43221</v>
      </c>
      <c r="D1050" t="s">
        <v>11</v>
      </c>
      <c r="E1050">
        <v>2018</v>
      </c>
      <c r="F1050">
        <v>0</v>
      </c>
    </row>
    <row r="1051" spans="1:6" x14ac:dyDescent="0.3">
      <c r="A1051">
        <v>305</v>
      </c>
      <c r="B1051" t="s">
        <v>43</v>
      </c>
      <c r="C1051" s="1">
        <v>43252</v>
      </c>
      <c r="D1051" t="s">
        <v>12</v>
      </c>
      <c r="E1051">
        <v>2018</v>
      </c>
      <c r="F1051">
        <v>0</v>
      </c>
    </row>
    <row r="1052" spans="1:6" x14ac:dyDescent="0.3">
      <c r="A1052">
        <v>306</v>
      </c>
      <c r="B1052" t="s">
        <v>43</v>
      </c>
      <c r="C1052" s="1">
        <v>43282</v>
      </c>
      <c r="D1052" t="s">
        <v>13</v>
      </c>
      <c r="E1052">
        <v>2018</v>
      </c>
      <c r="F1052">
        <v>0</v>
      </c>
    </row>
    <row r="1053" spans="1:6" x14ac:dyDescent="0.3">
      <c r="A1053">
        <v>307</v>
      </c>
      <c r="B1053" t="s">
        <v>43</v>
      </c>
      <c r="C1053" s="1">
        <v>43313</v>
      </c>
      <c r="D1053" t="s">
        <v>14</v>
      </c>
      <c r="E1053">
        <v>2018</v>
      </c>
      <c r="F1053">
        <v>0</v>
      </c>
    </row>
    <row r="1054" spans="1:6" x14ac:dyDescent="0.3">
      <c r="A1054">
        <v>308</v>
      </c>
      <c r="B1054" t="s">
        <v>43</v>
      </c>
      <c r="C1054" s="1">
        <v>43344</v>
      </c>
      <c r="D1054" t="s">
        <v>15</v>
      </c>
      <c r="E1054">
        <v>2018</v>
      </c>
      <c r="F1054">
        <v>0</v>
      </c>
    </row>
    <row r="1055" spans="1:6" x14ac:dyDescent="0.3">
      <c r="A1055">
        <v>309</v>
      </c>
      <c r="B1055" t="s">
        <v>43</v>
      </c>
      <c r="C1055" s="1">
        <v>43374</v>
      </c>
      <c r="D1055" t="s">
        <v>16</v>
      </c>
      <c r="E1055">
        <v>2018</v>
      </c>
      <c r="F1055">
        <v>0</v>
      </c>
    </row>
    <row r="1056" spans="1:6" x14ac:dyDescent="0.3">
      <c r="A1056">
        <v>310</v>
      </c>
      <c r="B1056" t="s">
        <v>43</v>
      </c>
      <c r="C1056" s="1">
        <v>43405</v>
      </c>
      <c r="D1056" t="s">
        <v>17</v>
      </c>
      <c r="E1056">
        <v>2018</v>
      </c>
      <c r="F1056">
        <v>0</v>
      </c>
    </row>
    <row r="1057" spans="1:6" x14ac:dyDescent="0.3">
      <c r="A1057">
        <v>311</v>
      </c>
      <c r="B1057" t="s">
        <v>43</v>
      </c>
      <c r="C1057" s="1">
        <v>43435</v>
      </c>
      <c r="D1057" t="s">
        <v>18</v>
      </c>
      <c r="E1057">
        <v>2018</v>
      </c>
      <c r="F1057">
        <v>0</v>
      </c>
    </row>
    <row r="1058" spans="1:6" x14ac:dyDescent="0.3">
      <c r="A1058">
        <v>312</v>
      </c>
      <c r="B1058" t="s">
        <v>44</v>
      </c>
      <c r="C1058" s="1">
        <v>43101</v>
      </c>
      <c r="D1058" t="s">
        <v>7</v>
      </c>
      <c r="E1058">
        <v>2018</v>
      </c>
      <c r="F1058">
        <v>0</v>
      </c>
    </row>
    <row r="1059" spans="1:6" x14ac:dyDescent="0.3">
      <c r="A1059">
        <v>313</v>
      </c>
      <c r="B1059" t="s">
        <v>44</v>
      </c>
      <c r="C1059" s="1">
        <v>43132</v>
      </c>
      <c r="D1059" t="s">
        <v>8</v>
      </c>
      <c r="E1059">
        <v>2018</v>
      </c>
      <c r="F1059">
        <v>0</v>
      </c>
    </row>
    <row r="1060" spans="1:6" x14ac:dyDescent="0.3">
      <c r="A1060">
        <v>314</v>
      </c>
      <c r="B1060" t="s">
        <v>44</v>
      </c>
      <c r="C1060" s="1">
        <v>43160</v>
      </c>
      <c r="D1060" t="s">
        <v>9</v>
      </c>
      <c r="E1060">
        <v>2018</v>
      </c>
      <c r="F1060">
        <v>0</v>
      </c>
    </row>
    <row r="1061" spans="1:6" x14ac:dyDescent="0.3">
      <c r="A1061">
        <v>315</v>
      </c>
      <c r="B1061" t="s">
        <v>44</v>
      </c>
      <c r="C1061" s="1">
        <v>43191</v>
      </c>
      <c r="D1061" t="s">
        <v>10</v>
      </c>
      <c r="E1061">
        <v>2018</v>
      </c>
      <c r="F1061">
        <v>0</v>
      </c>
    </row>
    <row r="1062" spans="1:6" x14ac:dyDescent="0.3">
      <c r="A1062">
        <v>316</v>
      </c>
      <c r="B1062" t="s">
        <v>44</v>
      </c>
      <c r="C1062" s="1">
        <v>43221</v>
      </c>
      <c r="D1062" t="s">
        <v>11</v>
      </c>
      <c r="E1062">
        <v>2018</v>
      </c>
      <c r="F1062">
        <v>0</v>
      </c>
    </row>
    <row r="1063" spans="1:6" x14ac:dyDescent="0.3">
      <c r="A1063">
        <v>317</v>
      </c>
      <c r="B1063" t="s">
        <v>44</v>
      </c>
      <c r="C1063" s="1">
        <v>43252</v>
      </c>
      <c r="D1063" t="s">
        <v>12</v>
      </c>
      <c r="E1063">
        <v>2018</v>
      </c>
      <c r="F1063">
        <v>0</v>
      </c>
    </row>
    <row r="1064" spans="1:6" x14ac:dyDescent="0.3">
      <c r="A1064">
        <v>318</v>
      </c>
      <c r="B1064" t="s">
        <v>44</v>
      </c>
      <c r="C1064" s="1">
        <v>43282</v>
      </c>
      <c r="D1064" t="s">
        <v>13</v>
      </c>
      <c r="E1064">
        <v>2018</v>
      </c>
      <c r="F1064">
        <v>0</v>
      </c>
    </row>
    <row r="1065" spans="1:6" x14ac:dyDescent="0.3">
      <c r="A1065">
        <v>319</v>
      </c>
      <c r="B1065" t="s">
        <v>44</v>
      </c>
      <c r="C1065" s="1">
        <v>43313</v>
      </c>
      <c r="D1065" t="s">
        <v>14</v>
      </c>
      <c r="E1065">
        <v>2018</v>
      </c>
      <c r="F1065">
        <v>0</v>
      </c>
    </row>
    <row r="1066" spans="1:6" x14ac:dyDescent="0.3">
      <c r="A1066">
        <v>320</v>
      </c>
      <c r="B1066" t="s">
        <v>44</v>
      </c>
      <c r="C1066" s="1">
        <v>43344</v>
      </c>
      <c r="D1066" t="s">
        <v>15</v>
      </c>
      <c r="E1066">
        <v>2018</v>
      </c>
      <c r="F1066">
        <v>0</v>
      </c>
    </row>
    <row r="1067" spans="1:6" x14ac:dyDescent="0.3">
      <c r="A1067">
        <v>321</v>
      </c>
      <c r="B1067" t="s">
        <v>44</v>
      </c>
      <c r="C1067" s="1">
        <v>43374</v>
      </c>
      <c r="D1067" t="s">
        <v>16</v>
      </c>
      <c r="E1067">
        <v>2018</v>
      </c>
      <c r="F1067">
        <v>0</v>
      </c>
    </row>
    <row r="1068" spans="1:6" x14ac:dyDescent="0.3">
      <c r="A1068">
        <v>322</v>
      </c>
      <c r="B1068" t="s">
        <v>44</v>
      </c>
      <c r="C1068" s="1">
        <v>43405</v>
      </c>
      <c r="D1068" t="s">
        <v>17</v>
      </c>
      <c r="E1068">
        <v>2018</v>
      </c>
      <c r="F1068">
        <v>0</v>
      </c>
    </row>
    <row r="1069" spans="1:6" x14ac:dyDescent="0.3">
      <c r="A1069">
        <v>323</v>
      </c>
      <c r="B1069" t="s">
        <v>44</v>
      </c>
      <c r="C1069" s="1">
        <v>43435</v>
      </c>
      <c r="D1069" t="s">
        <v>18</v>
      </c>
      <c r="E1069">
        <v>2018</v>
      </c>
      <c r="F1069">
        <v>0</v>
      </c>
    </row>
    <row r="1070" spans="1:6" x14ac:dyDescent="0.3">
      <c r="A1070">
        <v>324</v>
      </c>
      <c r="B1070" t="s">
        <v>45</v>
      </c>
      <c r="C1070" s="1">
        <v>43101</v>
      </c>
      <c r="D1070" t="s">
        <v>7</v>
      </c>
      <c r="E1070">
        <v>2018</v>
      </c>
      <c r="F1070">
        <v>28131</v>
      </c>
    </row>
    <row r="1071" spans="1:6" x14ac:dyDescent="0.3">
      <c r="A1071">
        <v>325</v>
      </c>
      <c r="B1071" t="s">
        <v>45</v>
      </c>
      <c r="C1071" s="1">
        <v>43132</v>
      </c>
      <c r="D1071" t="s">
        <v>8</v>
      </c>
      <c r="E1071">
        <v>2018</v>
      </c>
      <c r="F1071">
        <v>22341</v>
      </c>
    </row>
    <row r="1072" spans="1:6" x14ac:dyDescent="0.3">
      <c r="A1072">
        <v>326</v>
      </c>
      <c r="B1072" t="s">
        <v>45</v>
      </c>
      <c r="C1072" s="1">
        <v>43160</v>
      </c>
      <c r="D1072" t="s">
        <v>9</v>
      </c>
      <c r="E1072">
        <v>2018</v>
      </c>
      <c r="F1072">
        <v>20050</v>
      </c>
    </row>
    <row r="1073" spans="1:6" x14ac:dyDescent="0.3">
      <c r="A1073">
        <v>327</v>
      </c>
      <c r="B1073" t="s">
        <v>45</v>
      </c>
      <c r="C1073" s="1">
        <v>43191</v>
      </c>
      <c r="D1073" t="s">
        <v>10</v>
      </c>
      <c r="E1073">
        <v>2018</v>
      </c>
      <c r="F1073">
        <v>10550</v>
      </c>
    </row>
    <row r="1074" spans="1:6" x14ac:dyDescent="0.3">
      <c r="A1074">
        <v>328</v>
      </c>
      <c r="B1074" t="s">
        <v>45</v>
      </c>
      <c r="C1074" s="1">
        <v>43221</v>
      </c>
      <c r="D1074" t="s">
        <v>11</v>
      </c>
      <c r="E1074">
        <v>2018</v>
      </c>
      <c r="F1074">
        <v>11502</v>
      </c>
    </row>
    <row r="1075" spans="1:6" x14ac:dyDescent="0.3">
      <c r="A1075">
        <v>329</v>
      </c>
      <c r="B1075" t="s">
        <v>45</v>
      </c>
      <c r="C1075" s="1">
        <v>43252</v>
      </c>
      <c r="D1075" t="s">
        <v>12</v>
      </c>
      <c r="E1075">
        <v>2018</v>
      </c>
      <c r="F1075">
        <v>19092</v>
      </c>
    </row>
    <row r="1076" spans="1:6" x14ac:dyDescent="0.3">
      <c r="A1076">
        <v>330</v>
      </c>
      <c r="B1076" t="s">
        <v>45</v>
      </c>
      <c r="C1076" s="1">
        <v>43282</v>
      </c>
      <c r="D1076" t="s">
        <v>13</v>
      </c>
      <c r="E1076">
        <v>2018</v>
      </c>
      <c r="F1076">
        <v>32625</v>
      </c>
    </row>
    <row r="1077" spans="1:6" x14ac:dyDescent="0.3">
      <c r="A1077">
        <v>331</v>
      </c>
      <c r="B1077" t="s">
        <v>45</v>
      </c>
      <c r="C1077" s="1">
        <v>43313</v>
      </c>
      <c r="D1077" t="s">
        <v>14</v>
      </c>
      <c r="E1077">
        <v>2018</v>
      </c>
      <c r="F1077">
        <v>35860</v>
      </c>
    </row>
    <row r="1078" spans="1:6" x14ac:dyDescent="0.3">
      <c r="A1078">
        <v>332</v>
      </c>
      <c r="B1078" t="s">
        <v>45</v>
      </c>
      <c r="C1078" s="1">
        <v>43344</v>
      </c>
      <c r="D1078" t="s">
        <v>15</v>
      </c>
      <c r="E1078">
        <v>2018</v>
      </c>
      <c r="F1078">
        <v>32002</v>
      </c>
    </row>
    <row r="1079" spans="1:6" x14ac:dyDescent="0.3">
      <c r="A1079">
        <v>333</v>
      </c>
      <c r="B1079" t="s">
        <v>45</v>
      </c>
      <c r="C1079" s="1">
        <v>43374</v>
      </c>
      <c r="D1079" t="s">
        <v>16</v>
      </c>
      <c r="E1079">
        <v>2018</v>
      </c>
      <c r="F1079">
        <v>21234</v>
      </c>
    </row>
    <row r="1080" spans="1:6" x14ac:dyDescent="0.3">
      <c r="A1080">
        <v>334</v>
      </c>
      <c r="B1080" t="s">
        <v>45</v>
      </c>
      <c r="C1080" s="1">
        <v>43405</v>
      </c>
      <c r="D1080" t="s">
        <v>17</v>
      </c>
      <c r="E1080">
        <v>2018</v>
      </c>
      <c r="F1080">
        <v>32657</v>
      </c>
    </row>
    <row r="1081" spans="1:6" x14ac:dyDescent="0.3">
      <c r="A1081">
        <v>335</v>
      </c>
      <c r="B1081" t="s">
        <v>45</v>
      </c>
      <c r="C1081" s="1">
        <v>43435</v>
      </c>
      <c r="D1081" t="s">
        <v>18</v>
      </c>
      <c r="E1081">
        <v>2018</v>
      </c>
      <c r="F1081">
        <v>20556</v>
      </c>
    </row>
    <row r="1082" spans="1:6" x14ac:dyDescent="0.3">
      <c r="A1082">
        <v>336</v>
      </c>
      <c r="B1082" t="s">
        <v>46</v>
      </c>
      <c r="C1082" s="1">
        <v>43101</v>
      </c>
      <c r="D1082" t="s">
        <v>7</v>
      </c>
      <c r="E1082">
        <v>2018</v>
      </c>
      <c r="F1082">
        <v>25200</v>
      </c>
    </row>
    <row r="1083" spans="1:6" x14ac:dyDescent="0.3">
      <c r="A1083">
        <v>337</v>
      </c>
      <c r="B1083" t="s">
        <v>46</v>
      </c>
      <c r="C1083" s="1">
        <v>43132</v>
      </c>
      <c r="D1083" t="s">
        <v>8</v>
      </c>
      <c r="E1083">
        <v>2018</v>
      </c>
      <c r="F1083">
        <v>26300</v>
      </c>
    </row>
    <row r="1084" spans="1:6" x14ac:dyDescent="0.3">
      <c r="A1084">
        <v>338</v>
      </c>
      <c r="B1084" t="s">
        <v>46</v>
      </c>
      <c r="C1084" s="1">
        <v>43160</v>
      </c>
      <c r="D1084" t="s">
        <v>9</v>
      </c>
      <c r="E1084">
        <v>2018</v>
      </c>
      <c r="F1084">
        <v>26200</v>
      </c>
    </row>
    <row r="1085" spans="1:6" x14ac:dyDescent="0.3">
      <c r="A1085">
        <v>339</v>
      </c>
      <c r="B1085" t="s">
        <v>46</v>
      </c>
      <c r="C1085" s="1">
        <v>43191</v>
      </c>
      <c r="D1085" t="s">
        <v>10</v>
      </c>
      <c r="E1085">
        <v>2018</v>
      </c>
      <c r="F1085">
        <v>21600</v>
      </c>
    </row>
    <row r="1086" spans="1:6" x14ac:dyDescent="0.3">
      <c r="A1086">
        <v>340</v>
      </c>
      <c r="B1086" t="s">
        <v>46</v>
      </c>
      <c r="C1086" s="1">
        <v>43221</v>
      </c>
      <c r="D1086" t="s">
        <v>11</v>
      </c>
      <c r="E1086">
        <v>2018</v>
      </c>
      <c r="F1086">
        <v>22100</v>
      </c>
    </row>
    <row r="1087" spans="1:6" x14ac:dyDescent="0.3">
      <c r="A1087">
        <v>341</v>
      </c>
      <c r="B1087" t="s">
        <v>46</v>
      </c>
      <c r="C1087" s="1">
        <v>43252</v>
      </c>
      <c r="D1087" t="s">
        <v>12</v>
      </c>
      <c r="E1087">
        <v>2018</v>
      </c>
      <c r="F1087">
        <v>23100</v>
      </c>
    </row>
    <row r="1088" spans="1:6" x14ac:dyDescent="0.3">
      <c r="A1088">
        <v>342</v>
      </c>
      <c r="B1088" t="s">
        <v>46</v>
      </c>
      <c r="C1088" s="1">
        <v>43282</v>
      </c>
      <c r="D1088" t="s">
        <v>13</v>
      </c>
      <c r="E1088">
        <v>2018</v>
      </c>
      <c r="F1088">
        <v>25900</v>
      </c>
    </row>
    <row r="1089" spans="1:6" x14ac:dyDescent="0.3">
      <c r="A1089">
        <v>343</v>
      </c>
      <c r="B1089" t="s">
        <v>46</v>
      </c>
      <c r="C1089" s="1">
        <v>43313</v>
      </c>
      <c r="D1089" t="s">
        <v>14</v>
      </c>
      <c r="E1089">
        <v>2018</v>
      </c>
      <c r="F1089">
        <v>25700</v>
      </c>
    </row>
    <row r="1090" spans="1:6" x14ac:dyDescent="0.3">
      <c r="A1090">
        <v>344</v>
      </c>
      <c r="B1090" t="s">
        <v>46</v>
      </c>
      <c r="C1090" s="1">
        <v>43344</v>
      </c>
      <c r="D1090" t="s">
        <v>15</v>
      </c>
      <c r="E1090">
        <v>2018</v>
      </c>
      <c r="F1090">
        <v>25800</v>
      </c>
    </row>
    <row r="1091" spans="1:6" x14ac:dyDescent="0.3">
      <c r="A1091">
        <v>345</v>
      </c>
      <c r="B1091" t="s">
        <v>46</v>
      </c>
      <c r="C1091" s="1">
        <v>43374</v>
      </c>
      <c r="D1091" t="s">
        <v>16</v>
      </c>
      <c r="E1091">
        <v>2018</v>
      </c>
      <c r="F1091">
        <v>26000</v>
      </c>
    </row>
    <row r="1092" spans="1:6" x14ac:dyDescent="0.3">
      <c r="A1092">
        <v>346</v>
      </c>
      <c r="B1092" t="s">
        <v>46</v>
      </c>
      <c r="C1092" s="1">
        <v>43405</v>
      </c>
      <c r="D1092" t="s">
        <v>17</v>
      </c>
      <c r="E1092">
        <v>2018</v>
      </c>
      <c r="F1092">
        <v>24050</v>
      </c>
    </row>
    <row r="1093" spans="1:6" x14ac:dyDescent="0.3">
      <c r="A1093">
        <v>347</v>
      </c>
      <c r="B1093" t="s">
        <v>46</v>
      </c>
      <c r="C1093" s="1">
        <v>43435</v>
      </c>
      <c r="D1093" t="s">
        <v>18</v>
      </c>
      <c r="E1093">
        <v>2018</v>
      </c>
      <c r="F1093">
        <v>30062</v>
      </c>
    </row>
    <row r="1094" spans="1:6" x14ac:dyDescent="0.3">
      <c r="A1094">
        <v>348</v>
      </c>
      <c r="B1094" t="s">
        <v>47</v>
      </c>
      <c r="C1094" s="1">
        <v>43101</v>
      </c>
      <c r="D1094" t="s">
        <v>7</v>
      </c>
      <c r="E1094">
        <v>2018</v>
      </c>
      <c r="F1094">
        <v>137530</v>
      </c>
    </row>
    <row r="1095" spans="1:6" x14ac:dyDescent="0.3">
      <c r="A1095">
        <v>349</v>
      </c>
      <c r="B1095" t="s">
        <v>47</v>
      </c>
      <c r="C1095" s="1">
        <v>43132</v>
      </c>
      <c r="D1095" t="s">
        <v>8</v>
      </c>
      <c r="E1095">
        <v>2018</v>
      </c>
      <c r="F1095">
        <v>145750</v>
      </c>
    </row>
    <row r="1096" spans="1:6" x14ac:dyDescent="0.3">
      <c r="A1096">
        <v>350</v>
      </c>
      <c r="B1096" t="s">
        <v>47</v>
      </c>
      <c r="C1096" s="1">
        <v>43160</v>
      </c>
      <c r="D1096" t="s">
        <v>9</v>
      </c>
      <c r="E1096">
        <v>2018</v>
      </c>
      <c r="F1096">
        <v>140300</v>
      </c>
    </row>
    <row r="1097" spans="1:6" x14ac:dyDescent="0.3">
      <c r="A1097">
        <v>351</v>
      </c>
      <c r="B1097" t="s">
        <v>47</v>
      </c>
      <c r="C1097" s="1">
        <v>43191</v>
      </c>
      <c r="D1097" t="s">
        <v>10</v>
      </c>
      <c r="E1097">
        <v>2018</v>
      </c>
      <c r="F1097">
        <v>142510</v>
      </c>
    </row>
    <row r="1098" spans="1:6" x14ac:dyDescent="0.3">
      <c r="A1098">
        <v>352</v>
      </c>
      <c r="B1098" t="s">
        <v>47</v>
      </c>
      <c r="C1098" s="1">
        <v>43221</v>
      </c>
      <c r="D1098" t="s">
        <v>11</v>
      </c>
      <c r="E1098">
        <v>2018</v>
      </c>
      <c r="F1098">
        <v>143425</v>
      </c>
    </row>
    <row r="1099" spans="1:6" x14ac:dyDescent="0.3">
      <c r="A1099">
        <v>353</v>
      </c>
      <c r="B1099" t="s">
        <v>47</v>
      </c>
      <c r="C1099" s="1">
        <v>43252</v>
      </c>
      <c r="D1099" t="s">
        <v>12</v>
      </c>
      <c r="E1099">
        <v>2018</v>
      </c>
      <c r="F1099">
        <v>135615</v>
      </c>
    </row>
    <row r="1100" spans="1:6" x14ac:dyDescent="0.3">
      <c r="A1100">
        <v>354</v>
      </c>
      <c r="B1100" t="s">
        <v>47</v>
      </c>
      <c r="C1100" s="1">
        <v>43282</v>
      </c>
      <c r="D1100" t="s">
        <v>13</v>
      </c>
      <c r="E1100">
        <v>2018</v>
      </c>
      <c r="F1100">
        <v>136560</v>
      </c>
    </row>
    <row r="1101" spans="1:6" x14ac:dyDescent="0.3">
      <c r="A1101">
        <v>355</v>
      </c>
      <c r="B1101" t="s">
        <v>47</v>
      </c>
      <c r="C1101" s="1">
        <v>43313</v>
      </c>
      <c r="D1101" t="s">
        <v>14</v>
      </c>
      <c r="E1101">
        <v>2018</v>
      </c>
      <c r="F1101">
        <v>136760</v>
      </c>
    </row>
    <row r="1102" spans="1:6" x14ac:dyDescent="0.3">
      <c r="A1102">
        <v>356</v>
      </c>
      <c r="B1102" t="s">
        <v>47</v>
      </c>
      <c r="C1102" s="1">
        <v>43344</v>
      </c>
      <c r="D1102" t="s">
        <v>15</v>
      </c>
      <c r="E1102">
        <v>2018</v>
      </c>
      <c r="F1102">
        <v>138780</v>
      </c>
    </row>
    <row r="1103" spans="1:6" x14ac:dyDescent="0.3">
      <c r="A1103">
        <v>357</v>
      </c>
      <c r="B1103" t="s">
        <v>47</v>
      </c>
      <c r="C1103" s="1">
        <v>43374</v>
      </c>
      <c r="D1103" t="s">
        <v>16</v>
      </c>
      <c r="E1103">
        <v>2018</v>
      </c>
      <c r="F1103">
        <v>140948</v>
      </c>
    </row>
    <row r="1104" spans="1:6" x14ac:dyDescent="0.3">
      <c r="A1104">
        <v>358</v>
      </c>
      <c r="B1104" t="s">
        <v>47</v>
      </c>
      <c r="C1104" s="1">
        <v>43405</v>
      </c>
      <c r="D1104" t="s">
        <v>17</v>
      </c>
      <c r="E1104">
        <v>2018</v>
      </c>
      <c r="F1104">
        <v>144515</v>
      </c>
    </row>
    <row r="1105" spans="1:6" x14ac:dyDescent="0.3">
      <c r="A1105">
        <v>359</v>
      </c>
      <c r="B1105" t="s">
        <v>47</v>
      </c>
      <c r="C1105" s="1">
        <v>43435</v>
      </c>
      <c r="D1105" t="s">
        <v>18</v>
      </c>
      <c r="E1105">
        <v>2018</v>
      </c>
      <c r="F1105">
        <v>180643</v>
      </c>
    </row>
    <row r="1106" spans="1:6" x14ac:dyDescent="0.3">
      <c r="A1106">
        <v>360</v>
      </c>
      <c r="B1106" t="s">
        <v>48</v>
      </c>
      <c r="C1106" s="1">
        <v>43101</v>
      </c>
      <c r="D1106" t="s">
        <v>7</v>
      </c>
      <c r="E1106">
        <v>2018</v>
      </c>
      <c r="F1106">
        <v>2016000</v>
      </c>
    </row>
    <row r="1107" spans="1:6" x14ac:dyDescent="0.3">
      <c r="A1107">
        <v>361</v>
      </c>
      <c r="B1107" t="s">
        <v>48</v>
      </c>
      <c r="C1107" s="1">
        <v>43132</v>
      </c>
      <c r="D1107" t="s">
        <v>8</v>
      </c>
      <c r="E1107">
        <v>2018</v>
      </c>
      <c r="F1107">
        <v>3073872</v>
      </c>
    </row>
    <row r="1108" spans="1:6" x14ac:dyDescent="0.3">
      <c r="A1108">
        <v>362</v>
      </c>
      <c r="B1108" t="s">
        <v>48</v>
      </c>
      <c r="C1108" s="1">
        <v>43160</v>
      </c>
      <c r="D1108" t="s">
        <v>9</v>
      </c>
      <c r="E1108">
        <v>2018</v>
      </c>
      <c r="F1108">
        <v>2836580</v>
      </c>
    </row>
    <row r="1109" spans="1:6" x14ac:dyDescent="0.3">
      <c r="A1109">
        <v>363</v>
      </c>
      <c r="B1109" t="s">
        <v>48</v>
      </c>
      <c r="C1109" s="1">
        <v>43191</v>
      </c>
      <c r="D1109" t="s">
        <v>10</v>
      </c>
      <c r="E1109">
        <v>2018</v>
      </c>
      <c r="F1109">
        <v>692370</v>
      </c>
    </row>
    <row r="1110" spans="1:6" x14ac:dyDescent="0.3">
      <c r="A1110">
        <v>364</v>
      </c>
      <c r="B1110" t="s">
        <v>48</v>
      </c>
      <c r="C1110" s="1">
        <v>43221</v>
      </c>
      <c r="D1110" t="s">
        <v>11</v>
      </c>
      <c r="E1110">
        <v>2018</v>
      </c>
      <c r="F1110">
        <v>781842</v>
      </c>
    </row>
    <row r="1111" spans="1:6" x14ac:dyDescent="0.3">
      <c r="A1111">
        <v>365</v>
      </c>
      <c r="B1111" t="s">
        <v>48</v>
      </c>
      <c r="C1111" s="1">
        <v>43252</v>
      </c>
      <c r="D1111" t="s">
        <v>12</v>
      </c>
      <c r="E1111">
        <v>2018</v>
      </c>
      <c r="F1111">
        <v>577570</v>
      </c>
    </row>
    <row r="1112" spans="1:6" x14ac:dyDescent="0.3">
      <c r="A1112">
        <v>366</v>
      </c>
      <c r="B1112" t="s">
        <v>48</v>
      </c>
      <c r="C1112" s="1">
        <v>43282</v>
      </c>
      <c r="D1112" t="s">
        <v>13</v>
      </c>
      <c r="E1112">
        <v>2018</v>
      </c>
      <c r="F1112">
        <v>671156</v>
      </c>
    </row>
    <row r="1113" spans="1:6" x14ac:dyDescent="0.3">
      <c r="A1113">
        <v>367</v>
      </c>
      <c r="B1113" t="s">
        <v>48</v>
      </c>
      <c r="C1113" s="1">
        <v>43313</v>
      </c>
      <c r="D1113" t="s">
        <v>14</v>
      </c>
      <c r="E1113">
        <v>2018</v>
      </c>
      <c r="F1113">
        <v>526445</v>
      </c>
    </row>
    <row r="1114" spans="1:6" x14ac:dyDescent="0.3">
      <c r="A1114">
        <v>368</v>
      </c>
      <c r="B1114" t="s">
        <v>48</v>
      </c>
      <c r="C1114" s="1">
        <v>43344</v>
      </c>
      <c r="D1114" t="s">
        <v>15</v>
      </c>
      <c r="E1114">
        <v>2018</v>
      </c>
      <c r="F1114">
        <v>819350</v>
      </c>
    </row>
    <row r="1115" spans="1:6" x14ac:dyDescent="0.3">
      <c r="A1115">
        <v>369</v>
      </c>
      <c r="B1115" t="s">
        <v>48</v>
      </c>
      <c r="C1115" s="1">
        <v>43374</v>
      </c>
      <c r="D1115" t="s">
        <v>16</v>
      </c>
      <c r="E1115">
        <v>2018</v>
      </c>
      <c r="F1115">
        <v>586475</v>
      </c>
    </row>
    <row r="1116" spans="1:6" x14ac:dyDescent="0.3">
      <c r="A1116">
        <v>370</v>
      </c>
      <c r="B1116" t="s">
        <v>48</v>
      </c>
      <c r="C1116" s="1">
        <v>43405</v>
      </c>
      <c r="D1116" t="s">
        <v>17</v>
      </c>
      <c r="E1116">
        <v>2018</v>
      </c>
      <c r="F1116">
        <v>485208</v>
      </c>
    </row>
    <row r="1117" spans="1:6" x14ac:dyDescent="0.3">
      <c r="A1117">
        <v>371</v>
      </c>
      <c r="B1117" t="s">
        <v>48</v>
      </c>
      <c r="C1117" s="1">
        <v>43435</v>
      </c>
      <c r="D1117" t="s">
        <v>18</v>
      </c>
      <c r="E1117">
        <v>2018</v>
      </c>
      <c r="F1117">
        <v>606510</v>
      </c>
    </row>
    <row r="1118" spans="1:6" x14ac:dyDescent="0.3">
      <c r="A1118">
        <v>0</v>
      </c>
      <c r="B1118" t="s">
        <v>6</v>
      </c>
      <c r="C1118" s="1">
        <v>43466</v>
      </c>
      <c r="D1118" t="s">
        <v>7</v>
      </c>
      <c r="E1118">
        <v>2019</v>
      </c>
      <c r="F1118">
        <v>25071</v>
      </c>
    </row>
    <row r="1119" spans="1:6" x14ac:dyDescent="0.3">
      <c r="A1119">
        <v>1</v>
      </c>
      <c r="B1119" t="s">
        <v>6</v>
      </c>
      <c r="C1119" s="1">
        <v>43497</v>
      </c>
      <c r="D1119" t="s">
        <v>8</v>
      </c>
      <c r="E1119">
        <v>2019</v>
      </c>
      <c r="F1119">
        <v>406177</v>
      </c>
    </row>
    <row r="1120" spans="1:6" x14ac:dyDescent="0.3">
      <c r="A1120">
        <v>2</v>
      </c>
      <c r="B1120" t="s">
        <v>6</v>
      </c>
      <c r="C1120" s="1">
        <v>43525</v>
      </c>
      <c r="D1120" t="s">
        <v>9</v>
      </c>
      <c r="E1120">
        <v>2019</v>
      </c>
      <c r="F1120">
        <v>14347</v>
      </c>
    </row>
    <row r="1121" spans="1:6" x14ac:dyDescent="0.3">
      <c r="A1121">
        <v>3</v>
      </c>
      <c r="B1121" t="s">
        <v>6</v>
      </c>
      <c r="C1121" s="1">
        <v>43556</v>
      </c>
      <c r="D1121" t="s">
        <v>10</v>
      </c>
      <c r="E1121">
        <v>2019</v>
      </c>
      <c r="F1121">
        <v>9972</v>
      </c>
    </row>
    <row r="1122" spans="1:6" x14ac:dyDescent="0.3">
      <c r="A1122">
        <v>4</v>
      </c>
      <c r="B1122" t="s">
        <v>6</v>
      </c>
      <c r="C1122" s="1">
        <v>43586</v>
      </c>
      <c r="D1122" t="s">
        <v>11</v>
      </c>
      <c r="E1122">
        <v>2019</v>
      </c>
      <c r="F1122">
        <v>6997</v>
      </c>
    </row>
    <row r="1123" spans="1:6" x14ac:dyDescent="0.3">
      <c r="A1123">
        <v>5</v>
      </c>
      <c r="B1123" t="s">
        <v>6</v>
      </c>
      <c r="C1123" s="1">
        <v>43617</v>
      </c>
      <c r="D1123" t="s">
        <v>12</v>
      </c>
      <c r="E1123">
        <v>2019</v>
      </c>
      <c r="F1123">
        <v>9161</v>
      </c>
    </row>
    <row r="1124" spans="1:6" x14ac:dyDescent="0.3">
      <c r="A1124">
        <v>6</v>
      </c>
      <c r="B1124" t="s">
        <v>6</v>
      </c>
      <c r="C1124" s="1">
        <v>43647</v>
      </c>
      <c r="D1124" t="s">
        <v>13</v>
      </c>
      <c r="E1124">
        <v>2019</v>
      </c>
      <c r="F1124">
        <v>11791</v>
      </c>
    </row>
    <row r="1125" spans="1:6" x14ac:dyDescent="0.3">
      <c r="A1125">
        <v>7</v>
      </c>
      <c r="B1125" t="s">
        <v>6</v>
      </c>
      <c r="C1125" s="1">
        <v>43678</v>
      </c>
      <c r="D1125" t="s">
        <v>14</v>
      </c>
      <c r="E1125">
        <v>2019</v>
      </c>
      <c r="F1125">
        <v>108173</v>
      </c>
    </row>
    <row r="1126" spans="1:6" x14ac:dyDescent="0.3">
      <c r="A1126">
        <v>8</v>
      </c>
      <c r="B1126" t="s">
        <v>6</v>
      </c>
      <c r="C1126" s="1">
        <v>43709</v>
      </c>
      <c r="D1126" t="s">
        <v>15</v>
      </c>
      <c r="E1126">
        <v>2019</v>
      </c>
      <c r="F1126">
        <v>37589</v>
      </c>
    </row>
    <row r="1127" spans="1:6" x14ac:dyDescent="0.3">
      <c r="A1127">
        <v>9</v>
      </c>
      <c r="B1127" t="s">
        <v>6</v>
      </c>
      <c r="C1127" s="1">
        <v>43739</v>
      </c>
      <c r="D1127" t="s">
        <v>16</v>
      </c>
      <c r="E1127">
        <v>2019</v>
      </c>
      <c r="F1127">
        <v>38184</v>
      </c>
    </row>
    <row r="1128" spans="1:6" x14ac:dyDescent="0.3">
      <c r="A1128">
        <v>10</v>
      </c>
      <c r="B1128" t="s">
        <v>6</v>
      </c>
      <c r="C1128" s="1">
        <v>43770</v>
      </c>
      <c r="D1128" t="s">
        <v>17</v>
      </c>
      <c r="E1128">
        <v>2019</v>
      </c>
      <c r="F1128">
        <v>70344</v>
      </c>
    </row>
    <row r="1129" spans="1:6" x14ac:dyDescent="0.3">
      <c r="A1129">
        <v>11</v>
      </c>
      <c r="B1129" t="s">
        <v>6</v>
      </c>
      <c r="C1129" s="1">
        <v>43800</v>
      </c>
      <c r="D1129" t="s">
        <v>18</v>
      </c>
      <c r="E1129">
        <v>2019</v>
      </c>
      <c r="F1129">
        <v>38089</v>
      </c>
    </row>
    <row r="1130" spans="1:6" x14ac:dyDescent="0.3">
      <c r="A1130">
        <v>12</v>
      </c>
      <c r="B1130" t="s">
        <v>19</v>
      </c>
      <c r="C1130" s="1">
        <v>43466</v>
      </c>
      <c r="D1130" t="s">
        <v>7</v>
      </c>
      <c r="E1130">
        <v>2019</v>
      </c>
      <c r="F1130">
        <v>283365</v>
      </c>
    </row>
    <row r="1131" spans="1:6" x14ac:dyDescent="0.3">
      <c r="A1131">
        <v>13</v>
      </c>
      <c r="B1131" t="s">
        <v>19</v>
      </c>
      <c r="C1131" s="1">
        <v>43497</v>
      </c>
      <c r="D1131" t="s">
        <v>8</v>
      </c>
      <c r="E1131">
        <v>2019</v>
      </c>
      <c r="F1131">
        <v>229159</v>
      </c>
    </row>
    <row r="1132" spans="1:6" x14ac:dyDescent="0.3">
      <c r="A1132">
        <v>14</v>
      </c>
      <c r="B1132" t="s">
        <v>19</v>
      </c>
      <c r="C1132" s="1">
        <v>43525</v>
      </c>
      <c r="D1132" t="s">
        <v>9</v>
      </c>
      <c r="E1132">
        <v>2019</v>
      </c>
      <c r="F1132">
        <v>225448</v>
      </c>
    </row>
    <row r="1133" spans="1:6" x14ac:dyDescent="0.3">
      <c r="A1133">
        <v>15</v>
      </c>
      <c r="B1133" t="s">
        <v>19</v>
      </c>
      <c r="C1133" s="1">
        <v>43556</v>
      </c>
      <c r="D1133" t="s">
        <v>10</v>
      </c>
      <c r="E1133">
        <v>2019</v>
      </c>
      <c r="F1133">
        <v>349585</v>
      </c>
    </row>
    <row r="1134" spans="1:6" x14ac:dyDescent="0.3">
      <c r="A1134">
        <v>16</v>
      </c>
      <c r="B1134" t="s">
        <v>19</v>
      </c>
      <c r="C1134" s="1">
        <v>43586</v>
      </c>
      <c r="D1134" t="s">
        <v>11</v>
      </c>
      <c r="E1134">
        <v>2019</v>
      </c>
      <c r="F1134">
        <v>275800</v>
      </c>
    </row>
    <row r="1135" spans="1:6" x14ac:dyDescent="0.3">
      <c r="A1135">
        <v>17</v>
      </c>
      <c r="B1135" t="s">
        <v>19</v>
      </c>
      <c r="C1135" s="1">
        <v>43617</v>
      </c>
      <c r="D1135" t="s">
        <v>12</v>
      </c>
      <c r="E1135">
        <v>2019</v>
      </c>
      <c r="F1135">
        <v>9761776</v>
      </c>
    </row>
    <row r="1136" spans="1:6" x14ac:dyDescent="0.3">
      <c r="A1136">
        <v>18</v>
      </c>
      <c r="B1136" t="s">
        <v>19</v>
      </c>
      <c r="C1136" s="1">
        <v>43647</v>
      </c>
      <c r="D1136" t="s">
        <v>13</v>
      </c>
      <c r="E1136">
        <v>2019</v>
      </c>
      <c r="F1136">
        <v>233338</v>
      </c>
    </row>
    <row r="1137" spans="1:6" x14ac:dyDescent="0.3">
      <c r="A1137">
        <v>19</v>
      </c>
      <c r="B1137" t="s">
        <v>19</v>
      </c>
      <c r="C1137" s="1">
        <v>43678</v>
      </c>
      <c r="D1137" t="s">
        <v>14</v>
      </c>
      <c r="E1137">
        <v>2019</v>
      </c>
      <c r="F1137">
        <v>271941</v>
      </c>
    </row>
    <row r="1138" spans="1:6" x14ac:dyDescent="0.3">
      <c r="A1138">
        <v>20</v>
      </c>
      <c r="B1138" t="s">
        <v>19</v>
      </c>
      <c r="C1138" s="1">
        <v>43709</v>
      </c>
      <c r="D1138" t="s">
        <v>15</v>
      </c>
      <c r="E1138">
        <v>2019</v>
      </c>
      <c r="F1138">
        <v>314199</v>
      </c>
    </row>
    <row r="1139" spans="1:6" x14ac:dyDescent="0.3">
      <c r="A1139">
        <v>21</v>
      </c>
      <c r="B1139" t="s">
        <v>19</v>
      </c>
      <c r="C1139" s="1">
        <v>43739</v>
      </c>
      <c r="D1139" t="s">
        <v>16</v>
      </c>
      <c r="E1139">
        <v>2019</v>
      </c>
      <c r="F1139">
        <v>287432</v>
      </c>
    </row>
    <row r="1140" spans="1:6" x14ac:dyDescent="0.3">
      <c r="A1140">
        <v>22</v>
      </c>
      <c r="B1140" t="s">
        <v>19</v>
      </c>
      <c r="C1140" s="1">
        <v>43770</v>
      </c>
      <c r="D1140" t="s">
        <v>17</v>
      </c>
      <c r="E1140">
        <v>2019</v>
      </c>
      <c r="F1140">
        <v>298366</v>
      </c>
    </row>
    <row r="1141" spans="1:6" x14ac:dyDescent="0.3">
      <c r="A1141">
        <v>23</v>
      </c>
      <c r="B1141" t="s">
        <v>19</v>
      </c>
      <c r="C1141" s="1">
        <v>43800</v>
      </c>
      <c r="D1141" t="s">
        <v>18</v>
      </c>
      <c r="E1141">
        <v>2019</v>
      </c>
      <c r="F1141">
        <v>287328</v>
      </c>
    </row>
    <row r="1142" spans="1:6" x14ac:dyDescent="0.3">
      <c r="A1142">
        <v>24</v>
      </c>
      <c r="B1142" t="s">
        <v>20</v>
      </c>
      <c r="C1142" s="1">
        <v>43466</v>
      </c>
      <c r="D1142" t="s">
        <v>7</v>
      </c>
      <c r="E1142">
        <v>2019</v>
      </c>
      <c r="F1142">
        <v>1426500</v>
      </c>
    </row>
    <row r="1143" spans="1:6" x14ac:dyDescent="0.3">
      <c r="A1143">
        <v>25</v>
      </c>
      <c r="B1143" t="s">
        <v>20</v>
      </c>
      <c r="C1143" s="1">
        <v>43497</v>
      </c>
      <c r="D1143" t="s">
        <v>8</v>
      </c>
      <c r="E1143">
        <v>2019</v>
      </c>
      <c r="F1143">
        <v>983147</v>
      </c>
    </row>
    <row r="1144" spans="1:6" x14ac:dyDescent="0.3">
      <c r="A1144">
        <v>26</v>
      </c>
      <c r="B1144" t="s">
        <v>20</v>
      </c>
      <c r="C1144" s="1">
        <v>43525</v>
      </c>
      <c r="D1144" t="s">
        <v>9</v>
      </c>
      <c r="E1144">
        <v>2019</v>
      </c>
      <c r="F1144">
        <v>1009991</v>
      </c>
    </row>
    <row r="1145" spans="1:6" x14ac:dyDescent="0.3">
      <c r="A1145">
        <v>27</v>
      </c>
      <c r="B1145" t="s">
        <v>20</v>
      </c>
      <c r="C1145" s="1">
        <v>43556</v>
      </c>
      <c r="D1145" t="s">
        <v>10</v>
      </c>
      <c r="E1145">
        <v>2019</v>
      </c>
      <c r="F1145">
        <v>1045933</v>
      </c>
    </row>
    <row r="1146" spans="1:6" x14ac:dyDescent="0.3">
      <c r="A1146">
        <v>28</v>
      </c>
      <c r="B1146" t="s">
        <v>20</v>
      </c>
      <c r="C1146" s="1">
        <v>43586</v>
      </c>
      <c r="D1146" t="s">
        <v>11</v>
      </c>
      <c r="E1146">
        <v>2019</v>
      </c>
      <c r="F1146">
        <v>1305748</v>
      </c>
    </row>
    <row r="1147" spans="1:6" x14ac:dyDescent="0.3">
      <c r="A1147">
        <v>29</v>
      </c>
      <c r="B1147" t="s">
        <v>20</v>
      </c>
      <c r="C1147" s="1">
        <v>43617</v>
      </c>
      <c r="D1147" t="s">
        <v>12</v>
      </c>
      <c r="E1147">
        <v>2019</v>
      </c>
      <c r="F1147">
        <v>1262995</v>
      </c>
    </row>
    <row r="1148" spans="1:6" x14ac:dyDescent="0.3">
      <c r="A1148">
        <v>30</v>
      </c>
      <c r="B1148" t="s">
        <v>20</v>
      </c>
      <c r="C1148" s="1">
        <v>43647</v>
      </c>
      <c r="D1148" t="s">
        <v>13</v>
      </c>
      <c r="E1148">
        <v>2019</v>
      </c>
      <c r="F1148">
        <v>1094861</v>
      </c>
    </row>
    <row r="1149" spans="1:6" x14ac:dyDescent="0.3">
      <c r="A1149">
        <v>31</v>
      </c>
      <c r="B1149" t="s">
        <v>20</v>
      </c>
      <c r="C1149" s="1">
        <v>43678</v>
      </c>
      <c r="D1149" t="s">
        <v>14</v>
      </c>
      <c r="E1149">
        <v>2019</v>
      </c>
      <c r="F1149">
        <v>1121380</v>
      </c>
    </row>
    <row r="1150" spans="1:6" x14ac:dyDescent="0.3">
      <c r="A1150">
        <v>32</v>
      </c>
      <c r="B1150" t="s">
        <v>20</v>
      </c>
      <c r="C1150" s="1">
        <v>43709</v>
      </c>
      <c r="D1150" t="s">
        <v>15</v>
      </c>
      <c r="E1150">
        <v>2019</v>
      </c>
      <c r="F1150">
        <v>959930</v>
      </c>
    </row>
    <row r="1151" spans="1:6" x14ac:dyDescent="0.3">
      <c r="A1151">
        <v>33</v>
      </c>
      <c r="B1151" t="s">
        <v>20</v>
      </c>
      <c r="C1151" s="1">
        <v>43739</v>
      </c>
      <c r="D1151" t="s">
        <v>16</v>
      </c>
      <c r="E1151">
        <v>2019</v>
      </c>
      <c r="F1151">
        <v>1240643</v>
      </c>
    </row>
    <row r="1152" spans="1:6" x14ac:dyDescent="0.3">
      <c r="A1152">
        <v>34</v>
      </c>
      <c r="B1152" t="s">
        <v>20</v>
      </c>
      <c r="C1152" s="1">
        <v>43770</v>
      </c>
      <c r="D1152" t="s">
        <v>17</v>
      </c>
      <c r="E1152">
        <v>2019</v>
      </c>
      <c r="F1152">
        <v>1073665</v>
      </c>
    </row>
    <row r="1153" spans="1:6" x14ac:dyDescent="0.3">
      <c r="A1153">
        <v>35</v>
      </c>
      <c r="B1153" t="s">
        <v>20</v>
      </c>
      <c r="C1153" s="1">
        <v>43800</v>
      </c>
      <c r="D1153" t="s">
        <v>18</v>
      </c>
      <c r="E1153">
        <v>2019</v>
      </c>
      <c r="F1153">
        <v>1277569</v>
      </c>
    </row>
    <row r="1154" spans="1:6" x14ac:dyDescent="0.3">
      <c r="A1154">
        <v>36</v>
      </c>
      <c r="B1154" t="s">
        <v>21</v>
      </c>
      <c r="C1154" s="1">
        <v>43466</v>
      </c>
      <c r="D1154" t="s">
        <v>7</v>
      </c>
      <c r="E1154">
        <v>2019</v>
      </c>
      <c r="F1154">
        <v>211913</v>
      </c>
    </row>
    <row r="1155" spans="1:6" x14ac:dyDescent="0.3">
      <c r="A1155">
        <v>37</v>
      </c>
      <c r="B1155" t="s">
        <v>21</v>
      </c>
      <c r="C1155" s="1">
        <v>43497</v>
      </c>
      <c r="D1155" t="s">
        <v>8</v>
      </c>
      <c r="E1155">
        <v>2019</v>
      </c>
      <c r="F1155">
        <v>215105</v>
      </c>
    </row>
    <row r="1156" spans="1:6" x14ac:dyDescent="0.3">
      <c r="A1156">
        <v>38</v>
      </c>
      <c r="B1156" t="s">
        <v>21</v>
      </c>
      <c r="C1156" s="1">
        <v>43525</v>
      </c>
      <c r="D1156" t="s">
        <v>9</v>
      </c>
      <c r="E1156">
        <v>2019</v>
      </c>
      <c r="F1156">
        <v>194090</v>
      </c>
    </row>
    <row r="1157" spans="1:6" x14ac:dyDescent="0.3">
      <c r="A1157">
        <v>39</v>
      </c>
      <c r="B1157" t="s">
        <v>21</v>
      </c>
      <c r="C1157" s="1">
        <v>43556</v>
      </c>
      <c r="D1157" t="s">
        <v>10</v>
      </c>
      <c r="E1157">
        <v>2019</v>
      </c>
      <c r="F1157">
        <v>447226</v>
      </c>
    </row>
    <row r="1158" spans="1:6" x14ac:dyDescent="0.3">
      <c r="A1158">
        <v>40</v>
      </c>
      <c r="B1158" t="s">
        <v>21</v>
      </c>
      <c r="C1158" s="1">
        <v>43586</v>
      </c>
      <c r="D1158" t="s">
        <v>11</v>
      </c>
      <c r="E1158">
        <v>2019</v>
      </c>
      <c r="F1158">
        <v>500206</v>
      </c>
    </row>
    <row r="1159" spans="1:6" x14ac:dyDescent="0.3">
      <c r="A1159">
        <v>41</v>
      </c>
      <c r="B1159" t="s">
        <v>21</v>
      </c>
      <c r="C1159" s="1">
        <v>43617</v>
      </c>
      <c r="D1159" t="s">
        <v>12</v>
      </c>
      <c r="E1159">
        <v>2019</v>
      </c>
      <c r="F1159">
        <v>235363</v>
      </c>
    </row>
    <row r="1160" spans="1:6" x14ac:dyDescent="0.3">
      <c r="A1160">
        <v>42</v>
      </c>
      <c r="B1160" t="s">
        <v>21</v>
      </c>
      <c r="C1160" s="1">
        <v>43647</v>
      </c>
      <c r="D1160" t="s">
        <v>13</v>
      </c>
      <c r="E1160">
        <v>2019</v>
      </c>
      <c r="F1160">
        <v>157419</v>
      </c>
    </row>
    <row r="1161" spans="1:6" x14ac:dyDescent="0.3">
      <c r="A1161">
        <v>43</v>
      </c>
      <c r="B1161" t="s">
        <v>21</v>
      </c>
      <c r="C1161" s="1">
        <v>43678</v>
      </c>
      <c r="D1161" t="s">
        <v>14</v>
      </c>
      <c r="E1161">
        <v>2019</v>
      </c>
      <c r="F1161">
        <v>151570</v>
      </c>
    </row>
    <row r="1162" spans="1:6" x14ac:dyDescent="0.3">
      <c r="A1162">
        <v>44</v>
      </c>
      <c r="B1162" t="s">
        <v>21</v>
      </c>
      <c r="C1162" s="1">
        <v>43709</v>
      </c>
      <c r="D1162" t="s">
        <v>15</v>
      </c>
      <c r="E1162">
        <v>2019</v>
      </c>
      <c r="F1162">
        <v>157564</v>
      </c>
    </row>
    <row r="1163" spans="1:6" x14ac:dyDescent="0.3">
      <c r="A1163">
        <v>45</v>
      </c>
      <c r="B1163" t="s">
        <v>21</v>
      </c>
      <c r="C1163" s="1">
        <v>43739</v>
      </c>
      <c r="D1163" t="s">
        <v>16</v>
      </c>
      <c r="E1163">
        <v>2019</v>
      </c>
      <c r="F1163">
        <v>165070</v>
      </c>
    </row>
    <row r="1164" spans="1:6" x14ac:dyDescent="0.3">
      <c r="A1164">
        <v>46</v>
      </c>
      <c r="B1164" t="s">
        <v>21</v>
      </c>
      <c r="C1164" s="1">
        <v>43770</v>
      </c>
      <c r="D1164" t="s">
        <v>17</v>
      </c>
      <c r="E1164">
        <v>2019</v>
      </c>
      <c r="F1164">
        <v>277630</v>
      </c>
    </row>
    <row r="1165" spans="1:6" x14ac:dyDescent="0.3">
      <c r="A1165">
        <v>47</v>
      </c>
      <c r="B1165" t="s">
        <v>21</v>
      </c>
      <c r="C1165" s="1">
        <v>43800</v>
      </c>
      <c r="D1165" t="s">
        <v>18</v>
      </c>
      <c r="E1165">
        <v>2019</v>
      </c>
      <c r="F1165">
        <v>372959</v>
      </c>
    </row>
    <row r="1166" spans="1:6" x14ac:dyDescent="0.3">
      <c r="A1166">
        <v>48</v>
      </c>
      <c r="B1166" t="s">
        <v>22</v>
      </c>
      <c r="C1166" s="1">
        <v>43466</v>
      </c>
      <c r="D1166" t="s">
        <v>7</v>
      </c>
      <c r="E1166">
        <v>2019</v>
      </c>
      <c r="F1166">
        <v>28750</v>
      </c>
    </row>
    <row r="1167" spans="1:6" x14ac:dyDescent="0.3">
      <c r="A1167">
        <v>49</v>
      </c>
      <c r="B1167" t="s">
        <v>22</v>
      </c>
      <c r="C1167" s="1">
        <v>43497</v>
      </c>
      <c r="D1167" t="s">
        <v>8</v>
      </c>
      <c r="E1167">
        <v>2019</v>
      </c>
      <c r="F1167">
        <v>28810</v>
      </c>
    </row>
    <row r="1168" spans="1:6" x14ac:dyDescent="0.3">
      <c r="A1168">
        <v>50</v>
      </c>
      <c r="B1168" t="s">
        <v>22</v>
      </c>
      <c r="C1168" s="1">
        <v>43525</v>
      </c>
      <c r="D1168" t="s">
        <v>9</v>
      </c>
      <c r="E1168">
        <v>2019</v>
      </c>
      <c r="F1168">
        <v>27300</v>
      </c>
    </row>
    <row r="1169" spans="1:6" x14ac:dyDescent="0.3">
      <c r="A1169">
        <v>51</v>
      </c>
      <c r="B1169" t="s">
        <v>22</v>
      </c>
      <c r="C1169" s="1">
        <v>43556</v>
      </c>
      <c r="D1169" t="s">
        <v>10</v>
      </c>
      <c r="E1169">
        <v>2019</v>
      </c>
      <c r="F1169">
        <v>26160</v>
      </c>
    </row>
    <row r="1170" spans="1:6" x14ac:dyDescent="0.3">
      <c r="A1170">
        <v>52</v>
      </c>
      <c r="B1170" t="s">
        <v>22</v>
      </c>
      <c r="C1170" s="1">
        <v>43586</v>
      </c>
      <c r="D1170" t="s">
        <v>11</v>
      </c>
      <c r="E1170">
        <v>2019</v>
      </c>
      <c r="F1170">
        <v>26740</v>
      </c>
    </row>
    <row r="1171" spans="1:6" x14ac:dyDescent="0.3">
      <c r="A1171">
        <v>53</v>
      </c>
      <c r="B1171" t="s">
        <v>22</v>
      </c>
      <c r="C1171" s="1">
        <v>43617</v>
      </c>
      <c r="D1171" t="s">
        <v>12</v>
      </c>
      <c r="E1171">
        <v>2019</v>
      </c>
      <c r="F1171">
        <v>25820</v>
      </c>
    </row>
    <row r="1172" spans="1:6" x14ac:dyDescent="0.3">
      <c r="A1172">
        <v>54</v>
      </c>
      <c r="B1172" t="s">
        <v>22</v>
      </c>
      <c r="C1172" s="1">
        <v>43647</v>
      </c>
      <c r="D1172" t="s">
        <v>13</v>
      </c>
      <c r="E1172">
        <v>2019</v>
      </c>
      <c r="F1172">
        <v>24160</v>
      </c>
    </row>
    <row r="1173" spans="1:6" x14ac:dyDescent="0.3">
      <c r="A1173">
        <v>55</v>
      </c>
      <c r="B1173" t="s">
        <v>22</v>
      </c>
      <c r="C1173" s="1">
        <v>43678</v>
      </c>
      <c r="D1173" t="s">
        <v>14</v>
      </c>
      <c r="E1173">
        <v>2019</v>
      </c>
      <c r="F1173">
        <v>27800</v>
      </c>
    </row>
    <row r="1174" spans="1:6" x14ac:dyDescent="0.3">
      <c r="A1174">
        <v>56</v>
      </c>
      <c r="B1174" t="s">
        <v>22</v>
      </c>
      <c r="C1174" s="1">
        <v>43709</v>
      </c>
      <c r="D1174" t="s">
        <v>15</v>
      </c>
      <c r="E1174">
        <v>2019</v>
      </c>
      <c r="F1174">
        <v>28640</v>
      </c>
    </row>
    <row r="1175" spans="1:6" x14ac:dyDescent="0.3">
      <c r="A1175">
        <v>57</v>
      </c>
      <c r="B1175" t="s">
        <v>22</v>
      </c>
      <c r="C1175" s="1">
        <v>43739</v>
      </c>
      <c r="D1175" t="s">
        <v>16</v>
      </c>
      <c r="E1175">
        <v>2019</v>
      </c>
      <c r="F1175">
        <v>27840</v>
      </c>
    </row>
    <row r="1176" spans="1:6" x14ac:dyDescent="0.3">
      <c r="A1176">
        <v>58</v>
      </c>
      <c r="B1176" t="s">
        <v>22</v>
      </c>
      <c r="C1176" s="1">
        <v>43770</v>
      </c>
      <c r="D1176" t="s">
        <v>17</v>
      </c>
      <c r="E1176">
        <v>2019</v>
      </c>
      <c r="F1176">
        <v>28410</v>
      </c>
    </row>
    <row r="1177" spans="1:6" x14ac:dyDescent="0.3">
      <c r="A1177">
        <v>59</v>
      </c>
      <c r="B1177" t="s">
        <v>22</v>
      </c>
      <c r="C1177" s="1">
        <v>43800</v>
      </c>
      <c r="D1177" t="s">
        <v>18</v>
      </c>
      <c r="E1177">
        <v>2019</v>
      </c>
      <c r="F1177">
        <v>28460</v>
      </c>
    </row>
    <row r="1178" spans="1:6" x14ac:dyDescent="0.3">
      <c r="A1178">
        <v>60</v>
      </c>
      <c r="B1178" t="s">
        <v>23</v>
      </c>
      <c r="C1178" s="1">
        <v>43466</v>
      </c>
      <c r="D1178" t="s">
        <v>7</v>
      </c>
      <c r="E1178">
        <v>2019</v>
      </c>
      <c r="F1178">
        <v>197430</v>
      </c>
    </row>
    <row r="1179" spans="1:6" x14ac:dyDescent="0.3">
      <c r="A1179">
        <v>61</v>
      </c>
      <c r="B1179" t="s">
        <v>23</v>
      </c>
      <c r="C1179" s="1">
        <v>43497</v>
      </c>
      <c r="D1179" t="s">
        <v>8</v>
      </c>
      <c r="E1179">
        <v>2019</v>
      </c>
      <c r="F1179">
        <v>33500</v>
      </c>
    </row>
    <row r="1180" spans="1:6" x14ac:dyDescent="0.3">
      <c r="A1180">
        <v>62</v>
      </c>
      <c r="B1180" t="s">
        <v>23</v>
      </c>
      <c r="C1180" s="1">
        <v>43525</v>
      </c>
      <c r="D1180" t="s">
        <v>9</v>
      </c>
      <c r="E1180">
        <v>2019</v>
      </c>
      <c r="F1180">
        <v>37500</v>
      </c>
    </row>
    <row r="1181" spans="1:6" x14ac:dyDescent="0.3">
      <c r="A1181">
        <v>63</v>
      </c>
      <c r="B1181" t="s">
        <v>23</v>
      </c>
      <c r="C1181" s="1">
        <v>43556</v>
      </c>
      <c r="D1181" t="s">
        <v>10</v>
      </c>
      <c r="E1181">
        <v>2019</v>
      </c>
      <c r="F1181">
        <v>38500</v>
      </c>
    </row>
    <row r="1182" spans="1:6" x14ac:dyDescent="0.3">
      <c r="A1182">
        <v>64</v>
      </c>
      <c r="B1182" t="s">
        <v>23</v>
      </c>
      <c r="C1182" s="1">
        <v>43586</v>
      </c>
      <c r="D1182" t="s">
        <v>11</v>
      </c>
      <c r="E1182">
        <v>2019</v>
      </c>
      <c r="F1182">
        <v>30800</v>
      </c>
    </row>
    <row r="1183" spans="1:6" x14ac:dyDescent="0.3">
      <c r="A1183">
        <v>65</v>
      </c>
      <c r="B1183" t="s">
        <v>23</v>
      </c>
      <c r="C1183" s="1">
        <v>43617</v>
      </c>
      <c r="D1183" t="s">
        <v>12</v>
      </c>
      <c r="E1183">
        <v>2019</v>
      </c>
      <c r="F1183">
        <v>40500</v>
      </c>
    </row>
    <row r="1184" spans="1:6" x14ac:dyDescent="0.3">
      <c r="A1184">
        <v>66</v>
      </c>
      <c r="B1184" t="s">
        <v>23</v>
      </c>
      <c r="C1184" s="1">
        <v>43647</v>
      </c>
      <c r="D1184" t="s">
        <v>13</v>
      </c>
      <c r="E1184">
        <v>2019</v>
      </c>
      <c r="F1184">
        <v>45500</v>
      </c>
    </row>
    <row r="1185" spans="1:6" x14ac:dyDescent="0.3">
      <c r="A1185">
        <v>67</v>
      </c>
      <c r="B1185" t="s">
        <v>23</v>
      </c>
      <c r="C1185" s="1">
        <v>43678</v>
      </c>
      <c r="D1185" t="s">
        <v>14</v>
      </c>
      <c r="E1185">
        <v>2019</v>
      </c>
      <c r="F1185">
        <v>45000</v>
      </c>
    </row>
    <row r="1186" spans="1:6" x14ac:dyDescent="0.3">
      <c r="A1186">
        <v>68</v>
      </c>
      <c r="B1186" t="s">
        <v>23</v>
      </c>
      <c r="C1186" s="1">
        <v>43709</v>
      </c>
      <c r="D1186" t="s">
        <v>15</v>
      </c>
      <c r="E1186">
        <v>2019</v>
      </c>
      <c r="F1186">
        <v>50500</v>
      </c>
    </row>
    <row r="1187" spans="1:6" x14ac:dyDescent="0.3">
      <c r="A1187">
        <v>69</v>
      </c>
      <c r="B1187" t="s">
        <v>23</v>
      </c>
      <c r="C1187" s="1">
        <v>43739</v>
      </c>
      <c r="D1187" t="s">
        <v>16</v>
      </c>
      <c r="E1187">
        <v>2019</v>
      </c>
      <c r="F1187">
        <v>46000</v>
      </c>
    </row>
    <row r="1188" spans="1:6" x14ac:dyDescent="0.3">
      <c r="A1188">
        <v>70</v>
      </c>
      <c r="B1188" t="s">
        <v>23</v>
      </c>
      <c r="C1188" s="1">
        <v>43770</v>
      </c>
      <c r="D1188" t="s">
        <v>17</v>
      </c>
      <c r="E1188">
        <v>2019</v>
      </c>
      <c r="F1188">
        <v>51500</v>
      </c>
    </row>
    <row r="1189" spans="1:6" x14ac:dyDescent="0.3">
      <c r="A1189">
        <v>71</v>
      </c>
      <c r="B1189" t="s">
        <v>23</v>
      </c>
      <c r="C1189" s="1">
        <v>43800</v>
      </c>
      <c r="D1189" t="s">
        <v>18</v>
      </c>
      <c r="E1189">
        <v>2019</v>
      </c>
      <c r="F1189">
        <v>45800</v>
      </c>
    </row>
    <row r="1190" spans="1:6" x14ac:dyDescent="0.3">
      <c r="A1190">
        <v>72</v>
      </c>
      <c r="B1190" t="s">
        <v>24</v>
      </c>
      <c r="C1190" s="1">
        <v>43466</v>
      </c>
      <c r="D1190" t="s">
        <v>7</v>
      </c>
      <c r="E1190">
        <v>2019</v>
      </c>
      <c r="F1190">
        <v>146441</v>
      </c>
    </row>
    <row r="1191" spans="1:6" x14ac:dyDescent="0.3">
      <c r="A1191">
        <v>73</v>
      </c>
      <c r="B1191" t="s">
        <v>24</v>
      </c>
      <c r="C1191" s="1">
        <v>43497</v>
      </c>
      <c r="D1191" t="s">
        <v>8</v>
      </c>
      <c r="E1191">
        <v>2019</v>
      </c>
      <c r="F1191">
        <v>481110</v>
      </c>
    </row>
    <row r="1192" spans="1:6" x14ac:dyDescent="0.3">
      <c r="A1192">
        <v>74</v>
      </c>
      <c r="B1192" t="s">
        <v>24</v>
      </c>
      <c r="C1192" s="1">
        <v>43525</v>
      </c>
      <c r="D1192" t="s">
        <v>9</v>
      </c>
      <c r="E1192">
        <v>2019</v>
      </c>
      <c r="F1192">
        <v>155013</v>
      </c>
    </row>
    <row r="1193" spans="1:6" x14ac:dyDescent="0.3">
      <c r="A1193">
        <v>75</v>
      </c>
      <c r="B1193" t="s">
        <v>24</v>
      </c>
      <c r="C1193" s="1">
        <v>43556</v>
      </c>
      <c r="D1193" t="s">
        <v>10</v>
      </c>
      <c r="E1193">
        <v>2019</v>
      </c>
      <c r="F1193">
        <v>82334</v>
      </c>
    </row>
    <row r="1194" spans="1:6" x14ac:dyDescent="0.3">
      <c r="A1194">
        <v>76</v>
      </c>
      <c r="B1194" t="s">
        <v>24</v>
      </c>
      <c r="C1194" s="1">
        <v>43586</v>
      </c>
      <c r="D1194" t="s">
        <v>11</v>
      </c>
      <c r="E1194">
        <v>2019</v>
      </c>
      <c r="F1194">
        <v>154609</v>
      </c>
    </row>
    <row r="1195" spans="1:6" x14ac:dyDescent="0.3">
      <c r="A1195">
        <v>77</v>
      </c>
      <c r="B1195" t="s">
        <v>24</v>
      </c>
      <c r="C1195" s="1">
        <v>43617</v>
      </c>
      <c r="D1195" t="s">
        <v>12</v>
      </c>
      <c r="E1195">
        <v>2019</v>
      </c>
      <c r="F1195">
        <v>155013</v>
      </c>
    </row>
    <row r="1196" spans="1:6" x14ac:dyDescent="0.3">
      <c r="A1196">
        <v>78</v>
      </c>
      <c r="B1196" t="s">
        <v>24</v>
      </c>
      <c r="C1196" s="1">
        <v>43647</v>
      </c>
      <c r="D1196" t="s">
        <v>13</v>
      </c>
      <c r="E1196">
        <v>2019</v>
      </c>
      <c r="F1196">
        <v>114951</v>
      </c>
    </row>
    <row r="1197" spans="1:6" x14ac:dyDescent="0.3">
      <c r="A1197">
        <v>79</v>
      </c>
      <c r="B1197" t="s">
        <v>24</v>
      </c>
      <c r="C1197" s="1">
        <v>43678</v>
      </c>
      <c r="D1197" t="s">
        <v>14</v>
      </c>
      <c r="E1197">
        <v>2019</v>
      </c>
      <c r="F1197">
        <v>123733</v>
      </c>
    </row>
    <row r="1198" spans="1:6" x14ac:dyDescent="0.3">
      <c r="A1198">
        <v>80</v>
      </c>
      <c r="B1198" t="s">
        <v>24</v>
      </c>
      <c r="C1198" s="1">
        <v>43709</v>
      </c>
      <c r="D1198" t="s">
        <v>15</v>
      </c>
      <c r="E1198">
        <v>2019</v>
      </c>
      <c r="F1198">
        <v>131485</v>
      </c>
    </row>
    <row r="1199" spans="1:6" x14ac:dyDescent="0.3">
      <c r="A1199">
        <v>81</v>
      </c>
      <c r="B1199" t="s">
        <v>24</v>
      </c>
      <c r="C1199" s="1">
        <v>43739</v>
      </c>
      <c r="D1199" t="s">
        <v>16</v>
      </c>
      <c r="E1199">
        <v>2019</v>
      </c>
      <c r="F1199">
        <v>152898</v>
      </c>
    </row>
    <row r="1200" spans="1:6" x14ac:dyDescent="0.3">
      <c r="A1200">
        <v>82</v>
      </c>
      <c r="B1200" t="s">
        <v>24</v>
      </c>
      <c r="C1200" s="1">
        <v>43770</v>
      </c>
      <c r="D1200" t="s">
        <v>17</v>
      </c>
      <c r="E1200">
        <v>2019</v>
      </c>
      <c r="F1200">
        <v>128075</v>
      </c>
    </row>
    <row r="1201" spans="1:6" x14ac:dyDescent="0.3">
      <c r="A1201">
        <v>83</v>
      </c>
      <c r="B1201" t="s">
        <v>24</v>
      </c>
      <c r="C1201" s="1">
        <v>43800</v>
      </c>
      <c r="D1201" t="s">
        <v>18</v>
      </c>
      <c r="E1201">
        <v>2019</v>
      </c>
      <c r="F1201">
        <v>182333</v>
      </c>
    </row>
    <row r="1202" spans="1:6" x14ac:dyDescent="0.3">
      <c r="A1202">
        <v>84</v>
      </c>
      <c r="B1202" t="s">
        <v>25</v>
      </c>
      <c r="C1202" s="1">
        <v>43466</v>
      </c>
      <c r="D1202" t="s">
        <v>7</v>
      </c>
      <c r="E1202">
        <v>2019</v>
      </c>
      <c r="F1202">
        <v>42</v>
      </c>
    </row>
    <row r="1203" spans="1:6" x14ac:dyDescent="0.3">
      <c r="A1203">
        <v>85</v>
      </c>
      <c r="B1203" t="s">
        <v>25</v>
      </c>
      <c r="C1203" s="1">
        <v>43497</v>
      </c>
      <c r="D1203" t="s">
        <v>8</v>
      </c>
      <c r="E1203">
        <v>2019</v>
      </c>
      <c r="F1203">
        <v>41</v>
      </c>
    </row>
    <row r="1204" spans="1:6" x14ac:dyDescent="0.3">
      <c r="A1204">
        <v>86</v>
      </c>
      <c r="B1204" t="s">
        <v>25</v>
      </c>
      <c r="C1204" s="1">
        <v>43525</v>
      </c>
      <c r="D1204" t="s">
        <v>9</v>
      </c>
      <c r="E1204">
        <v>2019</v>
      </c>
      <c r="F1204">
        <v>45</v>
      </c>
    </row>
    <row r="1205" spans="1:6" x14ac:dyDescent="0.3">
      <c r="A1205">
        <v>87</v>
      </c>
      <c r="B1205" t="s">
        <v>25</v>
      </c>
      <c r="C1205" s="1">
        <v>43556</v>
      </c>
      <c r="D1205" t="s">
        <v>10</v>
      </c>
      <c r="E1205">
        <v>2019</v>
      </c>
      <c r="F1205">
        <v>41</v>
      </c>
    </row>
    <row r="1206" spans="1:6" x14ac:dyDescent="0.3">
      <c r="A1206">
        <v>88</v>
      </c>
      <c r="B1206" t="s">
        <v>25</v>
      </c>
      <c r="C1206" s="1">
        <v>43586</v>
      </c>
      <c r="D1206" t="s">
        <v>11</v>
      </c>
      <c r="E1206">
        <v>2019</v>
      </c>
      <c r="F1206">
        <v>46</v>
      </c>
    </row>
    <row r="1207" spans="1:6" x14ac:dyDescent="0.3">
      <c r="A1207">
        <v>89</v>
      </c>
      <c r="B1207" t="s">
        <v>25</v>
      </c>
      <c r="C1207" s="1">
        <v>43617</v>
      </c>
      <c r="D1207" t="s">
        <v>12</v>
      </c>
      <c r="E1207">
        <v>2019</v>
      </c>
      <c r="F1207">
        <v>41</v>
      </c>
    </row>
    <row r="1208" spans="1:6" x14ac:dyDescent="0.3">
      <c r="A1208">
        <v>90</v>
      </c>
      <c r="B1208" t="s">
        <v>25</v>
      </c>
      <c r="C1208" s="1">
        <v>43647</v>
      </c>
      <c r="D1208" t="s">
        <v>13</v>
      </c>
      <c r="E1208">
        <v>2019</v>
      </c>
      <c r="F1208">
        <v>50</v>
      </c>
    </row>
    <row r="1209" spans="1:6" x14ac:dyDescent="0.3">
      <c r="A1209">
        <v>91</v>
      </c>
      <c r="B1209" t="s">
        <v>25</v>
      </c>
      <c r="C1209" s="1">
        <v>43678</v>
      </c>
      <c r="D1209" t="s">
        <v>14</v>
      </c>
      <c r="E1209">
        <v>2019</v>
      </c>
      <c r="F1209">
        <v>50</v>
      </c>
    </row>
    <row r="1210" spans="1:6" x14ac:dyDescent="0.3">
      <c r="A1210">
        <v>92</v>
      </c>
      <c r="B1210" t="s">
        <v>25</v>
      </c>
      <c r="C1210" s="1">
        <v>43709</v>
      </c>
      <c r="D1210" t="s">
        <v>15</v>
      </c>
      <c r="E1210">
        <v>2019</v>
      </c>
      <c r="F1210">
        <v>41</v>
      </c>
    </row>
    <row r="1211" spans="1:6" x14ac:dyDescent="0.3">
      <c r="A1211">
        <v>93</v>
      </c>
      <c r="B1211" t="s">
        <v>25</v>
      </c>
      <c r="C1211" s="1">
        <v>43739</v>
      </c>
      <c r="D1211" t="s">
        <v>16</v>
      </c>
      <c r="E1211">
        <v>2019</v>
      </c>
      <c r="F1211">
        <v>46</v>
      </c>
    </row>
    <row r="1212" spans="1:6" x14ac:dyDescent="0.3">
      <c r="A1212">
        <v>94</v>
      </c>
      <c r="B1212" t="s">
        <v>25</v>
      </c>
      <c r="C1212" s="1">
        <v>43770</v>
      </c>
      <c r="D1212" t="s">
        <v>17</v>
      </c>
      <c r="E1212">
        <v>2019</v>
      </c>
      <c r="F1212">
        <v>46</v>
      </c>
    </row>
    <row r="1213" spans="1:6" x14ac:dyDescent="0.3">
      <c r="A1213">
        <v>95</v>
      </c>
      <c r="B1213" t="s">
        <v>25</v>
      </c>
      <c r="C1213" s="1">
        <v>43800</v>
      </c>
      <c r="D1213" t="s">
        <v>18</v>
      </c>
      <c r="E1213">
        <v>2019</v>
      </c>
      <c r="F1213">
        <v>45</v>
      </c>
    </row>
    <row r="1214" spans="1:6" x14ac:dyDescent="0.3">
      <c r="A1214">
        <v>96</v>
      </c>
      <c r="B1214" t="s">
        <v>26</v>
      </c>
      <c r="C1214" s="1">
        <v>43466</v>
      </c>
      <c r="D1214" t="s">
        <v>7</v>
      </c>
      <c r="E1214">
        <v>2019</v>
      </c>
      <c r="F1214">
        <v>10285</v>
      </c>
    </row>
    <row r="1215" spans="1:6" x14ac:dyDescent="0.3">
      <c r="A1215">
        <v>97</v>
      </c>
      <c r="B1215" t="s">
        <v>26</v>
      </c>
      <c r="C1215" s="1">
        <v>43497</v>
      </c>
      <c r="D1215" t="s">
        <v>8</v>
      </c>
      <c r="E1215">
        <v>2019</v>
      </c>
      <c r="F1215">
        <v>6480</v>
      </c>
    </row>
    <row r="1216" spans="1:6" x14ac:dyDescent="0.3">
      <c r="A1216">
        <v>98</v>
      </c>
      <c r="B1216" t="s">
        <v>26</v>
      </c>
      <c r="C1216" s="1">
        <v>43525</v>
      </c>
      <c r="D1216" t="s">
        <v>9</v>
      </c>
      <c r="E1216">
        <v>2019</v>
      </c>
      <c r="F1216">
        <v>6634</v>
      </c>
    </row>
    <row r="1217" spans="1:6" x14ac:dyDescent="0.3">
      <c r="A1217">
        <v>99</v>
      </c>
      <c r="B1217" t="s">
        <v>26</v>
      </c>
      <c r="C1217" s="1">
        <v>43556</v>
      </c>
      <c r="D1217" t="s">
        <v>10</v>
      </c>
      <c r="E1217">
        <v>2019</v>
      </c>
      <c r="F1217">
        <v>5623</v>
      </c>
    </row>
    <row r="1218" spans="1:6" x14ac:dyDescent="0.3">
      <c r="A1218">
        <v>100</v>
      </c>
      <c r="B1218" t="s">
        <v>26</v>
      </c>
      <c r="C1218" s="1">
        <v>43586</v>
      </c>
      <c r="D1218" t="s">
        <v>11</v>
      </c>
      <c r="E1218">
        <v>2019</v>
      </c>
      <c r="F1218">
        <v>3393</v>
      </c>
    </row>
    <row r="1219" spans="1:6" x14ac:dyDescent="0.3">
      <c r="A1219">
        <v>101</v>
      </c>
      <c r="B1219" t="s">
        <v>26</v>
      </c>
      <c r="C1219" s="1">
        <v>43617</v>
      </c>
      <c r="D1219" t="s">
        <v>12</v>
      </c>
      <c r="E1219">
        <v>2019</v>
      </c>
      <c r="F1219">
        <v>3871</v>
      </c>
    </row>
    <row r="1220" spans="1:6" x14ac:dyDescent="0.3">
      <c r="A1220">
        <v>102</v>
      </c>
      <c r="B1220" t="s">
        <v>26</v>
      </c>
      <c r="C1220" s="1">
        <v>43647</v>
      </c>
      <c r="D1220" t="s">
        <v>13</v>
      </c>
      <c r="E1220">
        <v>2019</v>
      </c>
      <c r="F1220">
        <v>5192</v>
      </c>
    </row>
    <row r="1221" spans="1:6" x14ac:dyDescent="0.3">
      <c r="A1221">
        <v>103</v>
      </c>
      <c r="B1221" t="s">
        <v>26</v>
      </c>
      <c r="C1221" s="1">
        <v>43678</v>
      </c>
      <c r="D1221" t="s">
        <v>14</v>
      </c>
      <c r="E1221">
        <v>2019</v>
      </c>
      <c r="F1221">
        <v>5480</v>
      </c>
    </row>
    <row r="1222" spans="1:6" x14ac:dyDescent="0.3">
      <c r="A1222">
        <v>104</v>
      </c>
      <c r="B1222" t="s">
        <v>26</v>
      </c>
      <c r="C1222" s="1">
        <v>43709</v>
      </c>
      <c r="D1222" t="s">
        <v>15</v>
      </c>
      <c r="E1222">
        <v>2019</v>
      </c>
      <c r="F1222">
        <v>8735</v>
      </c>
    </row>
    <row r="1223" spans="1:6" x14ac:dyDescent="0.3">
      <c r="A1223">
        <v>105</v>
      </c>
      <c r="B1223" t="s">
        <v>26</v>
      </c>
      <c r="C1223" s="1">
        <v>43739</v>
      </c>
      <c r="D1223" t="s">
        <v>16</v>
      </c>
      <c r="E1223">
        <v>2019</v>
      </c>
      <c r="F1223">
        <v>6799</v>
      </c>
    </row>
    <row r="1224" spans="1:6" x14ac:dyDescent="0.3">
      <c r="A1224">
        <v>106</v>
      </c>
      <c r="B1224" t="s">
        <v>26</v>
      </c>
      <c r="C1224" s="1">
        <v>43770</v>
      </c>
      <c r="D1224" t="s">
        <v>17</v>
      </c>
      <c r="E1224">
        <v>2019</v>
      </c>
      <c r="F1224">
        <v>7101</v>
      </c>
    </row>
    <row r="1225" spans="1:6" x14ac:dyDescent="0.3">
      <c r="A1225">
        <v>107</v>
      </c>
      <c r="B1225" t="s">
        <v>26</v>
      </c>
      <c r="C1225" s="1">
        <v>43800</v>
      </c>
      <c r="D1225" t="s">
        <v>18</v>
      </c>
      <c r="E1225">
        <v>2019</v>
      </c>
      <c r="F1225">
        <v>7898</v>
      </c>
    </row>
    <row r="1226" spans="1:6" x14ac:dyDescent="0.3">
      <c r="A1226">
        <v>108</v>
      </c>
      <c r="B1226" t="s">
        <v>27</v>
      </c>
      <c r="C1226" s="1">
        <v>43466</v>
      </c>
      <c r="D1226" t="s">
        <v>7</v>
      </c>
      <c r="E1226">
        <v>2019</v>
      </c>
      <c r="F1226">
        <v>123550</v>
      </c>
    </row>
    <row r="1227" spans="1:6" x14ac:dyDescent="0.3">
      <c r="A1227">
        <v>109</v>
      </c>
      <c r="B1227" t="s">
        <v>27</v>
      </c>
      <c r="C1227" s="1">
        <v>43497</v>
      </c>
      <c r="D1227" t="s">
        <v>8</v>
      </c>
      <c r="E1227">
        <v>2019</v>
      </c>
      <c r="F1227">
        <v>98471</v>
      </c>
    </row>
    <row r="1228" spans="1:6" x14ac:dyDescent="0.3">
      <c r="A1228">
        <v>110</v>
      </c>
      <c r="B1228" t="s">
        <v>27</v>
      </c>
      <c r="C1228" s="1">
        <v>43525</v>
      </c>
      <c r="D1228" t="s">
        <v>9</v>
      </c>
      <c r="E1228">
        <v>2019</v>
      </c>
      <c r="F1228">
        <v>91340</v>
      </c>
    </row>
    <row r="1229" spans="1:6" x14ac:dyDescent="0.3">
      <c r="A1229">
        <v>111</v>
      </c>
      <c r="B1229" t="s">
        <v>27</v>
      </c>
      <c r="C1229" s="1">
        <v>43556</v>
      </c>
      <c r="D1229" t="s">
        <v>10</v>
      </c>
      <c r="E1229">
        <v>2019</v>
      </c>
      <c r="F1229">
        <v>135920</v>
      </c>
    </row>
    <row r="1230" spans="1:6" x14ac:dyDescent="0.3">
      <c r="A1230">
        <v>112</v>
      </c>
      <c r="B1230" t="s">
        <v>27</v>
      </c>
      <c r="C1230" s="1">
        <v>43586</v>
      </c>
      <c r="D1230" t="s">
        <v>11</v>
      </c>
      <c r="E1230">
        <v>2019</v>
      </c>
      <c r="F1230">
        <v>130971</v>
      </c>
    </row>
    <row r="1231" spans="1:6" x14ac:dyDescent="0.3">
      <c r="A1231">
        <v>113</v>
      </c>
      <c r="B1231" t="s">
        <v>27</v>
      </c>
      <c r="C1231" s="1">
        <v>43617</v>
      </c>
      <c r="D1231" t="s">
        <v>12</v>
      </c>
      <c r="E1231">
        <v>2019</v>
      </c>
      <c r="F1231">
        <v>127270</v>
      </c>
    </row>
    <row r="1232" spans="1:6" x14ac:dyDescent="0.3">
      <c r="A1232">
        <v>114</v>
      </c>
      <c r="B1232" t="s">
        <v>27</v>
      </c>
      <c r="C1232" s="1">
        <v>43647</v>
      </c>
      <c r="D1232" t="s">
        <v>13</v>
      </c>
      <c r="E1232">
        <v>2019</v>
      </c>
      <c r="F1232">
        <v>103260</v>
      </c>
    </row>
    <row r="1233" spans="1:6" x14ac:dyDescent="0.3">
      <c r="A1233">
        <v>115</v>
      </c>
      <c r="B1233" t="s">
        <v>27</v>
      </c>
      <c r="C1233" s="1">
        <v>43678</v>
      </c>
      <c r="D1233" t="s">
        <v>14</v>
      </c>
      <c r="E1233">
        <v>2019</v>
      </c>
      <c r="F1233">
        <v>111374</v>
      </c>
    </row>
    <row r="1234" spans="1:6" x14ac:dyDescent="0.3">
      <c r="A1234">
        <v>116</v>
      </c>
      <c r="B1234" t="s">
        <v>27</v>
      </c>
      <c r="C1234" s="1">
        <v>43709</v>
      </c>
      <c r="D1234" t="s">
        <v>15</v>
      </c>
      <c r="E1234">
        <v>2019</v>
      </c>
      <c r="F1234">
        <v>133754</v>
      </c>
    </row>
    <row r="1235" spans="1:6" x14ac:dyDescent="0.3">
      <c r="A1235">
        <v>117</v>
      </c>
      <c r="B1235" t="s">
        <v>27</v>
      </c>
      <c r="C1235" s="1">
        <v>43739</v>
      </c>
      <c r="D1235" t="s">
        <v>16</v>
      </c>
      <c r="E1235">
        <v>2019</v>
      </c>
      <c r="F1235">
        <v>128625</v>
      </c>
    </row>
    <row r="1236" spans="1:6" x14ac:dyDescent="0.3">
      <c r="A1236">
        <v>118</v>
      </c>
      <c r="B1236" t="s">
        <v>27</v>
      </c>
      <c r="C1236" s="1">
        <v>43770</v>
      </c>
      <c r="D1236" t="s">
        <v>17</v>
      </c>
      <c r="E1236">
        <v>2019</v>
      </c>
      <c r="F1236">
        <v>104380</v>
      </c>
    </row>
    <row r="1237" spans="1:6" x14ac:dyDescent="0.3">
      <c r="A1237">
        <v>119</v>
      </c>
      <c r="B1237" t="s">
        <v>27</v>
      </c>
      <c r="C1237" s="1">
        <v>43800</v>
      </c>
      <c r="D1237" t="s">
        <v>18</v>
      </c>
      <c r="E1237">
        <v>2019</v>
      </c>
      <c r="F1237">
        <v>124525</v>
      </c>
    </row>
    <row r="1238" spans="1:6" x14ac:dyDescent="0.3">
      <c r="A1238">
        <v>120</v>
      </c>
      <c r="B1238" t="s">
        <v>28</v>
      </c>
      <c r="C1238" s="1">
        <v>43466</v>
      </c>
      <c r="D1238" t="s">
        <v>7</v>
      </c>
      <c r="E1238">
        <v>2019</v>
      </c>
      <c r="F1238">
        <v>2476</v>
      </c>
    </row>
    <row r="1239" spans="1:6" x14ac:dyDescent="0.3">
      <c r="A1239">
        <v>121</v>
      </c>
      <c r="B1239" t="s">
        <v>28</v>
      </c>
      <c r="C1239" s="1">
        <v>43497</v>
      </c>
      <c r="D1239" t="s">
        <v>8</v>
      </c>
      <c r="E1239">
        <v>2019</v>
      </c>
      <c r="F1239">
        <v>1449</v>
      </c>
    </row>
    <row r="1240" spans="1:6" x14ac:dyDescent="0.3">
      <c r="A1240">
        <v>122</v>
      </c>
      <c r="B1240" t="s">
        <v>28</v>
      </c>
      <c r="C1240" s="1">
        <v>43525</v>
      </c>
      <c r="D1240" t="s">
        <v>9</v>
      </c>
      <c r="E1240">
        <v>2019</v>
      </c>
      <c r="F1240">
        <v>1212</v>
      </c>
    </row>
    <row r="1241" spans="1:6" x14ac:dyDescent="0.3">
      <c r="A1241">
        <v>123</v>
      </c>
      <c r="B1241" t="s">
        <v>28</v>
      </c>
      <c r="C1241" s="1">
        <v>43556</v>
      </c>
      <c r="D1241" t="s">
        <v>10</v>
      </c>
      <c r="E1241">
        <v>2019</v>
      </c>
      <c r="F1241">
        <v>663</v>
      </c>
    </row>
    <row r="1242" spans="1:6" x14ac:dyDescent="0.3">
      <c r="A1242">
        <v>124</v>
      </c>
      <c r="B1242" t="s">
        <v>28</v>
      </c>
      <c r="C1242" s="1">
        <v>43586</v>
      </c>
      <c r="D1242" t="s">
        <v>11</v>
      </c>
      <c r="E1242">
        <v>2019</v>
      </c>
      <c r="F1242">
        <v>493</v>
      </c>
    </row>
    <row r="1243" spans="1:6" x14ac:dyDescent="0.3">
      <c r="A1243">
        <v>125</v>
      </c>
      <c r="B1243" t="s">
        <v>28</v>
      </c>
      <c r="C1243" s="1">
        <v>43617</v>
      </c>
      <c r="D1243" t="s">
        <v>12</v>
      </c>
      <c r="E1243">
        <v>2019</v>
      </c>
      <c r="F1243">
        <v>506</v>
      </c>
    </row>
    <row r="1244" spans="1:6" x14ac:dyDescent="0.3">
      <c r="A1244">
        <v>126</v>
      </c>
      <c r="B1244" t="s">
        <v>28</v>
      </c>
      <c r="C1244" s="1">
        <v>43647</v>
      </c>
      <c r="D1244" t="s">
        <v>13</v>
      </c>
      <c r="E1244">
        <v>2019</v>
      </c>
      <c r="F1244">
        <v>1287</v>
      </c>
    </row>
    <row r="1245" spans="1:6" x14ac:dyDescent="0.3">
      <c r="A1245">
        <v>127</v>
      </c>
      <c r="B1245" t="s">
        <v>28</v>
      </c>
      <c r="C1245" s="1">
        <v>43678</v>
      </c>
      <c r="D1245" t="s">
        <v>14</v>
      </c>
      <c r="E1245">
        <v>2019</v>
      </c>
      <c r="F1245">
        <v>2572</v>
      </c>
    </row>
    <row r="1246" spans="1:6" x14ac:dyDescent="0.3">
      <c r="A1246">
        <v>128</v>
      </c>
      <c r="B1246" t="s">
        <v>28</v>
      </c>
      <c r="C1246" s="1">
        <v>43709</v>
      </c>
      <c r="D1246" t="s">
        <v>15</v>
      </c>
      <c r="E1246">
        <v>2019</v>
      </c>
      <c r="F1246">
        <v>1629</v>
      </c>
    </row>
    <row r="1247" spans="1:6" x14ac:dyDescent="0.3">
      <c r="A1247">
        <v>129</v>
      </c>
      <c r="B1247" t="s">
        <v>28</v>
      </c>
      <c r="C1247" s="1">
        <v>43739</v>
      </c>
      <c r="D1247" t="s">
        <v>16</v>
      </c>
      <c r="E1247">
        <v>2019</v>
      </c>
      <c r="F1247">
        <v>1943</v>
      </c>
    </row>
    <row r="1248" spans="1:6" x14ac:dyDescent="0.3">
      <c r="A1248">
        <v>130</v>
      </c>
      <c r="B1248" t="s">
        <v>28</v>
      </c>
      <c r="C1248" s="1">
        <v>43770</v>
      </c>
      <c r="D1248" t="s">
        <v>17</v>
      </c>
      <c r="E1248">
        <v>2019</v>
      </c>
      <c r="F1248">
        <v>2176</v>
      </c>
    </row>
    <row r="1249" spans="1:6" x14ac:dyDescent="0.3">
      <c r="A1249">
        <v>131</v>
      </c>
      <c r="B1249" t="s">
        <v>28</v>
      </c>
      <c r="C1249" s="1">
        <v>43800</v>
      </c>
      <c r="D1249" t="s">
        <v>18</v>
      </c>
      <c r="E1249">
        <v>2019</v>
      </c>
      <c r="F1249">
        <v>2783</v>
      </c>
    </row>
    <row r="1250" spans="1:6" x14ac:dyDescent="0.3">
      <c r="A1250">
        <v>132</v>
      </c>
      <c r="B1250" t="s">
        <v>29</v>
      </c>
      <c r="C1250" s="1">
        <v>43466</v>
      </c>
      <c r="D1250" t="s">
        <v>7</v>
      </c>
      <c r="E1250">
        <v>2019</v>
      </c>
      <c r="F1250">
        <v>13480</v>
      </c>
    </row>
    <row r="1251" spans="1:6" x14ac:dyDescent="0.3">
      <c r="A1251">
        <v>133</v>
      </c>
      <c r="B1251" t="s">
        <v>29</v>
      </c>
      <c r="C1251" s="1">
        <v>43497</v>
      </c>
      <c r="D1251" t="s">
        <v>8</v>
      </c>
      <c r="E1251">
        <v>2019</v>
      </c>
      <c r="F1251">
        <v>13545</v>
      </c>
    </row>
    <row r="1252" spans="1:6" x14ac:dyDescent="0.3">
      <c r="A1252">
        <v>134</v>
      </c>
      <c r="B1252" t="s">
        <v>29</v>
      </c>
      <c r="C1252" s="1">
        <v>43525</v>
      </c>
      <c r="D1252" t="s">
        <v>9</v>
      </c>
      <c r="E1252">
        <v>2019</v>
      </c>
      <c r="F1252">
        <v>13490</v>
      </c>
    </row>
    <row r="1253" spans="1:6" x14ac:dyDescent="0.3">
      <c r="A1253">
        <v>135</v>
      </c>
      <c r="B1253" t="s">
        <v>29</v>
      </c>
      <c r="C1253" s="1">
        <v>43556</v>
      </c>
      <c r="D1253" t="s">
        <v>10</v>
      </c>
      <c r="E1253">
        <v>2019</v>
      </c>
      <c r="F1253">
        <v>12980</v>
      </c>
    </row>
    <row r="1254" spans="1:6" x14ac:dyDescent="0.3">
      <c r="A1254">
        <v>136</v>
      </c>
      <c r="B1254" t="s">
        <v>29</v>
      </c>
      <c r="C1254" s="1">
        <v>43586</v>
      </c>
      <c r="D1254" t="s">
        <v>11</v>
      </c>
      <c r="E1254">
        <v>2019</v>
      </c>
      <c r="F1254">
        <v>11970</v>
      </c>
    </row>
    <row r="1255" spans="1:6" x14ac:dyDescent="0.3">
      <c r="A1255">
        <v>137</v>
      </c>
      <c r="B1255" t="s">
        <v>29</v>
      </c>
      <c r="C1255" s="1">
        <v>43617</v>
      </c>
      <c r="D1255" t="s">
        <v>12</v>
      </c>
      <c r="E1255">
        <v>2019</v>
      </c>
      <c r="F1255">
        <v>11460</v>
      </c>
    </row>
    <row r="1256" spans="1:6" x14ac:dyDescent="0.3">
      <c r="A1256">
        <v>138</v>
      </c>
      <c r="B1256" t="s">
        <v>29</v>
      </c>
      <c r="C1256" s="1">
        <v>43647</v>
      </c>
      <c r="D1256" t="s">
        <v>13</v>
      </c>
      <c r="E1256">
        <v>2019</v>
      </c>
      <c r="F1256">
        <v>13470</v>
      </c>
    </row>
    <row r="1257" spans="1:6" x14ac:dyDescent="0.3">
      <c r="A1257">
        <v>139</v>
      </c>
      <c r="B1257" t="s">
        <v>29</v>
      </c>
      <c r="C1257" s="1">
        <v>43678</v>
      </c>
      <c r="D1257" t="s">
        <v>14</v>
      </c>
      <c r="E1257">
        <v>2019</v>
      </c>
      <c r="F1257">
        <v>12190</v>
      </c>
    </row>
    <row r="1258" spans="1:6" x14ac:dyDescent="0.3">
      <c r="A1258">
        <v>140</v>
      </c>
      <c r="B1258" t="s">
        <v>29</v>
      </c>
      <c r="C1258" s="1">
        <v>43709</v>
      </c>
      <c r="D1258" t="s">
        <v>15</v>
      </c>
      <c r="E1258">
        <v>2019</v>
      </c>
      <c r="F1258">
        <v>13210</v>
      </c>
    </row>
    <row r="1259" spans="1:6" x14ac:dyDescent="0.3">
      <c r="A1259">
        <v>141</v>
      </c>
      <c r="B1259" t="s">
        <v>29</v>
      </c>
      <c r="C1259" s="1">
        <v>43739</v>
      </c>
      <c r="D1259" t="s">
        <v>16</v>
      </c>
      <c r="E1259">
        <v>2019</v>
      </c>
      <c r="F1259">
        <v>12260</v>
      </c>
    </row>
    <row r="1260" spans="1:6" x14ac:dyDescent="0.3">
      <c r="A1260">
        <v>142</v>
      </c>
      <c r="B1260" t="s">
        <v>29</v>
      </c>
      <c r="C1260" s="1">
        <v>43770</v>
      </c>
      <c r="D1260" t="s">
        <v>17</v>
      </c>
      <c r="E1260">
        <v>2019</v>
      </c>
      <c r="F1260">
        <v>12470</v>
      </c>
    </row>
    <row r="1261" spans="1:6" x14ac:dyDescent="0.3">
      <c r="A1261">
        <v>143</v>
      </c>
      <c r="B1261" t="s">
        <v>29</v>
      </c>
      <c r="C1261" s="1">
        <v>43800</v>
      </c>
      <c r="D1261" t="s">
        <v>18</v>
      </c>
      <c r="E1261">
        <v>2019</v>
      </c>
      <c r="F1261">
        <v>12360</v>
      </c>
    </row>
    <row r="1262" spans="1:6" x14ac:dyDescent="0.3">
      <c r="A1262">
        <v>144</v>
      </c>
      <c r="B1262" t="s">
        <v>30</v>
      </c>
      <c r="C1262" s="1">
        <v>43466</v>
      </c>
      <c r="D1262" t="s">
        <v>7</v>
      </c>
      <c r="E1262">
        <v>2019</v>
      </c>
      <c r="F1262">
        <v>168082</v>
      </c>
    </row>
    <row r="1263" spans="1:6" x14ac:dyDescent="0.3">
      <c r="A1263">
        <v>145</v>
      </c>
      <c r="B1263" t="s">
        <v>30</v>
      </c>
      <c r="C1263" s="1">
        <v>43497</v>
      </c>
      <c r="D1263" t="s">
        <v>8</v>
      </c>
      <c r="E1263">
        <v>2019</v>
      </c>
      <c r="F1263">
        <v>798949</v>
      </c>
    </row>
    <row r="1264" spans="1:6" x14ac:dyDescent="0.3">
      <c r="A1264">
        <v>146</v>
      </c>
      <c r="B1264" t="s">
        <v>30</v>
      </c>
      <c r="C1264" s="1">
        <v>43525</v>
      </c>
      <c r="D1264" t="s">
        <v>9</v>
      </c>
      <c r="E1264">
        <v>2019</v>
      </c>
      <c r="F1264">
        <v>173658</v>
      </c>
    </row>
    <row r="1265" spans="1:6" x14ac:dyDescent="0.3">
      <c r="A1265">
        <v>147</v>
      </c>
      <c r="B1265" t="s">
        <v>30</v>
      </c>
      <c r="C1265" s="1">
        <v>43556</v>
      </c>
      <c r="D1265" t="s">
        <v>10</v>
      </c>
      <c r="E1265">
        <v>2019</v>
      </c>
      <c r="F1265">
        <v>183268</v>
      </c>
    </row>
    <row r="1266" spans="1:6" x14ac:dyDescent="0.3">
      <c r="A1266">
        <v>148</v>
      </c>
      <c r="B1266" t="s">
        <v>30</v>
      </c>
      <c r="C1266" s="1">
        <v>43586</v>
      </c>
      <c r="D1266" t="s">
        <v>11</v>
      </c>
      <c r="E1266">
        <v>2019</v>
      </c>
      <c r="F1266">
        <v>175202</v>
      </c>
    </row>
    <row r="1267" spans="1:6" x14ac:dyDescent="0.3">
      <c r="A1267">
        <v>149</v>
      </c>
      <c r="B1267" t="s">
        <v>30</v>
      </c>
      <c r="C1267" s="1">
        <v>43617</v>
      </c>
      <c r="D1267" t="s">
        <v>12</v>
      </c>
      <c r="E1267">
        <v>2019</v>
      </c>
      <c r="F1267">
        <v>175853</v>
      </c>
    </row>
    <row r="1268" spans="1:6" x14ac:dyDescent="0.3">
      <c r="A1268">
        <v>150</v>
      </c>
      <c r="B1268" t="s">
        <v>30</v>
      </c>
      <c r="C1268" s="1">
        <v>43647</v>
      </c>
      <c r="D1268" t="s">
        <v>13</v>
      </c>
      <c r="E1268">
        <v>2019</v>
      </c>
      <c r="F1268">
        <v>100398</v>
      </c>
    </row>
    <row r="1269" spans="1:6" x14ac:dyDescent="0.3">
      <c r="A1269">
        <v>151</v>
      </c>
      <c r="B1269" t="s">
        <v>30</v>
      </c>
      <c r="C1269" s="1">
        <v>43678</v>
      </c>
      <c r="D1269" t="s">
        <v>14</v>
      </c>
      <c r="E1269">
        <v>2019</v>
      </c>
      <c r="F1269">
        <v>104787</v>
      </c>
    </row>
    <row r="1270" spans="1:6" x14ac:dyDescent="0.3">
      <c r="A1270">
        <v>152</v>
      </c>
      <c r="B1270" t="s">
        <v>30</v>
      </c>
      <c r="C1270" s="1">
        <v>43709</v>
      </c>
      <c r="D1270" t="s">
        <v>15</v>
      </c>
      <c r="E1270">
        <v>2019</v>
      </c>
      <c r="F1270">
        <v>141387</v>
      </c>
    </row>
    <row r="1271" spans="1:6" x14ac:dyDescent="0.3">
      <c r="A1271">
        <v>153</v>
      </c>
      <c r="B1271" t="s">
        <v>30</v>
      </c>
      <c r="C1271" s="1">
        <v>43739</v>
      </c>
      <c r="D1271" t="s">
        <v>16</v>
      </c>
      <c r="E1271">
        <v>2019</v>
      </c>
      <c r="F1271">
        <v>130227</v>
      </c>
    </row>
    <row r="1272" spans="1:6" x14ac:dyDescent="0.3">
      <c r="A1272">
        <v>154</v>
      </c>
      <c r="B1272" t="s">
        <v>30</v>
      </c>
      <c r="C1272" s="1">
        <v>43770</v>
      </c>
      <c r="D1272" t="s">
        <v>17</v>
      </c>
      <c r="E1272">
        <v>2019</v>
      </c>
      <c r="F1272">
        <v>234066</v>
      </c>
    </row>
    <row r="1273" spans="1:6" x14ac:dyDescent="0.3">
      <c r="A1273">
        <v>155</v>
      </c>
      <c r="B1273" t="s">
        <v>30</v>
      </c>
      <c r="C1273" s="1">
        <v>43800</v>
      </c>
      <c r="D1273" t="s">
        <v>18</v>
      </c>
      <c r="E1273">
        <v>2019</v>
      </c>
      <c r="F1273">
        <v>148938</v>
      </c>
    </row>
    <row r="1274" spans="1:6" x14ac:dyDescent="0.3">
      <c r="A1274">
        <v>156</v>
      </c>
      <c r="B1274" t="s">
        <v>31</v>
      </c>
      <c r="C1274" s="1">
        <v>43466</v>
      </c>
      <c r="D1274" t="s">
        <v>7</v>
      </c>
      <c r="E1274">
        <v>2019</v>
      </c>
      <c r="F1274">
        <v>18420</v>
      </c>
    </row>
    <row r="1275" spans="1:6" x14ac:dyDescent="0.3">
      <c r="A1275">
        <v>157</v>
      </c>
      <c r="B1275" t="s">
        <v>31</v>
      </c>
      <c r="C1275" s="1">
        <v>43497</v>
      </c>
      <c r="D1275" t="s">
        <v>8</v>
      </c>
      <c r="E1275">
        <v>2019</v>
      </c>
      <c r="F1275">
        <v>26325</v>
      </c>
    </row>
    <row r="1276" spans="1:6" x14ac:dyDescent="0.3">
      <c r="A1276">
        <v>158</v>
      </c>
      <c r="B1276" t="s">
        <v>31</v>
      </c>
      <c r="C1276" s="1">
        <v>43525</v>
      </c>
      <c r="D1276" t="s">
        <v>9</v>
      </c>
      <c r="E1276">
        <v>2019</v>
      </c>
      <c r="F1276">
        <v>16253</v>
      </c>
    </row>
    <row r="1277" spans="1:6" x14ac:dyDescent="0.3">
      <c r="A1277">
        <v>159</v>
      </c>
      <c r="B1277" t="s">
        <v>31</v>
      </c>
      <c r="C1277" s="1">
        <v>43556</v>
      </c>
      <c r="D1277" t="s">
        <v>10</v>
      </c>
      <c r="E1277">
        <v>2019</v>
      </c>
      <c r="F1277">
        <v>23026</v>
      </c>
    </row>
    <row r="1278" spans="1:6" x14ac:dyDescent="0.3">
      <c r="A1278">
        <v>160</v>
      </c>
      <c r="B1278" t="s">
        <v>31</v>
      </c>
      <c r="C1278" s="1">
        <v>43586</v>
      </c>
      <c r="D1278" t="s">
        <v>11</v>
      </c>
      <c r="E1278">
        <v>2019</v>
      </c>
      <c r="F1278">
        <v>26616</v>
      </c>
    </row>
    <row r="1279" spans="1:6" x14ac:dyDescent="0.3">
      <c r="A1279">
        <v>161</v>
      </c>
      <c r="B1279" t="s">
        <v>31</v>
      </c>
      <c r="C1279" s="1">
        <v>43617</v>
      </c>
      <c r="D1279" t="s">
        <v>12</v>
      </c>
      <c r="E1279">
        <v>2019</v>
      </c>
      <c r="F1279">
        <v>24593</v>
      </c>
    </row>
    <row r="1280" spans="1:6" x14ac:dyDescent="0.3">
      <c r="A1280">
        <v>162</v>
      </c>
      <c r="B1280" t="s">
        <v>31</v>
      </c>
      <c r="C1280" s="1">
        <v>43647</v>
      </c>
      <c r="D1280" t="s">
        <v>13</v>
      </c>
      <c r="E1280">
        <v>2019</v>
      </c>
      <c r="F1280">
        <v>22303</v>
      </c>
    </row>
    <row r="1281" spans="1:6" x14ac:dyDescent="0.3">
      <c r="A1281">
        <v>163</v>
      </c>
      <c r="B1281" t="s">
        <v>31</v>
      </c>
      <c r="C1281" s="1">
        <v>43678</v>
      </c>
      <c r="D1281" t="s">
        <v>14</v>
      </c>
      <c r="E1281">
        <v>2019</v>
      </c>
      <c r="F1281">
        <v>21191</v>
      </c>
    </row>
    <row r="1282" spans="1:6" x14ac:dyDescent="0.3">
      <c r="A1282">
        <v>164</v>
      </c>
      <c r="B1282" t="s">
        <v>31</v>
      </c>
      <c r="C1282" s="1">
        <v>43709</v>
      </c>
      <c r="D1282" t="s">
        <v>15</v>
      </c>
      <c r="E1282">
        <v>2019</v>
      </c>
      <c r="F1282">
        <v>24079</v>
      </c>
    </row>
    <row r="1283" spans="1:6" x14ac:dyDescent="0.3">
      <c r="A1283">
        <v>165</v>
      </c>
      <c r="B1283" t="s">
        <v>31</v>
      </c>
      <c r="C1283" s="1">
        <v>43739</v>
      </c>
      <c r="D1283" t="s">
        <v>16</v>
      </c>
      <c r="E1283">
        <v>2019</v>
      </c>
      <c r="F1283">
        <v>20867</v>
      </c>
    </row>
    <row r="1284" spans="1:6" x14ac:dyDescent="0.3">
      <c r="A1284">
        <v>166</v>
      </c>
      <c r="B1284" t="s">
        <v>31</v>
      </c>
      <c r="C1284" s="1">
        <v>43770</v>
      </c>
      <c r="D1284" t="s">
        <v>17</v>
      </c>
      <c r="E1284">
        <v>2019</v>
      </c>
      <c r="F1284">
        <v>29302</v>
      </c>
    </row>
    <row r="1285" spans="1:6" x14ac:dyDescent="0.3">
      <c r="A1285">
        <v>167</v>
      </c>
      <c r="B1285" t="s">
        <v>31</v>
      </c>
      <c r="C1285" s="1">
        <v>43800</v>
      </c>
      <c r="D1285" t="s">
        <v>18</v>
      </c>
      <c r="E1285">
        <v>2019</v>
      </c>
      <c r="F1285">
        <v>16835</v>
      </c>
    </row>
    <row r="1286" spans="1:6" x14ac:dyDescent="0.3">
      <c r="A1286">
        <v>168</v>
      </c>
      <c r="B1286" t="s">
        <v>32</v>
      </c>
      <c r="C1286" s="1">
        <v>43466</v>
      </c>
      <c r="D1286" t="s">
        <v>7</v>
      </c>
      <c r="E1286">
        <v>2019</v>
      </c>
      <c r="F1286">
        <v>400000</v>
      </c>
    </row>
    <row r="1287" spans="1:6" x14ac:dyDescent="0.3">
      <c r="A1287">
        <v>169</v>
      </c>
      <c r="B1287" t="s">
        <v>32</v>
      </c>
      <c r="C1287" s="1">
        <v>43497</v>
      </c>
      <c r="D1287" t="s">
        <v>8</v>
      </c>
      <c r="E1287">
        <v>2019</v>
      </c>
      <c r="F1287">
        <v>600000</v>
      </c>
    </row>
    <row r="1288" spans="1:6" x14ac:dyDescent="0.3">
      <c r="A1288">
        <v>170</v>
      </c>
      <c r="B1288" t="s">
        <v>32</v>
      </c>
      <c r="C1288" s="1">
        <v>43525</v>
      </c>
      <c r="D1288" t="s">
        <v>9</v>
      </c>
      <c r="E1288">
        <v>2019</v>
      </c>
      <c r="F1288">
        <v>1000000</v>
      </c>
    </row>
    <row r="1289" spans="1:6" x14ac:dyDescent="0.3">
      <c r="A1289">
        <v>171</v>
      </c>
      <c r="B1289" t="s">
        <v>32</v>
      </c>
      <c r="C1289" s="1">
        <v>43556</v>
      </c>
      <c r="D1289" t="s">
        <v>10</v>
      </c>
      <c r="E1289">
        <v>2019</v>
      </c>
      <c r="F1289">
        <v>650000</v>
      </c>
    </row>
    <row r="1290" spans="1:6" x14ac:dyDescent="0.3">
      <c r="A1290">
        <v>172</v>
      </c>
      <c r="B1290" t="s">
        <v>32</v>
      </c>
      <c r="C1290" s="1">
        <v>43586</v>
      </c>
      <c r="D1290" t="s">
        <v>11</v>
      </c>
      <c r="E1290">
        <v>2019</v>
      </c>
      <c r="F1290">
        <v>400000</v>
      </c>
    </row>
    <row r="1291" spans="1:6" x14ac:dyDescent="0.3">
      <c r="A1291">
        <v>173</v>
      </c>
      <c r="B1291" t="s">
        <v>32</v>
      </c>
      <c r="C1291" s="1">
        <v>43617</v>
      </c>
      <c r="D1291" t="s">
        <v>12</v>
      </c>
      <c r="E1291">
        <v>2019</v>
      </c>
      <c r="F1291">
        <v>300000</v>
      </c>
    </row>
    <row r="1292" spans="1:6" x14ac:dyDescent="0.3">
      <c r="A1292">
        <v>174</v>
      </c>
      <c r="B1292" t="s">
        <v>32</v>
      </c>
      <c r="C1292" s="1">
        <v>43647</v>
      </c>
      <c r="D1292" t="s">
        <v>13</v>
      </c>
      <c r="E1292">
        <v>2019</v>
      </c>
      <c r="F1292">
        <v>350000</v>
      </c>
    </row>
    <row r="1293" spans="1:6" x14ac:dyDescent="0.3">
      <c r="A1293">
        <v>175</v>
      </c>
      <c r="B1293" t="s">
        <v>32</v>
      </c>
      <c r="C1293" s="1">
        <v>43678</v>
      </c>
      <c r="D1293" t="s">
        <v>14</v>
      </c>
      <c r="E1293">
        <v>2019</v>
      </c>
      <c r="F1293">
        <v>349900</v>
      </c>
    </row>
    <row r="1294" spans="1:6" x14ac:dyDescent="0.3">
      <c r="A1294">
        <v>176</v>
      </c>
      <c r="B1294" t="s">
        <v>32</v>
      </c>
      <c r="C1294" s="1">
        <v>43709</v>
      </c>
      <c r="D1294" t="s">
        <v>15</v>
      </c>
      <c r="E1294">
        <v>2019</v>
      </c>
      <c r="F1294">
        <v>350400</v>
      </c>
    </row>
    <row r="1295" spans="1:6" x14ac:dyDescent="0.3">
      <c r="A1295">
        <v>177</v>
      </c>
      <c r="B1295" t="s">
        <v>32</v>
      </c>
      <c r="C1295" s="1">
        <v>43739</v>
      </c>
      <c r="D1295" t="s">
        <v>16</v>
      </c>
      <c r="E1295">
        <v>2019</v>
      </c>
      <c r="F1295">
        <v>350000</v>
      </c>
    </row>
    <row r="1296" spans="1:6" x14ac:dyDescent="0.3">
      <c r="A1296">
        <v>178</v>
      </c>
      <c r="B1296" t="s">
        <v>32</v>
      </c>
      <c r="C1296" s="1">
        <v>43770</v>
      </c>
      <c r="D1296" t="s">
        <v>17</v>
      </c>
      <c r="E1296">
        <v>2019</v>
      </c>
      <c r="F1296">
        <v>351560</v>
      </c>
    </row>
    <row r="1297" spans="1:6" x14ac:dyDescent="0.3">
      <c r="A1297">
        <v>179</v>
      </c>
      <c r="B1297" t="s">
        <v>32</v>
      </c>
      <c r="C1297" s="1">
        <v>43800</v>
      </c>
      <c r="D1297" t="s">
        <v>18</v>
      </c>
      <c r="E1297">
        <v>2019</v>
      </c>
      <c r="F1297">
        <v>350710</v>
      </c>
    </row>
    <row r="1298" spans="1:6" x14ac:dyDescent="0.3">
      <c r="A1298">
        <v>180</v>
      </c>
      <c r="B1298" t="s">
        <v>33</v>
      </c>
      <c r="C1298" s="1">
        <v>43466</v>
      </c>
      <c r="D1298" t="s">
        <v>7</v>
      </c>
      <c r="E1298">
        <v>2019</v>
      </c>
      <c r="F1298">
        <v>0</v>
      </c>
    </row>
    <row r="1299" spans="1:6" x14ac:dyDescent="0.3">
      <c r="A1299">
        <v>181</v>
      </c>
      <c r="B1299" t="s">
        <v>33</v>
      </c>
      <c r="C1299" s="1">
        <v>43497</v>
      </c>
      <c r="D1299" t="s">
        <v>8</v>
      </c>
      <c r="E1299">
        <v>2019</v>
      </c>
      <c r="F1299">
        <v>0</v>
      </c>
    </row>
    <row r="1300" spans="1:6" x14ac:dyDescent="0.3">
      <c r="A1300">
        <v>182</v>
      </c>
      <c r="B1300" t="s">
        <v>33</v>
      </c>
      <c r="C1300" s="1">
        <v>43525</v>
      </c>
      <c r="D1300" t="s">
        <v>9</v>
      </c>
      <c r="E1300">
        <v>2019</v>
      </c>
      <c r="F1300">
        <v>0</v>
      </c>
    </row>
    <row r="1301" spans="1:6" x14ac:dyDescent="0.3">
      <c r="A1301">
        <v>183</v>
      </c>
      <c r="B1301" t="s">
        <v>33</v>
      </c>
      <c r="C1301" s="1">
        <v>43556</v>
      </c>
      <c r="D1301" t="s">
        <v>10</v>
      </c>
      <c r="E1301">
        <v>2019</v>
      </c>
      <c r="F1301">
        <v>0</v>
      </c>
    </row>
    <row r="1302" spans="1:6" x14ac:dyDescent="0.3">
      <c r="A1302">
        <v>184</v>
      </c>
      <c r="B1302" t="s">
        <v>33</v>
      </c>
      <c r="C1302" s="1">
        <v>43586</v>
      </c>
      <c r="D1302" t="s">
        <v>11</v>
      </c>
      <c r="E1302">
        <v>2019</v>
      </c>
      <c r="F1302">
        <v>0</v>
      </c>
    </row>
    <row r="1303" spans="1:6" x14ac:dyDescent="0.3">
      <c r="A1303">
        <v>185</v>
      </c>
      <c r="B1303" t="s">
        <v>33</v>
      </c>
      <c r="C1303" s="1">
        <v>43617</v>
      </c>
      <c r="D1303" t="s">
        <v>12</v>
      </c>
      <c r="E1303">
        <v>2019</v>
      </c>
      <c r="F1303">
        <v>0</v>
      </c>
    </row>
    <row r="1304" spans="1:6" x14ac:dyDescent="0.3">
      <c r="A1304">
        <v>186</v>
      </c>
      <c r="B1304" t="s">
        <v>33</v>
      </c>
      <c r="C1304" s="1">
        <v>43647</v>
      </c>
      <c r="D1304" t="s">
        <v>13</v>
      </c>
      <c r="E1304">
        <v>2019</v>
      </c>
      <c r="F1304">
        <v>0</v>
      </c>
    </row>
    <row r="1305" spans="1:6" x14ac:dyDescent="0.3">
      <c r="A1305">
        <v>187</v>
      </c>
      <c r="B1305" t="s">
        <v>33</v>
      </c>
      <c r="C1305" s="1">
        <v>43678</v>
      </c>
      <c r="D1305" t="s">
        <v>14</v>
      </c>
      <c r="E1305">
        <v>2019</v>
      </c>
      <c r="F1305">
        <v>0</v>
      </c>
    </row>
    <row r="1306" spans="1:6" x14ac:dyDescent="0.3">
      <c r="A1306">
        <v>188</v>
      </c>
      <c r="B1306" t="s">
        <v>33</v>
      </c>
      <c r="C1306" s="1">
        <v>43709</v>
      </c>
      <c r="D1306" t="s">
        <v>15</v>
      </c>
      <c r="E1306">
        <v>2019</v>
      </c>
      <c r="F1306">
        <v>0</v>
      </c>
    </row>
    <row r="1307" spans="1:6" x14ac:dyDescent="0.3">
      <c r="A1307">
        <v>189</v>
      </c>
      <c r="B1307" t="s">
        <v>33</v>
      </c>
      <c r="C1307" s="1">
        <v>43739</v>
      </c>
      <c r="D1307" t="s">
        <v>16</v>
      </c>
      <c r="E1307">
        <v>2019</v>
      </c>
      <c r="F1307">
        <v>0</v>
      </c>
    </row>
    <row r="1308" spans="1:6" x14ac:dyDescent="0.3">
      <c r="A1308">
        <v>190</v>
      </c>
      <c r="B1308" t="s">
        <v>33</v>
      </c>
      <c r="C1308" s="1">
        <v>43770</v>
      </c>
      <c r="D1308" t="s">
        <v>17</v>
      </c>
      <c r="E1308">
        <v>2019</v>
      </c>
      <c r="F1308">
        <v>0</v>
      </c>
    </row>
    <row r="1309" spans="1:6" x14ac:dyDescent="0.3">
      <c r="A1309">
        <v>191</v>
      </c>
      <c r="B1309" t="s">
        <v>33</v>
      </c>
      <c r="C1309" s="1">
        <v>43800</v>
      </c>
      <c r="D1309" t="s">
        <v>18</v>
      </c>
      <c r="E1309">
        <v>2019</v>
      </c>
      <c r="F1309">
        <v>0</v>
      </c>
    </row>
    <row r="1310" spans="1:6" x14ac:dyDescent="0.3">
      <c r="A1310">
        <v>192</v>
      </c>
      <c r="B1310" t="s">
        <v>49</v>
      </c>
      <c r="C1310" s="1">
        <v>43466</v>
      </c>
      <c r="D1310" t="s">
        <v>7</v>
      </c>
      <c r="E1310">
        <v>2019</v>
      </c>
      <c r="F1310">
        <v>0</v>
      </c>
    </row>
    <row r="1311" spans="1:6" x14ac:dyDescent="0.3">
      <c r="A1311">
        <v>193</v>
      </c>
      <c r="B1311" t="s">
        <v>49</v>
      </c>
      <c r="C1311" s="1">
        <v>43497</v>
      </c>
      <c r="D1311" t="s">
        <v>8</v>
      </c>
      <c r="E1311">
        <v>2019</v>
      </c>
      <c r="F1311">
        <v>159640</v>
      </c>
    </row>
    <row r="1312" spans="1:6" x14ac:dyDescent="0.3">
      <c r="A1312">
        <v>194</v>
      </c>
      <c r="B1312" t="s">
        <v>49</v>
      </c>
      <c r="C1312" s="1">
        <v>43525</v>
      </c>
      <c r="D1312" t="s">
        <v>9</v>
      </c>
      <c r="E1312">
        <v>2019</v>
      </c>
      <c r="F1312">
        <v>156610</v>
      </c>
    </row>
    <row r="1313" spans="1:6" x14ac:dyDescent="0.3">
      <c r="A1313">
        <v>195</v>
      </c>
      <c r="B1313" t="s">
        <v>49</v>
      </c>
      <c r="C1313" s="1">
        <v>43556</v>
      </c>
      <c r="D1313" t="s">
        <v>10</v>
      </c>
      <c r="E1313">
        <v>2019</v>
      </c>
      <c r="F1313">
        <v>152570</v>
      </c>
    </row>
    <row r="1314" spans="1:6" x14ac:dyDescent="0.3">
      <c r="A1314">
        <v>196</v>
      </c>
      <c r="B1314" t="s">
        <v>49</v>
      </c>
      <c r="C1314" s="1">
        <v>43586</v>
      </c>
      <c r="D1314" t="s">
        <v>11</v>
      </c>
      <c r="E1314">
        <v>2019</v>
      </c>
      <c r="F1314">
        <v>154550</v>
      </c>
    </row>
    <row r="1315" spans="1:6" x14ac:dyDescent="0.3">
      <c r="A1315">
        <v>197</v>
      </c>
      <c r="B1315" t="s">
        <v>49</v>
      </c>
      <c r="C1315" s="1">
        <v>43617</v>
      </c>
      <c r="D1315" t="s">
        <v>12</v>
      </c>
      <c r="E1315">
        <v>2019</v>
      </c>
      <c r="F1315">
        <v>163480</v>
      </c>
    </row>
    <row r="1316" spans="1:6" x14ac:dyDescent="0.3">
      <c r="A1316">
        <v>198</v>
      </c>
      <c r="B1316" t="s">
        <v>49</v>
      </c>
      <c r="C1316" s="1">
        <v>43647</v>
      </c>
      <c r="D1316" t="s">
        <v>13</v>
      </c>
      <c r="E1316">
        <v>2019</v>
      </c>
      <c r="F1316">
        <v>167700</v>
      </c>
    </row>
    <row r="1317" spans="1:6" x14ac:dyDescent="0.3">
      <c r="A1317">
        <v>199</v>
      </c>
      <c r="B1317" t="s">
        <v>49</v>
      </c>
      <c r="C1317" s="1">
        <v>43678</v>
      </c>
      <c r="D1317" t="s">
        <v>14</v>
      </c>
      <c r="E1317">
        <v>2019</v>
      </c>
      <c r="F1317">
        <v>171050</v>
      </c>
    </row>
    <row r="1318" spans="1:6" x14ac:dyDescent="0.3">
      <c r="A1318">
        <v>200</v>
      </c>
      <c r="B1318" t="s">
        <v>49</v>
      </c>
      <c r="C1318" s="1">
        <v>43709</v>
      </c>
      <c r="D1318" t="s">
        <v>15</v>
      </c>
      <c r="E1318">
        <v>2019</v>
      </c>
      <c r="F1318">
        <v>172900</v>
      </c>
    </row>
    <row r="1319" spans="1:6" x14ac:dyDescent="0.3">
      <c r="A1319">
        <v>201</v>
      </c>
      <c r="B1319" t="s">
        <v>49</v>
      </c>
      <c r="C1319" s="1">
        <v>43739</v>
      </c>
      <c r="D1319" t="s">
        <v>16</v>
      </c>
      <c r="E1319">
        <v>2019</v>
      </c>
      <c r="F1319">
        <v>172500</v>
      </c>
    </row>
    <row r="1320" spans="1:6" x14ac:dyDescent="0.3">
      <c r="A1320">
        <v>202</v>
      </c>
      <c r="B1320" t="s">
        <v>49</v>
      </c>
      <c r="C1320" s="1">
        <v>43770</v>
      </c>
      <c r="D1320" t="s">
        <v>17</v>
      </c>
      <c r="E1320">
        <v>2019</v>
      </c>
      <c r="F1320">
        <v>173700</v>
      </c>
    </row>
    <row r="1321" spans="1:6" x14ac:dyDescent="0.3">
      <c r="A1321">
        <v>203</v>
      </c>
      <c r="B1321" t="s">
        <v>49</v>
      </c>
      <c r="C1321" s="1">
        <v>43800</v>
      </c>
      <c r="D1321" t="s">
        <v>18</v>
      </c>
      <c r="E1321">
        <v>2019</v>
      </c>
      <c r="F1321">
        <v>175100</v>
      </c>
    </row>
    <row r="1322" spans="1:6" x14ac:dyDescent="0.3">
      <c r="A1322">
        <v>204</v>
      </c>
      <c r="B1322" t="s">
        <v>34</v>
      </c>
      <c r="C1322" s="1">
        <v>43466</v>
      </c>
      <c r="D1322" t="s">
        <v>7</v>
      </c>
      <c r="E1322">
        <v>2019</v>
      </c>
      <c r="F1322">
        <v>228812</v>
      </c>
    </row>
    <row r="1323" spans="1:6" x14ac:dyDescent="0.3">
      <c r="A1323">
        <v>205</v>
      </c>
      <c r="B1323" t="s">
        <v>34</v>
      </c>
      <c r="C1323" s="1">
        <v>43497</v>
      </c>
      <c r="D1323" t="s">
        <v>8</v>
      </c>
      <c r="E1323">
        <v>2019</v>
      </c>
      <c r="F1323">
        <v>286258</v>
      </c>
    </row>
    <row r="1324" spans="1:6" x14ac:dyDescent="0.3">
      <c r="A1324">
        <v>206</v>
      </c>
      <c r="B1324" t="s">
        <v>34</v>
      </c>
      <c r="C1324" s="1">
        <v>43525</v>
      </c>
      <c r="D1324" t="s">
        <v>9</v>
      </c>
      <c r="E1324">
        <v>2019</v>
      </c>
      <c r="F1324">
        <v>184508</v>
      </c>
    </row>
    <row r="1325" spans="1:6" x14ac:dyDescent="0.3">
      <c r="A1325">
        <v>207</v>
      </c>
      <c r="B1325" t="s">
        <v>34</v>
      </c>
      <c r="C1325" s="1">
        <v>43556</v>
      </c>
      <c r="D1325" t="s">
        <v>10</v>
      </c>
      <c r="E1325">
        <v>2019</v>
      </c>
      <c r="F1325">
        <v>121460</v>
      </c>
    </row>
    <row r="1326" spans="1:6" x14ac:dyDescent="0.3">
      <c r="A1326">
        <v>208</v>
      </c>
      <c r="B1326" t="s">
        <v>34</v>
      </c>
      <c r="C1326" s="1">
        <v>43586</v>
      </c>
      <c r="D1326" t="s">
        <v>11</v>
      </c>
      <c r="E1326">
        <v>2019</v>
      </c>
      <c r="F1326">
        <v>184372</v>
      </c>
    </row>
    <row r="1327" spans="1:6" x14ac:dyDescent="0.3">
      <c r="A1327">
        <v>209</v>
      </c>
      <c r="B1327" t="s">
        <v>34</v>
      </c>
      <c r="C1327" s="1">
        <v>43617</v>
      </c>
      <c r="D1327" t="s">
        <v>12</v>
      </c>
      <c r="E1327">
        <v>2019</v>
      </c>
      <c r="F1327">
        <v>184508</v>
      </c>
    </row>
    <row r="1328" spans="1:6" x14ac:dyDescent="0.3">
      <c r="A1328">
        <v>210</v>
      </c>
      <c r="B1328" t="s">
        <v>34</v>
      </c>
      <c r="C1328" s="1">
        <v>43647</v>
      </c>
      <c r="D1328" t="s">
        <v>13</v>
      </c>
      <c r="E1328">
        <v>2019</v>
      </c>
      <c r="F1328">
        <v>93450</v>
      </c>
    </row>
    <row r="1329" spans="1:6" x14ac:dyDescent="0.3">
      <c r="A1329">
        <v>211</v>
      </c>
      <c r="B1329" t="s">
        <v>34</v>
      </c>
      <c r="C1329" s="1">
        <v>43678</v>
      </c>
      <c r="D1329" t="s">
        <v>14</v>
      </c>
      <c r="E1329">
        <v>2019</v>
      </c>
      <c r="F1329">
        <v>118010</v>
      </c>
    </row>
    <row r="1330" spans="1:6" x14ac:dyDescent="0.3">
      <c r="A1330">
        <v>212</v>
      </c>
      <c r="B1330" t="s">
        <v>34</v>
      </c>
      <c r="C1330" s="1">
        <v>43709</v>
      </c>
      <c r="D1330" t="s">
        <v>15</v>
      </c>
      <c r="E1330">
        <v>2019</v>
      </c>
      <c r="F1330">
        <v>175712</v>
      </c>
    </row>
    <row r="1331" spans="1:6" x14ac:dyDescent="0.3">
      <c r="A1331">
        <v>213</v>
      </c>
      <c r="B1331" t="s">
        <v>34</v>
      </c>
      <c r="C1331" s="1">
        <v>43739</v>
      </c>
      <c r="D1331" t="s">
        <v>16</v>
      </c>
      <c r="E1331">
        <v>2019</v>
      </c>
      <c r="F1331">
        <v>196160</v>
      </c>
    </row>
    <row r="1332" spans="1:6" x14ac:dyDescent="0.3">
      <c r="A1332">
        <v>214</v>
      </c>
      <c r="B1332" t="s">
        <v>34</v>
      </c>
      <c r="C1332" s="1">
        <v>43770</v>
      </c>
      <c r="D1332" t="s">
        <v>17</v>
      </c>
      <c r="E1332">
        <v>2019</v>
      </c>
      <c r="F1332">
        <v>121425</v>
      </c>
    </row>
    <row r="1333" spans="1:6" x14ac:dyDescent="0.3">
      <c r="A1333">
        <v>215</v>
      </c>
      <c r="B1333" t="s">
        <v>34</v>
      </c>
      <c r="C1333" s="1">
        <v>43800</v>
      </c>
      <c r="D1333" t="s">
        <v>18</v>
      </c>
      <c r="E1333">
        <v>2019</v>
      </c>
      <c r="F1333">
        <v>198637</v>
      </c>
    </row>
    <row r="1334" spans="1:6" x14ac:dyDescent="0.3">
      <c r="A1334">
        <v>216</v>
      </c>
      <c r="B1334" t="s">
        <v>35</v>
      </c>
      <c r="C1334" s="1">
        <v>43466</v>
      </c>
      <c r="D1334" t="s">
        <v>7</v>
      </c>
      <c r="E1334">
        <v>2019</v>
      </c>
      <c r="F1334">
        <v>21284</v>
      </c>
    </row>
    <row r="1335" spans="1:6" x14ac:dyDescent="0.3">
      <c r="A1335">
        <v>217</v>
      </c>
      <c r="B1335" t="s">
        <v>35</v>
      </c>
      <c r="C1335" s="1">
        <v>43497</v>
      </c>
      <c r="D1335" t="s">
        <v>8</v>
      </c>
      <c r="E1335">
        <v>2019</v>
      </c>
      <c r="F1335">
        <v>13697</v>
      </c>
    </row>
    <row r="1336" spans="1:6" x14ac:dyDescent="0.3">
      <c r="A1336">
        <v>218</v>
      </c>
      <c r="B1336" t="s">
        <v>35</v>
      </c>
      <c r="C1336" s="1">
        <v>43525</v>
      </c>
      <c r="D1336" t="s">
        <v>9</v>
      </c>
      <c r="E1336">
        <v>2019</v>
      </c>
      <c r="F1336">
        <v>8467</v>
      </c>
    </row>
    <row r="1337" spans="1:6" x14ac:dyDescent="0.3">
      <c r="A1337">
        <v>219</v>
      </c>
      <c r="B1337" t="s">
        <v>35</v>
      </c>
      <c r="C1337" s="1">
        <v>43556</v>
      </c>
      <c r="D1337" t="s">
        <v>10</v>
      </c>
      <c r="E1337">
        <v>2019</v>
      </c>
      <c r="F1337">
        <v>7202</v>
      </c>
    </row>
    <row r="1338" spans="1:6" x14ac:dyDescent="0.3">
      <c r="A1338">
        <v>220</v>
      </c>
      <c r="B1338" t="s">
        <v>35</v>
      </c>
      <c r="C1338" s="1">
        <v>43586</v>
      </c>
      <c r="D1338" t="s">
        <v>11</v>
      </c>
      <c r="E1338">
        <v>2019</v>
      </c>
      <c r="F1338">
        <v>26338</v>
      </c>
    </row>
    <row r="1339" spans="1:6" x14ac:dyDescent="0.3">
      <c r="A1339">
        <v>221</v>
      </c>
      <c r="B1339" t="s">
        <v>35</v>
      </c>
      <c r="C1339" s="1">
        <v>43617</v>
      </c>
      <c r="D1339" t="s">
        <v>12</v>
      </c>
      <c r="E1339">
        <v>2019</v>
      </c>
      <c r="F1339">
        <v>5558</v>
      </c>
    </row>
    <row r="1340" spans="1:6" x14ac:dyDescent="0.3">
      <c r="A1340">
        <v>222</v>
      </c>
      <c r="B1340" t="s">
        <v>35</v>
      </c>
      <c r="C1340" s="1">
        <v>43647</v>
      </c>
      <c r="D1340" t="s">
        <v>13</v>
      </c>
      <c r="E1340">
        <v>2019</v>
      </c>
      <c r="F1340">
        <v>19783</v>
      </c>
    </row>
    <row r="1341" spans="1:6" x14ac:dyDescent="0.3">
      <c r="A1341">
        <v>223</v>
      </c>
      <c r="B1341" t="s">
        <v>35</v>
      </c>
      <c r="C1341" s="1">
        <v>43678</v>
      </c>
      <c r="D1341" t="s">
        <v>14</v>
      </c>
      <c r="E1341">
        <v>2019</v>
      </c>
      <c r="F1341">
        <v>7473</v>
      </c>
    </row>
    <row r="1342" spans="1:6" x14ac:dyDescent="0.3">
      <c r="A1342">
        <v>224</v>
      </c>
      <c r="B1342" t="s">
        <v>35</v>
      </c>
      <c r="C1342" s="1">
        <v>43709</v>
      </c>
      <c r="D1342" t="s">
        <v>15</v>
      </c>
      <c r="E1342">
        <v>2019</v>
      </c>
      <c r="F1342">
        <v>5230</v>
      </c>
    </row>
    <row r="1343" spans="1:6" x14ac:dyDescent="0.3">
      <c r="A1343">
        <v>225</v>
      </c>
      <c r="B1343" t="s">
        <v>35</v>
      </c>
      <c r="C1343" s="1">
        <v>43739</v>
      </c>
      <c r="D1343" t="s">
        <v>16</v>
      </c>
      <c r="E1343">
        <v>2019</v>
      </c>
      <c r="F1343">
        <v>5290</v>
      </c>
    </row>
    <row r="1344" spans="1:6" x14ac:dyDescent="0.3">
      <c r="A1344">
        <v>226</v>
      </c>
      <c r="B1344" t="s">
        <v>35</v>
      </c>
      <c r="C1344" s="1">
        <v>43770</v>
      </c>
      <c r="D1344" t="s">
        <v>17</v>
      </c>
      <c r="E1344">
        <v>2019</v>
      </c>
      <c r="F1344">
        <v>7177</v>
      </c>
    </row>
    <row r="1345" spans="1:6" x14ac:dyDescent="0.3">
      <c r="A1345">
        <v>227</v>
      </c>
      <c r="B1345" t="s">
        <v>35</v>
      </c>
      <c r="C1345" s="1">
        <v>43800</v>
      </c>
      <c r="D1345" t="s">
        <v>18</v>
      </c>
      <c r="E1345">
        <v>2019</v>
      </c>
      <c r="F1345">
        <v>13419</v>
      </c>
    </row>
    <row r="1346" spans="1:6" x14ac:dyDescent="0.3">
      <c r="A1346">
        <v>228</v>
      </c>
      <c r="B1346" t="s">
        <v>50</v>
      </c>
      <c r="C1346" s="1">
        <v>43466</v>
      </c>
      <c r="D1346" t="s">
        <v>7</v>
      </c>
      <c r="E1346">
        <v>2019</v>
      </c>
      <c r="F1346">
        <v>0</v>
      </c>
    </row>
    <row r="1347" spans="1:6" x14ac:dyDescent="0.3">
      <c r="A1347">
        <v>229</v>
      </c>
      <c r="B1347" t="s">
        <v>50</v>
      </c>
      <c r="C1347" s="1">
        <v>43497</v>
      </c>
      <c r="D1347" t="s">
        <v>8</v>
      </c>
      <c r="E1347">
        <v>2019</v>
      </c>
      <c r="F1347">
        <v>0</v>
      </c>
    </row>
    <row r="1348" spans="1:6" x14ac:dyDescent="0.3">
      <c r="A1348">
        <v>230</v>
      </c>
      <c r="B1348" t="s">
        <v>50</v>
      </c>
      <c r="C1348" s="1">
        <v>43525</v>
      </c>
      <c r="D1348" t="s">
        <v>9</v>
      </c>
      <c r="E1348">
        <v>2019</v>
      </c>
      <c r="F1348">
        <v>0</v>
      </c>
    </row>
    <row r="1349" spans="1:6" x14ac:dyDescent="0.3">
      <c r="A1349">
        <v>231</v>
      </c>
      <c r="B1349" t="s">
        <v>50</v>
      </c>
      <c r="C1349" s="1">
        <v>43556</v>
      </c>
      <c r="D1349" t="s">
        <v>10</v>
      </c>
      <c r="E1349">
        <v>2019</v>
      </c>
      <c r="F1349">
        <v>0</v>
      </c>
    </row>
    <row r="1350" spans="1:6" x14ac:dyDescent="0.3">
      <c r="A1350">
        <v>232</v>
      </c>
      <c r="B1350" t="s">
        <v>50</v>
      </c>
      <c r="C1350" s="1">
        <v>43586</v>
      </c>
      <c r="D1350" t="s">
        <v>11</v>
      </c>
      <c r="E1350">
        <v>2019</v>
      </c>
      <c r="F1350">
        <v>0</v>
      </c>
    </row>
    <row r="1351" spans="1:6" x14ac:dyDescent="0.3">
      <c r="A1351">
        <v>233</v>
      </c>
      <c r="B1351" t="s">
        <v>50</v>
      </c>
      <c r="C1351" s="1">
        <v>43617</v>
      </c>
      <c r="D1351" t="s">
        <v>12</v>
      </c>
      <c r="E1351">
        <v>2019</v>
      </c>
      <c r="F1351">
        <v>0</v>
      </c>
    </row>
    <row r="1352" spans="1:6" x14ac:dyDescent="0.3">
      <c r="A1352">
        <v>234</v>
      </c>
      <c r="B1352" t="s">
        <v>50</v>
      </c>
      <c r="C1352" s="1">
        <v>43647</v>
      </c>
      <c r="D1352" t="s">
        <v>13</v>
      </c>
      <c r="E1352">
        <v>2019</v>
      </c>
      <c r="F1352">
        <v>68842</v>
      </c>
    </row>
    <row r="1353" spans="1:6" x14ac:dyDescent="0.3">
      <c r="A1353">
        <v>235</v>
      </c>
      <c r="B1353" t="s">
        <v>50</v>
      </c>
      <c r="C1353" s="1">
        <v>43678</v>
      </c>
      <c r="D1353" t="s">
        <v>14</v>
      </c>
      <c r="E1353">
        <v>2019</v>
      </c>
      <c r="F1353">
        <v>72249</v>
      </c>
    </row>
    <row r="1354" spans="1:6" x14ac:dyDescent="0.3">
      <c r="A1354">
        <v>236</v>
      </c>
      <c r="B1354" t="s">
        <v>50</v>
      </c>
      <c r="C1354" s="1">
        <v>43709</v>
      </c>
      <c r="D1354" t="s">
        <v>15</v>
      </c>
      <c r="E1354">
        <v>2019</v>
      </c>
      <c r="F1354">
        <v>62841</v>
      </c>
    </row>
    <row r="1355" spans="1:6" x14ac:dyDescent="0.3">
      <c r="A1355">
        <v>237</v>
      </c>
      <c r="B1355" t="s">
        <v>50</v>
      </c>
      <c r="C1355" s="1">
        <v>43739</v>
      </c>
      <c r="D1355" t="s">
        <v>16</v>
      </c>
      <c r="E1355">
        <v>2019</v>
      </c>
      <c r="F1355">
        <v>58213</v>
      </c>
    </row>
    <row r="1356" spans="1:6" x14ac:dyDescent="0.3">
      <c r="A1356">
        <v>238</v>
      </c>
      <c r="B1356" t="s">
        <v>50</v>
      </c>
      <c r="C1356" s="1">
        <v>43770</v>
      </c>
      <c r="D1356" t="s">
        <v>17</v>
      </c>
      <c r="E1356">
        <v>2019</v>
      </c>
      <c r="F1356">
        <v>62750</v>
      </c>
    </row>
    <row r="1357" spans="1:6" x14ac:dyDescent="0.3">
      <c r="A1357">
        <v>239</v>
      </c>
      <c r="B1357" t="s">
        <v>50</v>
      </c>
      <c r="C1357" s="1">
        <v>43800</v>
      </c>
      <c r="D1357" t="s">
        <v>18</v>
      </c>
      <c r="E1357">
        <v>2019</v>
      </c>
      <c r="F1357">
        <v>64355</v>
      </c>
    </row>
    <row r="1358" spans="1:6" x14ac:dyDescent="0.3">
      <c r="A1358">
        <v>240</v>
      </c>
      <c r="B1358" t="s">
        <v>36</v>
      </c>
      <c r="C1358" s="1">
        <v>43466</v>
      </c>
      <c r="D1358" t="s">
        <v>7</v>
      </c>
      <c r="E1358">
        <v>2019</v>
      </c>
      <c r="F1358">
        <v>313675</v>
      </c>
    </row>
    <row r="1359" spans="1:6" x14ac:dyDescent="0.3">
      <c r="A1359">
        <v>241</v>
      </c>
      <c r="B1359" t="s">
        <v>36</v>
      </c>
      <c r="C1359" s="1">
        <v>43497</v>
      </c>
      <c r="D1359" t="s">
        <v>8</v>
      </c>
      <c r="E1359">
        <v>2019</v>
      </c>
      <c r="F1359">
        <v>443898</v>
      </c>
    </row>
    <row r="1360" spans="1:6" x14ac:dyDescent="0.3">
      <c r="A1360">
        <v>242</v>
      </c>
      <c r="B1360" t="s">
        <v>36</v>
      </c>
      <c r="C1360" s="1">
        <v>43525</v>
      </c>
      <c r="D1360" t="s">
        <v>9</v>
      </c>
      <c r="E1360">
        <v>2019</v>
      </c>
      <c r="F1360">
        <v>424964</v>
      </c>
    </row>
    <row r="1361" spans="1:6" x14ac:dyDescent="0.3">
      <c r="A1361">
        <v>243</v>
      </c>
      <c r="B1361" t="s">
        <v>36</v>
      </c>
      <c r="C1361" s="1">
        <v>43556</v>
      </c>
      <c r="D1361" t="s">
        <v>10</v>
      </c>
      <c r="E1361">
        <v>2019</v>
      </c>
      <c r="F1361">
        <v>327971</v>
      </c>
    </row>
    <row r="1362" spans="1:6" x14ac:dyDescent="0.3">
      <c r="A1362">
        <v>244</v>
      </c>
      <c r="B1362" t="s">
        <v>36</v>
      </c>
      <c r="C1362" s="1">
        <v>43586</v>
      </c>
      <c r="D1362" t="s">
        <v>11</v>
      </c>
      <c r="E1362">
        <v>2019</v>
      </c>
      <c r="F1362">
        <v>149705</v>
      </c>
    </row>
    <row r="1363" spans="1:6" x14ac:dyDescent="0.3">
      <c r="A1363">
        <v>245</v>
      </c>
      <c r="B1363" t="s">
        <v>36</v>
      </c>
      <c r="C1363" s="1">
        <v>43617</v>
      </c>
      <c r="D1363" t="s">
        <v>12</v>
      </c>
      <c r="E1363">
        <v>2019</v>
      </c>
      <c r="F1363">
        <v>349747</v>
      </c>
    </row>
    <row r="1364" spans="1:6" x14ac:dyDescent="0.3">
      <c r="A1364">
        <v>246</v>
      </c>
      <c r="B1364" t="s">
        <v>36</v>
      </c>
      <c r="C1364" s="1">
        <v>43647</v>
      </c>
      <c r="D1364" t="s">
        <v>13</v>
      </c>
      <c r="E1364">
        <v>2019</v>
      </c>
      <c r="F1364">
        <v>359495</v>
      </c>
    </row>
    <row r="1365" spans="1:6" x14ac:dyDescent="0.3">
      <c r="A1365">
        <v>247</v>
      </c>
      <c r="B1365" t="s">
        <v>36</v>
      </c>
      <c r="C1365" s="1">
        <v>43678</v>
      </c>
      <c r="D1365" t="s">
        <v>14</v>
      </c>
      <c r="E1365">
        <v>2019</v>
      </c>
      <c r="F1365">
        <v>334646</v>
      </c>
    </row>
    <row r="1366" spans="1:6" x14ac:dyDescent="0.3">
      <c r="A1366">
        <v>248</v>
      </c>
      <c r="B1366" t="s">
        <v>36</v>
      </c>
      <c r="C1366" s="1">
        <v>43709</v>
      </c>
      <c r="D1366" t="s">
        <v>15</v>
      </c>
      <c r="E1366">
        <v>2019</v>
      </c>
      <c r="F1366">
        <v>299827</v>
      </c>
    </row>
    <row r="1367" spans="1:6" x14ac:dyDescent="0.3">
      <c r="A1367">
        <v>249</v>
      </c>
      <c r="B1367" t="s">
        <v>36</v>
      </c>
      <c r="C1367" s="1">
        <v>43739</v>
      </c>
      <c r="D1367" t="s">
        <v>16</v>
      </c>
      <c r="E1367">
        <v>2019</v>
      </c>
      <c r="F1367">
        <v>263412</v>
      </c>
    </row>
    <row r="1368" spans="1:6" x14ac:dyDescent="0.3">
      <c r="A1368">
        <v>250</v>
      </c>
      <c r="B1368" t="s">
        <v>36</v>
      </c>
      <c r="C1368" s="1">
        <v>43770</v>
      </c>
      <c r="D1368" t="s">
        <v>17</v>
      </c>
      <c r="E1368">
        <v>2019</v>
      </c>
      <c r="F1368">
        <v>253388</v>
      </c>
    </row>
    <row r="1369" spans="1:6" x14ac:dyDescent="0.3">
      <c r="A1369">
        <v>251</v>
      </c>
      <c r="B1369" t="s">
        <v>36</v>
      </c>
      <c r="C1369" s="1">
        <v>43800</v>
      </c>
      <c r="D1369" t="s">
        <v>18</v>
      </c>
      <c r="E1369">
        <v>2019</v>
      </c>
      <c r="F1369">
        <v>296050</v>
      </c>
    </row>
    <row r="1370" spans="1:6" x14ac:dyDescent="0.3">
      <c r="A1370">
        <v>252</v>
      </c>
      <c r="B1370" t="s">
        <v>37</v>
      </c>
      <c r="C1370" s="1">
        <v>43466</v>
      </c>
      <c r="D1370" t="s">
        <v>7</v>
      </c>
      <c r="E1370">
        <v>2019</v>
      </c>
      <c r="F1370">
        <v>878</v>
      </c>
    </row>
    <row r="1371" spans="1:6" x14ac:dyDescent="0.3">
      <c r="A1371">
        <v>253</v>
      </c>
      <c r="B1371" t="s">
        <v>37</v>
      </c>
      <c r="C1371" s="1">
        <v>43497</v>
      </c>
      <c r="D1371" t="s">
        <v>8</v>
      </c>
      <c r="E1371">
        <v>2019</v>
      </c>
      <c r="F1371">
        <v>915</v>
      </c>
    </row>
    <row r="1372" spans="1:6" x14ac:dyDescent="0.3">
      <c r="A1372">
        <v>254</v>
      </c>
      <c r="B1372" t="s">
        <v>37</v>
      </c>
      <c r="C1372" s="1">
        <v>43525</v>
      </c>
      <c r="D1372" t="s">
        <v>9</v>
      </c>
      <c r="E1372">
        <v>2019</v>
      </c>
      <c r="F1372">
        <v>938</v>
      </c>
    </row>
    <row r="1373" spans="1:6" x14ac:dyDescent="0.3">
      <c r="A1373">
        <v>255</v>
      </c>
      <c r="B1373" t="s">
        <v>37</v>
      </c>
      <c r="C1373" s="1">
        <v>43556</v>
      </c>
      <c r="D1373" t="s">
        <v>10</v>
      </c>
      <c r="E1373">
        <v>2019</v>
      </c>
      <c r="F1373">
        <v>958</v>
      </c>
    </row>
    <row r="1374" spans="1:6" x14ac:dyDescent="0.3">
      <c r="A1374">
        <v>256</v>
      </c>
      <c r="B1374" t="s">
        <v>37</v>
      </c>
      <c r="C1374" s="1">
        <v>43586</v>
      </c>
      <c r="D1374" t="s">
        <v>11</v>
      </c>
      <c r="E1374">
        <v>2019</v>
      </c>
      <c r="F1374">
        <v>1193</v>
      </c>
    </row>
    <row r="1375" spans="1:6" x14ac:dyDescent="0.3">
      <c r="A1375">
        <v>257</v>
      </c>
      <c r="B1375" t="s">
        <v>37</v>
      </c>
      <c r="C1375" s="1">
        <v>43617</v>
      </c>
      <c r="D1375" t="s">
        <v>12</v>
      </c>
      <c r="E1375">
        <v>2019</v>
      </c>
      <c r="F1375">
        <v>686</v>
      </c>
    </row>
    <row r="1376" spans="1:6" x14ac:dyDescent="0.3">
      <c r="A1376">
        <v>258</v>
      </c>
      <c r="B1376" t="s">
        <v>37</v>
      </c>
      <c r="C1376" s="1">
        <v>43647</v>
      </c>
      <c r="D1376" t="s">
        <v>13</v>
      </c>
      <c r="E1376">
        <v>2019</v>
      </c>
      <c r="F1376">
        <v>990</v>
      </c>
    </row>
    <row r="1377" spans="1:6" x14ac:dyDescent="0.3">
      <c r="A1377">
        <v>259</v>
      </c>
      <c r="B1377" t="s">
        <v>37</v>
      </c>
      <c r="C1377" s="1">
        <v>43678</v>
      </c>
      <c r="D1377" t="s">
        <v>14</v>
      </c>
      <c r="E1377">
        <v>2019</v>
      </c>
      <c r="F1377">
        <v>1004</v>
      </c>
    </row>
    <row r="1378" spans="1:6" x14ac:dyDescent="0.3">
      <c r="A1378">
        <v>260</v>
      </c>
      <c r="B1378" t="s">
        <v>37</v>
      </c>
      <c r="C1378" s="1">
        <v>43709</v>
      </c>
      <c r="D1378" t="s">
        <v>15</v>
      </c>
      <c r="E1378">
        <v>2019</v>
      </c>
      <c r="F1378">
        <v>6572</v>
      </c>
    </row>
    <row r="1379" spans="1:6" x14ac:dyDescent="0.3">
      <c r="A1379">
        <v>261</v>
      </c>
      <c r="B1379" t="s">
        <v>37</v>
      </c>
      <c r="C1379" s="1">
        <v>43739</v>
      </c>
      <c r="D1379" t="s">
        <v>16</v>
      </c>
      <c r="E1379">
        <v>2019</v>
      </c>
      <c r="F1379">
        <v>8849</v>
      </c>
    </row>
    <row r="1380" spans="1:6" x14ac:dyDescent="0.3">
      <c r="A1380">
        <v>262</v>
      </c>
      <c r="B1380" t="s">
        <v>37</v>
      </c>
      <c r="C1380" s="1">
        <v>43770</v>
      </c>
      <c r="D1380" t="s">
        <v>17</v>
      </c>
      <c r="E1380">
        <v>2019</v>
      </c>
      <c r="F1380">
        <v>11950</v>
      </c>
    </row>
    <row r="1381" spans="1:6" x14ac:dyDescent="0.3">
      <c r="A1381">
        <v>263</v>
      </c>
      <c r="B1381" t="s">
        <v>37</v>
      </c>
      <c r="C1381" s="1">
        <v>43800</v>
      </c>
      <c r="D1381" t="s">
        <v>18</v>
      </c>
      <c r="E1381">
        <v>2019</v>
      </c>
      <c r="F1381">
        <v>11400</v>
      </c>
    </row>
    <row r="1382" spans="1:6" x14ac:dyDescent="0.3">
      <c r="A1382">
        <v>264</v>
      </c>
      <c r="B1382" t="s">
        <v>38</v>
      </c>
      <c r="C1382" s="1">
        <v>43466</v>
      </c>
      <c r="D1382" t="s">
        <v>7</v>
      </c>
      <c r="E1382">
        <v>2019</v>
      </c>
      <c r="F1382">
        <v>1055</v>
      </c>
    </row>
    <row r="1383" spans="1:6" x14ac:dyDescent="0.3">
      <c r="A1383">
        <v>265</v>
      </c>
      <c r="B1383" t="s">
        <v>38</v>
      </c>
      <c r="C1383" s="1">
        <v>43497</v>
      </c>
      <c r="D1383" t="s">
        <v>8</v>
      </c>
      <c r="E1383">
        <v>2019</v>
      </c>
      <c r="F1383">
        <v>1157</v>
      </c>
    </row>
    <row r="1384" spans="1:6" x14ac:dyDescent="0.3">
      <c r="A1384">
        <v>266</v>
      </c>
      <c r="B1384" t="s">
        <v>38</v>
      </c>
      <c r="C1384" s="1">
        <v>43525</v>
      </c>
      <c r="D1384" t="s">
        <v>9</v>
      </c>
      <c r="E1384">
        <v>2019</v>
      </c>
      <c r="F1384">
        <v>895</v>
      </c>
    </row>
    <row r="1385" spans="1:6" x14ac:dyDescent="0.3">
      <c r="A1385">
        <v>267</v>
      </c>
      <c r="B1385" t="s">
        <v>38</v>
      </c>
      <c r="C1385" s="1">
        <v>43556</v>
      </c>
      <c r="D1385" t="s">
        <v>10</v>
      </c>
      <c r="E1385">
        <v>2019</v>
      </c>
      <c r="F1385">
        <v>942</v>
      </c>
    </row>
    <row r="1386" spans="1:6" x14ac:dyDescent="0.3">
      <c r="A1386">
        <v>268</v>
      </c>
      <c r="B1386" t="s">
        <v>38</v>
      </c>
      <c r="C1386" s="1">
        <v>43586</v>
      </c>
      <c r="D1386" t="s">
        <v>11</v>
      </c>
      <c r="E1386">
        <v>2019</v>
      </c>
      <c r="F1386">
        <v>802</v>
      </c>
    </row>
    <row r="1387" spans="1:6" x14ac:dyDescent="0.3">
      <c r="A1387">
        <v>269</v>
      </c>
      <c r="B1387" t="s">
        <v>38</v>
      </c>
      <c r="C1387" s="1">
        <v>43617</v>
      </c>
      <c r="D1387" t="s">
        <v>12</v>
      </c>
      <c r="E1387">
        <v>2019</v>
      </c>
      <c r="F1387">
        <v>735</v>
      </c>
    </row>
    <row r="1388" spans="1:6" x14ac:dyDescent="0.3">
      <c r="A1388">
        <v>270</v>
      </c>
      <c r="B1388" t="s">
        <v>38</v>
      </c>
      <c r="C1388" s="1">
        <v>43647</v>
      </c>
      <c r="D1388" t="s">
        <v>13</v>
      </c>
      <c r="E1388">
        <v>2019</v>
      </c>
      <c r="F1388">
        <v>1085</v>
      </c>
    </row>
    <row r="1389" spans="1:6" x14ac:dyDescent="0.3">
      <c r="A1389">
        <v>271</v>
      </c>
      <c r="B1389" t="s">
        <v>38</v>
      </c>
      <c r="C1389" s="1">
        <v>43678</v>
      </c>
      <c r="D1389" t="s">
        <v>14</v>
      </c>
      <c r="E1389">
        <v>2019</v>
      </c>
      <c r="F1389">
        <v>1505</v>
      </c>
    </row>
    <row r="1390" spans="1:6" x14ac:dyDescent="0.3">
      <c r="A1390">
        <v>272</v>
      </c>
      <c r="B1390" t="s">
        <v>38</v>
      </c>
      <c r="C1390" s="1">
        <v>43709</v>
      </c>
      <c r="D1390" t="s">
        <v>15</v>
      </c>
      <c r="E1390">
        <v>2019</v>
      </c>
      <c r="F1390">
        <v>1785</v>
      </c>
    </row>
    <row r="1391" spans="1:6" x14ac:dyDescent="0.3">
      <c r="A1391">
        <v>273</v>
      </c>
      <c r="B1391" t="s">
        <v>38</v>
      </c>
      <c r="C1391" s="1">
        <v>43739</v>
      </c>
      <c r="D1391" t="s">
        <v>16</v>
      </c>
      <c r="E1391">
        <v>2019</v>
      </c>
      <c r="F1391">
        <v>2080</v>
      </c>
    </row>
    <row r="1392" spans="1:6" x14ac:dyDescent="0.3">
      <c r="A1392">
        <v>274</v>
      </c>
      <c r="B1392" t="s">
        <v>38</v>
      </c>
      <c r="C1392" s="1">
        <v>43770</v>
      </c>
      <c r="D1392" t="s">
        <v>17</v>
      </c>
      <c r="E1392">
        <v>2019</v>
      </c>
      <c r="F1392">
        <v>2225</v>
      </c>
    </row>
    <row r="1393" spans="1:6" x14ac:dyDescent="0.3">
      <c r="A1393">
        <v>275</v>
      </c>
      <c r="B1393" t="s">
        <v>38</v>
      </c>
      <c r="C1393" s="1">
        <v>43800</v>
      </c>
      <c r="D1393" t="s">
        <v>18</v>
      </c>
      <c r="E1393">
        <v>2019</v>
      </c>
      <c r="F1393">
        <v>2315</v>
      </c>
    </row>
    <row r="1394" spans="1:6" x14ac:dyDescent="0.3">
      <c r="A1394">
        <v>276</v>
      </c>
      <c r="B1394" t="s">
        <v>39</v>
      </c>
      <c r="C1394" s="1">
        <v>43466</v>
      </c>
      <c r="D1394" t="s">
        <v>7</v>
      </c>
      <c r="E1394">
        <v>2019</v>
      </c>
      <c r="F1394">
        <v>6188298</v>
      </c>
    </row>
    <row r="1395" spans="1:6" x14ac:dyDescent="0.3">
      <c r="A1395">
        <v>277</v>
      </c>
      <c r="B1395" t="s">
        <v>39</v>
      </c>
      <c r="C1395" s="1">
        <v>43497</v>
      </c>
      <c r="D1395" t="s">
        <v>8</v>
      </c>
      <c r="E1395">
        <v>2019</v>
      </c>
      <c r="F1395">
        <v>1015550</v>
      </c>
    </row>
    <row r="1396" spans="1:6" x14ac:dyDescent="0.3">
      <c r="A1396">
        <v>278</v>
      </c>
      <c r="B1396" t="s">
        <v>39</v>
      </c>
      <c r="C1396" s="1">
        <v>43525</v>
      </c>
      <c r="D1396" t="s">
        <v>9</v>
      </c>
      <c r="E1396">
        <v>2019</v>
      </c>
      <c r="F1396">
        <v>1444971</v>
      </c>
    </row>
    <row r="1397" spans="1:6" x14ac:dyDescent="0.3">
      <c r="A1397">
        <v>279</v>
      </c>
      <c r="B1397" t="s">
        <v>39</v>
      </c>
      <c r="C1397" s="1">
        <v>43556</v>
      </c>
      <c r="D1397" t="s">
        <v>10</v>
      </c>
      <c r="E1397">
        <v>2019</v>
      </c>
      <c r="F1397">
        <v>1148062</v>
      </c>
    </row>
    <row r="1398" spans="1:6" x14ac:dyDescent="0.3">
      <c r="A1398">
        <v>280</v>
      </c>
      <c r="B1398" t="s">
        <v>39</v>
      </c>
      <c r="C1398" s="1">
        <v>43586</v>
      </c>
      <c r="D1398" t="s">
        <v>11</v>
      </c>
      <c r="E1398">
        <v>2019</v>
      </c>
      <c r="F1398">
        <v>1018131</v>
      </c>
    </row>
    <row r="1399" spans="1:6" x14ac:dyDescent="0.3">
      <c r="A1399">
        <v>281</v>
      </c>
      <c r="B1399" t="s">
        <v>39</v>
      </c>
      <c r="C1399" s="1">
        <v>43617</v>
      </c>
      <c r="D1399" t="s">
        <v>12</v>
      </c>
      <c r="E1399">
        <v>2019</v>
      </c>
      <c r="F1399">
        <v>1128849</v>
      </c>
    </row>
    <row r="1400" spans="1:6" x14ac:dyDescent="0.3">
      <c r="A1400">
        <v>282</v>
      </c>
      <c r="B1400" t="s">
        <v>39</v>
      </c>
      <c r="C1400" s="1">
        <v>43647</v>
      </c>
      <c r="D1400" t="s">
        <v>13</v>
      </c>
      <c r="E1400">
        <v>2019</v>
      </c>
      <c r="F1400">
        <v>422961</v>
      </c>
    </row>
    <row r="1401" spans="1:6" x14ac:dyDescent="0.3">
      <c r="A1401">
        <v>283</v>
      </c>
      <c r="B1401" t="s">
        <v>39</v>
      </c>
      <c r="C1401" s="1">
        <v>43678</v>
      </c>
      <c r="D1401" t="s">
        <v>14</v>
      </c>
      <c r="E1401">
        <v>2019</v>
      </c>
      <c r="F1401">
        <v>586118</v>
      </c>
    </row>
    <row r="1402" spans="1:6" x14ac:dyDescent="0.3">
      <c r="A1402">
        <v>284</v>
      </c>
      <c r="B1402" t="s">
        <v>39</v>
      </c>
      <c r="C1402" s="1">
        <v>43709</v>
      </c>
      <c r="D1402" t="s">
        <v>15</v>
      </c>
      <c r="E1402">
        <v>2019</v>
      </c>
      <c r="F1402">
        <v>501293</v>
      </c>
    </row>
    <row r="1403" spans="1:6" x14ac:dyDescent="0.3">
      <c r="A1403">
        <v>285</v>
      </c>
      <c r="B1403" t="s">
        <v>39</v>
      </c>
      <c r="C1403" s="1">
        <v>43739</v>
      </c>
      <c r="D1403" t="s">
        <v>16</v>
      </c>
      <c r="E1403">
        <v>2019</v>
      </c>
      <c r="F1403">
        <v>646492</v>
      </c>
    </row>
    <row r="1404" spans="1:6" x14ac:dyDescent="0.3">
      <c r="A1404">
        <v>286</v>
      </c>
      <c r="B1404" t="s">
        <v>39</v>
      </c>
      <c r="C1404" s="1">
        <v>43770</v>
      </c>
      <c r="D1404" t="s">
        <v>17</v>
      </c>
      <c r="E1404">
        <v>2019</v>
      </c>
      <c r="F1404">
        <v>1259371</v>
      </c>
    </row>
    <row r="1405" spans="1:6" x14ac:dyDescent="0.3">
      <c r="A1405">
        <v>287</v>
      </c>
      <c r="B1405" t="s">
        <v>39</v>
      </c>
      <c r="C1405" s="1">
        <v>43800</v>
      </c>
      <c r="D1405" t="s">
        <v>18</v>
      </c>
      <c r="E1405">
        <v>2019</v>
      </c>
      <c r="F1405">
        <v>1472801</v>
      </c>
    </row>
    <row r="1406" spans="1:6" x14ac:dyDescent="0.3">
      <c r="A1406">
        <v>288</v>
      </c>
      <c r="B1406" t="s">
        <v>40</v>
      </c>
      <c r="C1406" s="1">
        <v>43466</v>
      </c>
      <c r="D1406" t="s">
        <v>7</v>
      </c>
      <c r="E1406">
        <v>2019</v>
      </c>
      <c r="F1406">
        <v>0</v>
      </c>
    </row>
    <row r="1407" spans="1:6" x14ac:dyDescent="0.3">
      <c r="A1407">
        <v>289</v>
      </c>
      <c r="B1407" t="s">
        <v>40</v>
      </c>
      <c r="C1407" s="1">
        <v>43497</v>
      </c>
      <c r="D1407" t="s">
        <v>8</v>
      </c>
      <c r="E1407">
        <v>2019</v>
      </c>
      <c r="F1407">
        <v>0</v>
      </c>
    </row>
    <row r="1408" spans="1:6" x14ac:dyDescent="0.3">
      <c r="A1408">
        <v>290</v>
      </c>
      <c r="B1408" t="s">
        <v>40</v>
      </c>
      <c r="C1408" s="1">
        <v>43525</v>
      </c>
      <c r="D1408" t="s">
        <v>9</v>
      </c>
      <c r="E1408">
        <v>2019</v>
      </c>
      <c r="F1408">
        <v>0</v>
      </c>
    </row>
    <row r="1409" spans="1:6" x14ac:dyDescent="0.3">
      <c r="A1409">
        <v>291</v>
      </c>
      <c r="B1409" t="s">
        <v>40</v>
      </c>
      <c r="C1409" s="1">
        <v>43556</v>
      </c>
      <c r="D1409" t="s">
        <v>10</v>
      </c>
      <c r="E1409">
        <v>2019</v>
      </c>
      <c r="F1409">
        <v>0</v>
      </c>
    </row>
    <row r="1410" spans="1:6" x14ac:dyDescent="0.3">
      <c r="A1410">
        <v>292</v>
      </c>
      <c r="B1410" t="s">
        <v>40</v>
      </c>
      <c r="C1410" s="1">
        <v>43586</v>
      </c>
      <c r="D1410" t="s">
        <v>11</v>
      </c>
      <c r="E1410">
        <v>2019</v>
      </c>
      <c r="F1410">
        <v>0</v>
      </c>
    </row>
    <row r="1411" spans="1:6" x14ac:dyDescent="0.3">
      <c r="A1411">
        <v>293</v>
      </c>
      <c r="B1411" t="s">
        <v>40</v>
      </c>
      <c r="C1411" s="1">
        <v>43617</v>
      </c>
      <c r="D1411" t="s">
        <v>12</v>
      </c>
      <c r="E1411">
        <v>2019</v>
      </c>
      <c r="F1411">
        <v>0</v>
      </c>
    </row>
    <row r="1412" spans="1:6" x14ac:dyDescent="0.3">
      <c r="A1412">
        <v>294</v>
      </c>
      <c r="B1412" t="s">
        <v>40</v>
      </c>
      <c r="C1412" s="1">
        <v>43647</v>
      </c>
      <c r="D1412" t="s">
        <v>13</v>
      </c>
      <c r="E1412">
        <v>2019</v>
      </c>
      <c r="F1412">
        <v>0</v>
      </c>
    </row>
    <row r="1413" spans="1:6" x14ac:dyDescent="0.3">
      <c r="A1413">
        <v>295</v>
      </c>
      <c r="B1413" t="s">
        <v>40</v>
      </c>
      <c r="C1413" s="1">
        <v>43678</v>
      </c>
      <c r="D1413" t="s">
        <v>14</v>
      </c>
      <c r="E1413">
        <v>2019</v>
      </c>
      <c r="F1413">
        <v>0</v>
      </c>
    </row>
    <row r="1414" spans="1:6" x14ac:dyDescent="0.3">
      <c r="A1414">
        <v>296</v>
      </c>
      <c r="B1414" t="s">
        <v>40</v>
      </c>
      <c r="C1414" s="1">
        <v>43709</v>
      </c>
      <c r="D1414" t="s">
        <v>15</v>
      </c>
      <c r="E1414">
        <v>2019</v>
      </c>
      <c r="F1414">
        <v>0</v>
      </c>
    </row>
    <row r="1415" spans="1:6" x14ac:dyDescent="0.3">
      <c r="A1415">
        <v>297</v>
      </c>
      <c r="B1415" t="s">
        <v>40</v>
      </c>
      <c r="C1415" s="1">
        <v>43739</v>
      </c>
      <c r="D1415" t="s">
        <v>16</v>
      </c>
      <c r="E1415">
        <v>2019</v>
      </c>
      <c r="F1415">
        <v>0</v>
      </c>
    </row>
    <row r="1416" spans="1:6" x14ac:dyDescent="0.3">
      <c r="A1416">
        <v>298</v>
      </c>
      <c r="B1416" t="s">
        <v>40</v>
      </c>
      <c r="C1416" s="1">
        <v>43770</v>
      </c>
      <c r="D1416" t="s">
        <v>17</v>
      </c>
      <c r="E1416">
        <v>2019</v>
      </c>
      <c r="F1416">
        <v>0</v>
      </c>
    </row>
    <row r="1417" spans="1:6" x14ac:dyDescent="0.3">
      <c r="A1417">
        <v>299</v>
      </c>
      <c r="B1417" t="s">
        <v>40</v>
      </c>
      <c r="C1417" s="1">
        <v>43800</v>
      </c>
      <c r="D1417" t="s">
        <v>18</v>
      </c>
      <c r="E1417">
        <v>2019</v>
      </c>
      <c r="F1417">
        <v>0</v>
      </c>
    </row>
    <row r="1418" spans="1:6" x14ac:dyDescent="0.3">
      <c r="A1418">
        <v>300</v>
      </c>
      <c r="B1418" t="s">
        <v>41</v>
      </c>
      <c r="C1418" s="1">
        <v>43466</v>
      </c>
      <c r="D1418" t="s">
        <v>7</v>
      </c>
      <c r="E1418">
        <v>2019</v>
      </c>
      <c r="F1418">
        <v>144000</v>
      </c>
    </row>
    <row r="1419" spans="1:6" x14ac:dyDescent="0.3">
      <c r="A1419">
        <v>301</v>
      </c>
      <c r="B1419" t="s">
        <v>41</v>
      </c>
      <c r="C1419" s="1">
        <v>43497</v>
      </c>
      <c r="D1419" t="s">
        <v>8</v>
      </c>
      <c r="E1419">
        <v>2019</v>
      </c>
      <c r="F1419">
        <v>148000</v>
      </c>
    </row>
    <row r="1420" spans="1:6" x14ac:dyDescent="0.3">
      <c r="A1420">
        <v>302</v>
      </c>
      <c r="B1420" t="s">
        <v>41</v>
      </c>
      <c r="C1420" s="1">
        <v>43525</v>
      </c>
      <c r="D1420" t="s">
        <v>9</v>
      </c>
      <c r="E1420">
        <v>2019</v>
      </c>
      <c r="F1420">
        <v>747000</v>
      </c>
    </row>
    <row r="1421" spans="1:6" x14ac:dyDescent="0.3">
      <c r="A1421">
        <v>303</v>
      </c>
      <c r="B1421" t="s">
        <v>41</v>
      </c>
      <c r="C1421" s="1">
        <v>43556</v>
      </c>
      <c r="D1421" t="s">
        <v>10</v>
      </c>
      <c r="E1421">
        <v>2019</v>
      </c>
      <c r="F1421">
        <v>205000</v>
      </c>
    </row>
    <row r="1422" spans="1:6" x14ac:dyDescent="0.3">
      <c r="A1422">
        <v>304</v>
      </c>
      <c r="B1422" t="s">
        <v>41</v>
      </c>
      <c r="C1422" s="1">
        <v>43586</v>
      </c>
      <c r="D1422" t="s">
        <v>11</v>
      </c>
      <c r="E1422">
        <v>2019</v>
      </c>
      <c r="F1422">
        <v>133000</v>
      </c>
    </row>
    <row r="1423" spans="1:6" x14ac:dyDescent="0.3">
      <c r="A1423">
        <v>305</v>
      </c>
      <c r="B1423" t="s">
        <v>41</v>
      </c>
      <c r="C1423" s="1">
        <v>43617</v>
      </c>
      <c r="D1423" t="s">
        <v>12</v>
      </c>
      <c r="E1423">
        <v>2019</v>
      </c>
      <c r="F1423">
        <v>347000</v>
      </c>
    </row>
    <row r="1424" spans="1:6" x14ac:dyDescent="0.3">
      <c r="A1424">
        <v>306</v>
      </c>
      <c r="B1424" t="s">
        <v>41</v>
      </c>
      <c r="C1424" s="1">
        <v>43647</v>
      </c>
      <c r="D1424" t="s">
        <v>13</v>
      </c>
      <c r="E1424">
        <v>2019</v>
      </c>
      <c r="F1424">
        <v>467000</v>
      </c>
    </row>
    <row r="1425" spans="1:6" x14ac:dyDescent="0.3">
      <c r="A1425">
        <v>307</v>
      </c>
      <c r="B1425" t="s">
        <v>41</v>
      </c>
      <c r="C1425" s="1">
        <v>43678</v>
      </c>
      <c r="D1425" t="s">
        <v>14</v>
      </c>
      <c r="E1425">
        <v>2019</v>
      </c>
      <c r="F1425">
        <v>466150</v>
      </c>
    </row>
    <row r="1426" spans="1:6" x14ac:dyDescent="0.3">
      <c r="A1426">
        <v>308</v>
      </c>
      <c r="B1426" t="s">
        <v>41</v>
      </c>
      <c r="C1426" s="1">
        <v>43709</v>
      </c>
      <c r="D1426" t="s">
        <v>15</v>
      </c>
      <c r="E1426">
        <v>2019</v>
      </c>
      <c r="F1426">
        <v>468350</v>
      </c>
    </row>
    <row r="1427" spans="1:6" x14ac:dyDescent="0.3">
      <c r="A1427">
        <v>309</v>
      </c>
      <c r="B1427" t="s">
        <v>41</v>
      </c>
      <c r="C1427" s="1">
        <v>43739</v>
      </c>
      <c r="D1427" t="s">
        <v>16</v>
      </c>
      <c r="E1427">
        <v>2019</v>
      </c>
      <c r="F1427">
        <v>467470</v>
      </c>
    </row>
    <row r="1428" spans="1:6" x14ac:dyDescent="0.3">
      <c r="A1428">
        <v>310</v>
      </c>
      <c r="B1428" t="s">
        <v>41</v>
      </c>
      <c r="C1428" s="1">
        <v>43770</v>
      </c>
      <c r="D1428" t="s">
        <v>17</v>
      </c>
      <c r="E1428">
        <v>2019</v>
      </c>
      <c r="F1428">
        <v>481720</v>
      </c>
    </row>
    <row r="1429" spans="1:6" x14ac:dyDescent="0.3">
      <c r="A1429">
        <v>311</v>
      </c>
      <c r="B1429" t="s">
        <v>41</v>
      </c>
      <c r="C1429" s="1">
        <v>43800</v>
      </c>
      <c r="D1429" t="s">
        <v>18</v>
      </c>
      <c r="E1429">
        <v>2019</v>
      </c>
      <c r="F1429">
        <v>478470</v>
      </c>
    </row>
    <row r="1430" spans="1:6" x14ac:dyDescent="0.3">
      <c r="A1430">
        <v>312</v>
      </c>
      <c r="B1430" t="s">
        <v>42</v>
      </c>
      <c r="C1430" s="1">
        <v>43466</v>
      </c>
      <c r="D1430" t="s">
        <v>7</v>
      </c>
      <c r="E1430">
        <v>2019</v>
      </c>
      <c r="F1430">
        <v>140793</v>
      </c>
    </row>
    <row r="1431" spans="1:6" x14ac:dyDescent="0.3">
      <c r="A1431">
        <v>313</v>
      </c>
      <c r="B1431" t="s">
        <v>42</v>
      </c>
      <c r="C1431" s="1">
        <v>43497</v>
      </c>
      <c r="D1431" t="s">
        <v>8</v>
      </c>
      <c r="E1431">
        <v>2019</v>
      </c>
      <c r="F1431">
        <v>199549</v>
      </c>
    </row>
    <row r="1432" spans="1:6" x14ac:dyDescent="0.3">
      <c r="A1432">
        <v>314</v>
      </c>
      <c r="B1432" t="s">
        <v>42</v>
      </c>
      <c r="C1432" s="1">
        <v>43525</v>
      </c>
      <c r="D1432" t="s">
        <v>9</v>
      </c>
      <c r="E1432">
        <v>2019</v>
      </c>
      <c r="F1432">
        <v>204600</v>
      </c>
    </row>
    <row r="1433" spans="1:6" x14ac:dyDescent="0.3">
      <c r="A1433">
        <v>315</v>
      </c>
      <c r="B1433" t="s">
        <v>42</v>
      </c>
      <c r="C1433" s="1">
        <v>43556</v>
      </c>
      <c r="D1433" t="s">
        <v>10</v>
      </c>
      <c r="E1433">
        <v>2019</v>
      </c>
      <c r="F1433">
        <v>184412</v>
      </c>
    </row>
    <row r="1434" spans="1:6" x14ac:dyDescent="0.3">
      <c r="A1434">
        <v>316</v>
      </c>
      <c r="B1434" t="s">
        <v>42</v>
      </c>
      <c r="C1434" s="1">
        <v>43586</v>
      </c>
      <c r="D1434" t="s">
        <v>11</v>
      </c>
      <c r="E1434">
        <v>2019</v>
      </c>
      <c r="F1434">
        <v>110500</v>
      </c>
    </row>
    <row r="1435" spans="1:6" x14ac:dyDescent="0.3">
      <c r="A1435">
        <v>317</v>
      </c>
      <c r="B1435" t="s">
        <v>42</v>
      </c>
      <c r="C1435" s="1">
        <v>43617</v>
      </c>
      <c r="D1435" t="s">
        <v>12</v>
      </c>
      <c r="E1435">
        <v>2019</v>
      </c>
      <c r="F1435">
        <v>1037000</v>
      </c>
    </row>
    <row r="1436" spans="1:6" x14ac:dyDescent="0.3">
      <c r="A1436">
        <v>318</v>
      </c>
      <c r="B1436" t="s">
        <v>42</v>
      </c>
      <c r="C1436" s="1">
        <v>43647</v>
      </c>
      <c r="D1436" t="s">
        <v>13</v>
      </c>
      <c r="E1436">
        <v>2019</v>
      </c>
      <c r="F1436">
        <v>179320</v>
      </c>
    </row>
    <row r="1437" spans="1:6" x14ac:dyDescent="0.3">
      <c r="A1437">
        <v>319</v>
      </c>
      <c r="B1437" t="s">
        <v>42</v>
      </c>
      <c r="C1437" s="1">
        <v>43678</v>
      </c>
      <c r="D1437" t="s">
        <v>14</v>
      </c>
      <c r="E1437">
        <v>2019</v>
      </c>
      <c r="F1437">
        <v>190750</v>
      </c>
    </row>
    <row r="1438" spans="1:6" x14ac:dyDescent="0.3">
      <c r="A1438">
        <v>320</v>
      </c>
      <c r="B1438" t="s">
        <v>42</v>
      </c>
      <c r="C1438" s="1">
        <v>43709</v>
      </c>
      <c r="D1438" t="s">
        <v>15</v>
      </c>
      <c r="E1438">
        <v>2019</v>
      </c>
      <c r="F1438">
        <v>122550</v>
      </c>
    </row>
    <row r="1439" spans="1:6" x14ac:dyDescent="0.3">
      <c r="A1439">
        <v>321</v>
      </c>
      <c r="B1439" t="s">
        <v>42</v>
      </c>
      <c r="C1439" s="1">
        <v>43739</v>
      </c>
      <c r="D1439" t="s">
        <v>16</v>
      </c>
      <c r="E1439">
        <v>2019</v>
      </c>
      <c r="F1439">
        <v>191330</v>
      </c>
    </row>
    <row r="1440" spans="1:6" x14ac:dyDescent="0.3">
      <c r="A1440">
        <v>322</v>
      </c>
      <c r="B1440" t="s">
        <v>42</v>
      </c>
      <c r="C1440" s="1">
        <v>43770</v>
      </c>
      <c r="D1440" t="s">
        <v>17</v>
      </c>
      <c r="E1440">
        <v>2019</v>
      </c>
      <c r="F1440">
        <v>209130</v>
      </c>
    </row>
    <row r="1441" spans="1:6" x14ac:dyDescent="0.3">
      <c r="A1441">
        <v>323</v>
      </c>
      <c r="B1441" t="s">
        <v>42</v>
      </c>
      <c r="C1441" s="1">
        <v>43800</v>
      </c>
      <c r="D1441" t="s">
        <v>18</v>
      </c>
      <c r="E1441">
        <v>2019</v>
      </c>
      <c r="F1441">
        <v>217930</v>
      </c>
    </row>
    <row r="1442" spans="1:6" x14ac:dyDescent="0.3">
      <c r="A1442">
        <v>324</v>
      </c>
      <c r="B1442" t="s">
        <v>43</v>
      </c>
      <c r="C1442" s="1">
        <v>43466</v>
      </c>
      <c r="D1442" t="s">
        <v>7</v>
      </c>
      <c r="E1442">
        <v>2019</v>
      </c>
      <c r="F1442">
        <v>0</v>
      </c>
    </row>
    <row r="1443" spans="1:6" x14ac:dyDescent="0.3">
      <c r="A1443">
        <v>325</v>
      </c>
      <c r="B1443" t="s">
        <v>43</v>
      </c>
      <c r="C1443" s="1">
        <v>43497</v>
      </c>
      <c r="D1443" t="s">
        <v>8</v>
      </c>
      <c r="E1443">
        <v>2019</v>
      </c>
      <c r="F1443">
        <v>0</v>
      </c>
    </row>
    <row r="1444" spans="1:6" x14ac:dyDescent="0.3">
      <c r="A1444">
        <v>326</v>
      </c>
      <c r="B1444" t="s">
        <v>43</v>
      </c>
      <c r="C1444" s="1">
        <v>43525</v>
      </c>
      <c r="D1444" t="s">
        <v>9</v>
      </c>
      <c r="E1444">
        <v>2019</v>
      </c>
      <c r="F1444">
        <v>0</v>
      </c>
    </row>
    <row r="1445" spans="1:6" x14ac:dyDescent="0.3">
      <c r="A1445">
        <v>327</v>
      </c>
      <c r="B1445" t="s">
        <v>43</v>
      </c>
      <c r="C1445" s="1">
        <v>43556</v>
      </c>
      <c r="D1445" t="s">
        <v>10</v>
      </c>
      <c r="E1445">
        <v>2019</v>
      </c>
      <c r="F1445">
        <v>0</v>
      </c>
    </row>
    <row r="1446" spans="1:6" x14ac:dyDescent="0.3">
      <c r="A1446">
        <v>328</v>
      </c>
      <c r="B1446" t="s">
        <v>43</v>
      </c>
      <c r="C1446" s="1">
        <v>43586</v>
      </c>
      <c r="D1446" t="s">
        <v>11</v>
      </c>
      <c r="E1446">
        <v>2019</v>
      </c>
      <c r="F1446">
        <v>0</v>
      </c>
    </row>
    <row r="1447" spans="1:6" x14ac:dyDescent="0.3">
      <c r="A1447">
        <v>329</v>
      </c>
      <c r="B1447" t="s">
        <v>43</v>
      </c>
      <c r="C1447" s="1">
        <v>43617</v>
      </c>
      <c r="D1447" t="s">
        <v>12</v>
      </c>
      <c r="E1447">
        <v>2019</v>
      </c>
      <c r="F1447">
        <v>0</v>
      </c>
    </row>
    <row r="1448" spans="1:6" x14ac:dyDescent="0.3">
      <c r="A1448">
        <v>330</v>
      </c>
      <c r="B1448" t="s">
        <v>43</v>
      </c>
      <c r="C1448" s="1">
        <v>43647</v>
      </c>
      <c r="D1448" t="s">
        <v>13</v>
      </c>
      <c r="E1448">
        <v>2019</v>
      </c>
      <c r="F1448">
        <v>0</v>
      </c>
    </row>
    <row r="1449" spans="1:6" x14ac:dyDescent="0.3">
      <c r="A1449">
        <v>331</v>
      </c>
      <c r="B1449" t="s">
        <v>43</v>
      </c>
      <c r="C1449" s="1">
        <v>43678</v>
      </c>
      <c r="D1449" t="s">
        <v>14</v>
      </c>
      <c r="E1449">
        <v>2019</v>
      </c>
      <c r="F1449">
        <v>0</v>
      </c>
    </row>
    <row r="1450" spans="1:6" x14ac:dyDescent="0.3">
      <c r="A1450">
        <v>332</v>
      </c>
      <c r="B1450" t="s">
        <v>43</v>
      </c>
      <c r="C1450" s="1">
        <v>43709</v>
      </c>
      <c r="D1450" t="s">
        <v>15</v>
      </c>
      <c r="E1450">
        <v>2019</v>
      </c>
      <c r="F1450">
        <v>0</v>
      </c>
    </row>
    <row r="1451" spans="1:6" x14ac:dyDescent="0.3">
      <c r="A1451">
        <v>333</v>
      </c>
      <c r="B1451" t="s">
        <v>43</v>
      </c>
      <c r="C1451" s="1">
        <v>43739</v>
      </c>
      <c r="D1451" t="s">
        <v>16</v>
      </c>
      <c r="E1451">
        <v>2019</v>
      </c>
      <c r="F1451">
        <v>0</v>
      </c>
    </row>
    <row r="1452" spans="1:6" x14ac:dyDescent="0.3">
      <c r="A1452">
        <v>334</v>
      </c>
      <c r="B1452" t="s">
        <v>43</v>
      </c>
      <c r="C1452" s="1">
        <v>43770</v>
      </c>
      <c r="D1452" t="s">
        <v>17</v>
      </c>
      <c r="E1452">
        <v>2019</v>
      </c>
      <c r="F1452">
        <v>0</v>
      </c>
    </row>
    <row r="1453" spans="1:6" x14ac:dyDescent="0.3">
      <c r="A1453">
        <v>335</v>
      </c>
      <c r="B1453" t="s">
        <v>43</v>
      </c>
      <c r="C1453" s="1">
        <v>43800</v>
      </c>
      <c r="D1453" t="s">
        <v>18</v>
      </c>
      <c r="E1453">
        <v>2019</v>
      </c>
      <c r="F1453">
        <v>0</v>
      </c>
    </row>
    <row r="1454" spans="1:6" x14ac:dyDescent="0.3">
      <c r="A1454">
        <v>336</v>
      </c>
      <c r="B1454" t="s">
        <v>44</v>
      </c>
      <c r="C1454" s="1">
        <v>43466</v>
      </c>
      <c r="D1454" t="s">
        <v>7</v>
      </c>
      <c r="E1454">
        <v>2019</v>
      </c>
      <c r="F1454">
        <v>0</v>
      </c>
    </row>
    <row r="1455" spans="1:6" x14ac:dyDescent="0.3">
      <c r="A1455">
        <v>337</v>
      </c>
      <c r="B1455" t="s">
        <v>44</v>
      </c>
      <c r="C1455" s="1">
        <v>43497</v>
      </c>
      <c r="D1455" t="s">
        <v>8</v>
      </c>
      <c r="E1455">
        <v>2019</v>
      </c>
      <c r="F1455">
        <v>0</v>
      </c>
    </row>
    <row r="1456" spans="1:6" x14ac:dyDescent="0.3">
      <c r="A1456">
        <v>338</v>
      </c>
      <c r="B1456" t="s">
        <v>44</v>
      </c>
      <c r="C1456" s="1">
        <v>43525</v>
      </c>
      <c r="D1456" t="s">
        <v>9</v>
      </c>
      <c r="E1456">
        <v>2019</v>
      </c>
      <c r="F1456">
        <v>0</v>
      </c>
    </row>
    <row r="1457" spans="1:6" x14ac:dyDescent="0.3">
      <c r="A1457">
        <v>339</v>
      </c>
      <c r="B1457" t="s">
        <v>44</v>
      </c>
      <c r="C1457" s="1">
        <v>43556</v>
      </c>
      <c r="D1457" t="s">
        <v>10</v>
      </c>
      <c r="E1457">
        <v>2019</v>
      </c>
      <c r="F1457">
        <v>0</v>
      </c>
    </row>
    <row r="1458" spans="1:6" x14ac:dyDescent="0.3">
      <c r="A1458">
        <v>340</v>
      </c>
      <c r="B1458" t="s">
        <v>44</v>
      </c>
      <c r="C1458" s="1">
        <v>43586</v>
      </c>
      <c r="D1458" t="s">
        <v>11</v>
      </c>
      <c r="E1458">
        <v>2019</v>
      </c>
      <c r="F1458">
        <v>0</v>
      </c>
    </row>
    <row r="1459" spans="1:6" x14ac:dyDescent="0.3">
      <c r="A1459">
        <v>341</v>
      </c>
      <c r="B1459" t="s">
        <v>44</v>
      </c>
      <c r="C1459" s="1">
        <v>43617</v>
      </c>
      <c r="D1459" t="s">
        <v>12</v>
      </c>
      <c r="E1459">
        <v>2019</v>
      </c>
      <c r="F1459">
        <v>0</v>
      </c>
    </row>
    <row r="1460" spans="1:6" x14ac:dyDescent="0.3">
      <c r="A1460">
        <v>342</v>
      </c>
      <c r="B1460" t="s">
        <v>44</v>
      </c>
      <c r="C1460" s="1">
        <v>43647</v>
      </c>
      <c r="D1460" t="s">
        <v>13</v>
      </c>
      <c r="E1460">
        <v>2019</v>
      </c>
      <c r="F1460">
        <v>0</v>
      </c>
    </row>
    <row r="1461" spans="1:6" x14ac:dyDescent="0.3">
      <c r="A1461">
        <v>343</v>
      </c>
      <c r="B1461" t="s">
        <v>44</v>
      </c>
      <c r="C1461" s="1">
        <v>43678</v>
      </c>
      <c r="D1461" t="s">
        <v>14</v>
      </c>
      <c r="E1461">
        <v>2019</v>
      </c>
      <c r="F1461">
        <v>0</v>
      </c>
    </row>
    <row r="1462" spans="1:6" x14ac:dyDescent="0.3">
      <c r="A1462">
        <v>344</v>
      </c>
      <c r="B1462" t="s">
        <v>44</v>
      </c>
      <c r="C1462" s="1">
        <v>43709</v>
      </c>
      <c r="D1462" t="s">
        <v>15</v>
      </c>
      <c r="E1462">
        <v>2019</v>
      </c>
      <c r="F1462">
        <v>0</v>
      </c>
    </row>
    <row r="1463" spans="1:6" x14ac:dyDescent="0.3">
      <c r="A1463">
        <v>345</v>
      </c>
      <c r="B1463" t="s">
        <v>44</v>
      </c>
      <c r="C1463" s="1">
        <v>43739</v>
      </c>
      <c r="D1463" t="s">
        <v>16</v>
      </c>
      <c r="E1463">
        <v>2019</v>
      </c>
      <c r="F1463">
        <v>0</v>
      </c>
    </row>
    <row r="1464" spans="1:6" x14ac:dyDescent="0.3">
      <c r="A1464">
        <v>346</v>
      </c>
      <c r="B1464" t="s">
        <v>44</v>
      </c>
      <c r="C1464" s="1">
        <v>43770</v>
      </c>
      <c r="D1464" t="s">
        <v>17</v>
      </c>
      <c r="E1464">
        <v>2019</v>
      </c>
      <c r="F1464">
        <v>0</v>
      </c>
    </row>
    <row r="1465" spans="1:6" x14ac:dyDescent="0.3">
      <c r="A1465">
        <v>347</v>
      </c>
      <c r="B1465" t="s">
        <v>44</v>
      </c>
      <c r="C1465" s="1">
        <v>43800</v>
      </c>
      <c r="D1465" t="s">
        <v>18</v>
      </c>
      <c r="E1465">
        <v>2019</v>
      </c>
      <c r="F1465">
        <v>0</v>
      </c>
    </row>
    <row r="1466" spans="1:6" x14ac:dyDescent="0.3">
      <c r="A1466">
        <v>348</v>
      </c>
      <c r="B1466" t="s">
        <v>45</v>
      </c>
      <c r="C1466" s="1">
        <v>43466</v>
      </c>
      <c r="D1466" t="s">
        <v>7</v>
      </c>
      <c r="E1466">
        <v>2019</v>
      </c>
      <c r="F1466">
        <v>28131</v>
      </c>
    </row>
    <row r="1467" spans="1:6" x14ac:dyDescent="0.3">
      <c r="A1467">
        <v>349</v>
      </c>
      <c r="B1467" t="s">
        <v>45</v>
      </c>
      <c r="C1467" s="1">
        <v>43497</v>
      </c>
      <c r="D1467" t="s">
        <v>8</v>
      </c>
      <c r="E1467">
        <v>2019</v>
      </c>
      <c r="F1467">
        <v>22342</v>
      </c>
    </row>
    <row r="1468" spans="1:6" x14ac:dyDescent="0.3">
      <c r="A1468">
        <v>350</v>
      </c>
      <c r="B1468" t="s">
        <v>45</v>
      </c>
      <c r="C1468" s="1">
        <v>43525</v>
      </c>
      <c r="D1468" t="s">
        <v>9</v>
      </c>
      <c r="E1468">
        <v>2019</v>
      </c>
      <c r="F1468">
        <v>20050</v>
      </c>
    </row>
    <row r="1469" spans="1:6" x14ac:dyDescent="0.3">
      <c r="A1469">
        <v>351</v>
      </c>
      <c r="B1469" t="s">
        <v>45</v>
      </c>
      <c r="C1469" s="1">
        <v>43556</v>
      </c>
      <c r="D1469" t="s">
        <v>10</v>
      </c>
      <c r="E1469">
        <v>2019</v>
      </c>
      <c r="F1469">
        <v>23749</v>
      </c>
    </row>
    <row r="1470" spans="1:6" x14ac:dyDescent="0.3">
      <c r="A1470">
        <v>352</v>
      </c>
      <c r="B1470" t="s">
        <v>45</v>
      </c>
      <c r="C1470" s="1">
        <v>43586</v>
      </c>
      <c r="D1470" t="s">
        <v>11</v>
      </c>
      <c r="E1470">
        <v>2019</v>
      </c>
      <c r="F1470">
        <v>20010</v>
      </c>
    </row>
    <row r="1471" spans="1:6" x14ac:dyDescent="0.3">
      <c r="A1471">
        <v>353</v>
      </c>
      <c r="B1471" t="s">
        <v>45</v>
      </c>
      <c r="C1471" s="1">
        <v>43617</v>
      </c>
      <c r="D1471" t="s">
        <v>12</v>
      </c>
      <c r="E1471">
        <v>2019</v>
      </c>
      <c r="F1471">
        <v>20050</v>
      </c>
    </row>
    <row r="1472" spans="1:6" x14ac:dyDescent="0.3">
      <c r="A1472">
        <v>354</v>
      </c>
      <c r="B1472" t="s">
        <v>45</v>
      </c>
      <c r="C1472" s="1">
        <v>43647</v>
      </c>
      <c r="D1472" t="s">
        <v>13</v>
      </c>
      <c r="E1472">
        <v>2019</v>
      </c>
      <c r="F1472">
        <v>32625</v>
      </c>
    </row>
    <row r="1473" spans="1:6" x14ac:dyDescent="0.3">
      <c r="A1473">
        <v>355</v>
      </c>
      <c r="B1473" t="s">
        <v>45</v>
      </c>
      <c r="C1473" s="1">
        <v>43678</v>
      </c>
      <c r="D1473" t="s">
        <v>14</v>
      </c>
      <c r="E1473">
        <v>2019</v>
      </c>
      <c r="F1473">
        <v>35860</v>
      </c>
    </row>
    <row r="1474" spans="1:6" x14ac:dyDescent="0.3">
      <c r="A1474">
        <v>356</v>
      </c>
      <c r="B1474" t="s">
        <v>45</v>
      </c>
      <c r="C1474" s="1">
        <v>43709</v>
      </c>
      <c r="D1474" t="s">
        <v>15</v>
      </c>
      <c r="E1474">
        <v>2019</v>
      </c>
      <c r="F1474">
        <v>21375</v>
      </c>
    </row>
    <row r="1475" spans="1:6" x14ac:dyDescent="0.3">
      <c r="A1475">
        <v>357</v>
      </c>
      <c r="B1475" t="s">
        <v>45</v>
      </c>
      <c r="C1475" s="1">
        <v>43739</v>
      </c>
      <c r="D1475" t="s">
        <v>16</v>
      </c>
      <c r="E1475">
        <v>2019</v>
      </c>
      <c r="F1475">
        <v>21234</v>
      </c>
    </row>
    <row r="1476" spans="1:6" x14ac:dyDescent="0.3">
      <c r="A1476">
        <v>358</v>
      </c>
      <c r="B1476" t="s">
        <v>45</v>
      </c>
      <c r="C1476" s="1">
        <v>43770</v>
      </c>
      <c r="D1476" t="s">
        <v>17</v>
      </c>
      <c r="E1476">
        <v>2019</v>
      </c>
      <c r="F1476">
        <v>32657</v>
      </c>
    </row>
    <row r="1477" spans="1:6" x14ac:dyDescent="0.3">
      <c r="A1477">
        <v>359</v>
      </c>
      <c r="B1477" t="s">
        <v>45</v>
      </c>
      <c r="C1477" s="1">
        <v>43800</v>
      </c>
      <c r="D1477" t="s">
        <v>18</v>
      </c>
      <c r="E1477">
        <v>2019</v>
      </c>
      <c r="F1477">
        <v>20556</v>
      </c>
    </row>
    <row r="1478" spans="1:6" x14ac:dyDescent="0.3">
      <c r="A1478">
        <v>360</v>
      </c>
      <c r="B1478" t="s">
        <v>46</v>
      </c>
      <c r="C1478" s="1">
        <v>43466</v>
      </c>
      <c r="D1478" t="s">
        <v>7</v>
      </c>
      <c r="E1478">
        <v>2019</v>
      </c>
      <c r="F1478">
        <v>28700</v>
      </c>
    </row>
    <row r="1479" spans="1:6" x14ac:dyDescent="0.3">
      <c r="A1479">
        <v>361</v>
      </c>
      <c r="B1479" t="s">
        <v>46</v>
      </c>
      <c r="C1479" s="1">
        <v>43497</v>
      </c>
      <c r="D1479" t="s">
        <v>8</v>
      </c>
      <c r="E1479">
        <v>2019</v>
      </c>
      <c r="F1479">
        <v>28800</v>
      </c>
    </row>
    <row r="1480" spans="1:6" x14ac:dyDescent="0.3">
      <c r="A1480">
        <v>362</v>
      </c>
      <c r="B1480" t="s">
        <v>46</v>
      </c>
      <c r="C1480" s="1">
        <v>43525</v>
      </c>
      <c r="D1480" t="s">
        <v>9</v>
      </c>
      <c r="E1480">
        <v>2019</v>
      </c>
      <c r="F1480">
        <v>29000</v>
      </c>
    </row>
    <row r="1481" spans="1:6" x14ac:dyDescent="0.3">
      <c r="A1481">
        <v>363</v>
      </c>
      <c r="B1481" t="s">
        <v>46</v>
      </c>
      <c r="C1481" s="1">
        <v>43556</v>
      </c>
      <c r="D1481" t="s">
        <v>10</v>
      </c>
      <c r="E1481">
        <v>2019</v>
      </c>
      <c r="F1481">
        <v>26900</v>
      </c>
    </row>
    <row r="1482" spans="1:6" x14ac:dyDescent="0.3">
      <c r="A1482">
        <v>364</v>
      </c>
      <c r="B1482" t="s">
        <v>46</v>
      </c>
      <c r="C1482" s="1">
        <v>43586</v>
      </c>
      <c r="D1482" t="s">
        <v>11</v>
      </c>
      <c r="E1482">
        <v>2019</v>
      </c>
      <c r="F1482">
        <v>24900</v>
      </c>
    </row>
    <row r="1483" spans="1:6" x14ac:dyDescent="0.3">
      <c r="A1483">
        <v>365</v>
      </c>
      <c r="B1483" t="s">
        <v>46</v>
      </c>
      <c r="C1483" s="1">
        <v>43617</v>
      </c>
      <c r="D1483" t="s">
        <v>12</v>
      </c>
      <c r="E1483">
        <v>2019</v>
      </c>
      <c r="F1483">
        <v>27100</v>
      </c>
    </row>
    <row r="1484" spans="1:6" x14ac:dyDescent="0.3">
      <c r="A1484">
        <v>366</v>
      </c>
      <c r="B1484" t="s">
        <v>46</v>
      </c>
      <c r="C1484" s="1">
        <v>43647</v>
      </c>
      <c r="D1484" t="s">
        <v>13</v>
      </c>
      <c r="E1484">
        <v>2019</v>
      </c>
      <c r="F1484">
        <v>28600</v>
      </c>
    </row>
    <row r="1485" spans="1:6" x14ac:dyDescent="0.3">
      <c r="A1485">
        <v>367</v>
      </c>
      <c r="B1485" t="s">
        <v>46</v>
      </c>
      <c r="C1485" s="1">
        <v>43678</v>
      </c>
      <c r="D1485" t="s">
        <v>14</v>
      </c>
      <c r="E1485">
        <v>2019</v>
      </c>
      <c r="F1485">
        <v>31600</v>
      </c>
    </row>
    <row r="1486" spans="1:6" x14ac:dyDescent="0.3">
      <c r="A1486">
        <v>368</v>
      </c>
      <c r="B1486" t="s">
        <v>46</v>
      </c>
      <c r="C1486" s="1">
        <v>43709</v>
      </c>
      <c r="D1486" t="s">
        <v>15</v>
      </c>
      <c r="E1486">
        <v>2019</v>
      </c>
      <c r="F1486">
        <v>32600</v>
      </c>
    </row>
    <row r="1487" spans="1:6" x14ac:dyDescent="0.3">
      <c r="A1487">
        <v>369</v>
      </c>
      <c r="B1487" t="s">
        <v>46</v>
      </c>
      <c r="C1487" s="1">
        <v>43739</v>
      </c>
      <c r="D1487" t="s">
        <v>16</v>
      </c>
      <c r="E1487">
        <v>2019</v>
      </c>
      <c r="F1487">
        <v>31100</v>
      </c>
    </row>
    <row r="1488" spans="1:6" x14ac:dyDescent="0.3">
      <c r="A1488">
        <v>370</v>
      </c>
      <c r="B1488" t="s">
        <v>46</v>
      </c>
      <c r="C1488" s="1">
        <v>43770</v>
      </c>
      <c r="D1488" t="s">
        <v>17</v>
      </c>
      <c r="E1488">
        <v>2019</v>
      </c>
      <c r="F1488">
        <v>32150</v>
      </c>
    </row>
    <row r="1489" spans="1:6" x14ac:dyDescent="0.3">
      <c r="A1489">
        <v>371</v>
      </c>
      <c r="B1489" t="s">
        <v>46</v>
      </c>
      <c r="C1489" s="1">
        <v>43800</v>
      </c>
      <c r="D1489" t="s">
        <v>18</v>
      </c>
      <c r="E1489">
        <v>2019</v>
      </c>
      <c r="F1489">
        <v>32050</v>
      </c>
    </row>
    <row r="1490" spans="1:6" x14ac:dyDescent="0.3">
      <c r="A1490">
        <v>372</v>
      </c>
      <c r="B1490" t="s">
        <v>47</v>
      </c>
      <c r="C1490" s="1">
        <v>43466</v>
      </c>
      <c r="D1490" t="s">
        <v>7</v>
      </c>
      <c r="E1490">
        <v>2019</v>
      </c>
      <c r="F1490">
        <v>151545</v>
      </c>
    </row>
    <row r="1491" spans="1:6" x14ac:dyDescent="0.3">
      <c r="A1491">
        <v>373</v>
      </c>
      <c r="B1491" t="s">
        <v>47</v>
      </c>
      <c r="C1491" s="1">
        <v>43497</v>
      </c>
      <c r="D1491" t="s">
        <v>8</v>
      </c>
      <c r="E1491">
        <v>2019</v>
      </c>
      <c r="F1491">
        <v>157755</v>
      </c>
    </row>
    <row r="1492" spans="1:6" x14ac:dyDescent="0.3">
      <c r="A1492">
        <v>374</v>
      </c>
      <c r="B1492" t="s">
        <v>47</v>
      </c>
      <c r="C1492" s="1">
        <v>43525</v>
      </c>
      <c r="D1492" t="s">
        <v>9</v>
      </c>
      <c r="E1492">
        <v>2019</v>
      </c>
      <c r="F1492">
        <v>154305</v>
      </c>
    </row>
    <row r="1493" spans="1:6" x14ac:dyDescent="0.3">
      <c r="A1493">
        <v>375</v>
      </c>
      <c r="B1493" t="s">
        <v>47</v>
      </c>
      <c r="C1493" s="1">
        <v>43556</v>
      </c>
      <c r="D1493" t="s">
        <v>10</v>
      </c>
      <c r="E1493">
        <v>2019</v>
      </c>
      <c r="F1493">
        <v>150425</v>
      </c>
    </row>
    <row r="1494" spans="1:6" x14ac:dyDescent="0.3">
      <c r="A1494">
        <v>376</v>
      </c>
      <c r="B1494" t="s">
        <v>47</v>
      </c>
      <c r="C1494" s="1">
        <v>43586</v>
      </c>
      <c r="D1494" t="s">
        <v>11</v>
      </c>
      <c r="E1494">
        <v>2019</v>
      </c>
      <c r="F1494">
        <v>143230</v>
      </c>
    </row>
    <row r="1495" spans="1:6" x14ac:dyDescent="0.3">
      <c r="A1495">
        <v>377</v>
      </c>
      <c r="B1495" t="s">
        <v>47</v>
      </c>
      <c r="C1495" s="1">
        <v>43617</v>
      </c>
      <c r="D1495" t="s">
        <v>12</v>
      </c>
      <c r="E1495">
        <v>2019</v>
      </c>
      <c r="F1495">
        <v>144400</v>
      </c>
    </row>
    <row r="1496" spans="1:6" x14ac:dyDescent="0.3">
      <c r="A1496">
        <v>378</v>
      </c>
      <c r="B1496" t="s">
        <v>47</v>
      </c>
      <c r="C1496" s="1">
        <v>43647</v>
      </c>
      <c r="D1496" t="s">
        <v>13</v>
      </c>
      <c r="E1496">
        <v>2019</v>
      </c>
      <c r="F1496">
        <v>145440</v>
      </c>
    </row>
    <row r="1497" spans="1:6" x14ac:dyDescent="0.3">
      <c r="A1497">
        <v>379</v>
      </c>
      <c r="B1497" t="s">
        <v>47</v>
      </c>
      <c r="C1497" s="1">
        <v>43678</v>
      </c>
      <c r="D1497" t="s">
        <v>14</v>
      </c>
      <c r="E1497">
        <v>2019</v>
      </c>
      <c r="F1497">
        <v>148030</v>
      </c>
    </row>
    <row r="1498" spans="1:6" x14ac:dyDescent="0.3">
      <c r="A1498">
        <v>380</v>
      </c>
      <c r="B1498" t="s">
        <v>47</v>
      </c>
      <c r="C1498" s="1">
        <v>43709</v>
      </c>
      <c r="D1498" t="s">
        <v>15</v>
      </c>
      <c r="E1498">
        <v>2019</v>
      </c>
      <c r="F1498">
        <v>151070</v>
      </c>
    </row>
    <row r="1499" spans="1:6" x14ac:dyDescent="0.3">
      <c r="A1499">
        <v>381</v>
      </c>
      <c r="B1499" t="s">
        <v>47</v>
      </c>
      <c r="C1499" s="1">
        <v>43739</v>
      </c>
      <c r="D1499" t="s">
        <v>16</v>
      </c>
      <c r="E1499">
        <v>2019</v>
      </c>
      <c r="F1499">
        <v>147450</v>
      </c>
    </row>
    <row r="1500" spans="1:6" x14ac:dyDescent="0.3">
      <c r="A1500">
        <v>382</v>
      </c>
      <c r="B1500" t="s">
        <v>47</v>
      </c>
      <c r="C1500" s="1">
        <v>43770</v>
      </c>
      <c r="D1500" t="s">
        <v>17</v>
      </c>
      <c r="E1500">
        <v>2019</v>
      </c>
      <c r="F1500">
        <v>153880</v>
      </c>
    </row>
    <row r="1501" spans="1:6" x14ac:dyDescent="0.3">
      <c r="A1501">
        <v>383</v>
      </c>
      <c r="B1501" t="s">
        <v>47</v>
      </c>
      <c r="C1501" s="1">
        <v>43800</v>
      </c>
      <c r="D1501" t="s">
        <v>18</v>
      </c>
      <c r="E1501">
        <v>2019</v>
      </c>
      <c r="F1501">
        <v>147700</v>
      </c>
    </row>
    <row r="1502" spans="1:6" x14ac:dyDescent="0.3">
      <c r="A1502">
        <v>384</v>
      </c>
      <c r="B1502" t="s">
        <v>48</v>
      </c>
      <c r="C1502" s="1">
        <v>43466</v>
      </c>
      <c r="D1502" t="s">
        <v>7</v>
      </c>
      <c r="E1502">
        <v>2019</v>
      </c>
      <c r="F1502">
        <v>479293</v>
      </c>
    </row>
    <row r="1503" spans="1:6" x14ac:dyDescent="0.3">
      <c r="A1503">
        <v>385</v>
      </c>
      <c r="B1503" t="s">
        <v>48</v>
      </c>
      <c r="C1503" s="1">
        <v>43497</v>
      </c>
      <c r="D1503" t="s">
        <v>8</v>
      </c>
      <c r="E1503">
        <v>2019</v>
      </c>
      <c r="F1503">
        <v>56525</v>
      </c>
    </row>
    <row r="1504" spans="1:6" x14ac:dyDescent="0.3">
      <c r="A1504">
        <v>386</v>
      </c>
      <c r="B1504" t="s">
        <v>48</v>
      </c>
      <c r="C1504" s="1">
        <v>43525</v>
      </c>
      <c r="D1504" t="s">
        <v>9</v>
      </c>
      <c r="E1504">
        <v>2019</v>
      </c>
      <c r="F1504">
        <v>481923</v>
      </c>
    </row>
    <row r="1505" spans="1:6" x14ac:dyDescent="0.3">
      <c r="A1505">
        <v>387</v>
      </c>
      <c r="B1505" t="s">
        <v>48</v>
      </c>
      <c r="C1505" s="1">
        <v>43556</v>
      </c>
      <c r="D1505" t="s">
        <v>10</v>
      </c>
      <c r="E1505">
        <v>2019</v>
      </c>
      <c r="F1505">
        <v>441150</v>
      </c>
    </row>
    <row r="1506" spans="1:6" x14ac:dyDescent="0.3">
      <c r="A1506">
        <v>388</v>
      </c>
      <c r="B1506" t="s">
        <v>48</v>
      </c>
      <c r="C1506" s="1">
        <v>43586</v>
      </c>
      <c r="D1506" t="s">
        <v>11</v>
      </c>
      <c r="E1506">
        <v>2019</v>
      </c>
      <c r="F1506">
        <v>345790</v>
      </c>
    </row>
    <row r="1507" spans="1:6" x14ac:dyDescent="0.3">
      <c r="A1507">
        <v>389</v>
      </c>
      <c r="B1507" t="s">
        <v>48</v>
      </c>
      <c r="C1507" s="1">
        <v>43617</v>
      </c>
      <c r="D1507" t="s">
        <v>12</v>
      </c>
      <c r="E1507">
        <v>2019</v>
      </c>
      <c r="F1507">
        <v>370566</v>
      </c>
    </row>
    <row r="1508" spans="1:6" x14ac:dyDescent="0.3">
      <c r="A1508">
        <v>390</v>
      </c>
      <c r="B1508" t="s">
        <v>48</v>
      </c>
      <c r="C1508" s="1">
        <v>43647</v>
      </c>
      <c r="D1508" t="s">
        <v>13</v>
      </c>
      <c r="E1508">
        <v>2019</v>
      </c>
      <c r="F1508">
        <v>332770</v>
      </c>
    </row>
    <row r="1509" spans="1:6" x14ac:dyDescent="0.3">
      <c r="A1509">
        <v>391</v>
      </c>
      <c r="B1509" t="s">
        <v>48</v>
      </c>
      <c r="C1509" s="1">
        <v>43678</v>
      </c>
      <c r="D1509" t="s">
        <v>14</v>
      </c>
      <c r="E1509">
        <v>2019</v>
      </c>
      <c r="F1509">
        <v>389010</v>
      </c>
    </row>
    <row r="1510" spans="1:6" x14ac:dyDescent="0.3">
      <c r="A1510">
        <v>392</v>
      </c>
      <c r="B1510" t="s">
        <v>48</v>
      </c>
      <c r="C1510" s="1">
        <v>43709</v>
      </c>
      <c r="D1510" t="s">
        <v>15</v>
      </c>
      <c r="E1510">
        <v>2019</v>
      </c>
      <c r="F1510">
        <v>366862</v>
      </c>
    </row>
    <row r="1511" spans="1:6" x14ac:dyDescent="0.3">
      <c r="A1511">
        <v>393</v>
      </c>
      <c r="B1511" t="s">
        <v>48</v>
      </c>
      <c r="C1511" s="1">
        <v>43739</v>
      </c>
      <c r="D1511" t="s">
        <v>16</v>
      </c>
      <c r="E1511">
        <v>2019</v>
      </c>
      <c r="F1511">
        <v>381860</v>
      </c>
    </row>
    <row r="1512" spans="1:6" x14ac:dyDescent="0.3">
      <c r="A1512">
        <v>394</v>
      </c>
      <c r="B1512" t="s">
        <v>48</v>
      </c>
      <c r="C1512" s="1">
        <v>43770</v>
      </c>
      <c r="D1512" t="s">
        <v>17</v>
      </c>
      <c r="E1512">
        <v>2019</v>
      </c>
      <c r="F1512">
        <v>365990</v>
      </c>
    </row>
    <row r="1513" spans="1:6" x14ac:dyDescent="0.3">
      <c r="A1513">
        <v>395</v>
      </c>
      <c r="B1513" t="s">
        <v>48</v>
      </c>
      <c r="C1513" s="1">
        <v>43800</v>
      </c>
      <c r="D1513" t="s">
        <v>18</v>
      </c>
      <c r="E1513">
        <v>2019</v>
      </c>
      <c r="F1513">
        <v>477635</v>
      </c>
    </row>
    <row r="1514" spans="1:6" x14ac:dyDescent="0.3">
      <c r="A1514">
        <v>0</v>
      </c>
      <c r="B1514" t="s">
        <v>6</v>
      </c>
      <c r="C1514" s="1">
        <v>42370</v>
      </c>
      <c r="D1514" t="s">
        <v>7</v>
      </c>
      <c r="E1514">
        <v>2016</v>
      </c>
      <c r="F1514">
        <v>2</v>
      </c>
    </row>
    <row r="1515" spans="1:6" x14ac:dyDescent="0.3">
      <c r="A1515">
        <v>1</v>
      </c>
      <c r="B1515" t="s">
        <v>6</v>
      </c>
      <c r="C1515" s="1">
        <v>42401</v>
      </c>
      <c r="D1515" t="s">
        <v>8</v>
      </c>
      <c r="E1515">
        <v>2016</v>
      </c>
      <c r="F1515">
        <v>0</v>
      </c>
    </row>
    <row r="1516" spans="1:6" x14ac:dyDescent="0.3">
      <c r="A1516">
        <v>2</v>
      </c>
      <c r="B1516" t="s">
        <v>6</v>
      </c>
      <c r="C1516" s="1">
        <v>42430</v>
      </c>
      <c r="D1516" t="s">
        <v>9</v>
      </c>
      <c r="E1516">
        <v>2016</v>
      </c>
      <c r="F1516">
        <v>2</v>
      </c>
    </row>
    <row r="1517" spans="1:6" x14ac:dyDescent="0.3">
      <c r="A1517">
        <v>3</v>
      </c>
      <c r="B1517" t="s">
        <v>6</v>
      </c>
      <c r="C1517" s="1">
        <v>42461</v>
      </c>
      <c r="D1517" t="s">
        <v>10</v>
      </c>
      <c r="E1517">
        <v>2016</v>
      </c>
      <c r="F1517">
        <v>0</v>
      </c>
    </row>
    <row r="1518" spans="1:6" x14ac:dyDescent="0.3">
      <c r="A1518">
        <v>4</v>
      </c>
      <c r="B1518" t="s">
        <v>6</v>
      </c>
      <c r="C1518" s="1">
        <v>42491</v>
      </c>
      <c r="D1518" t="s">
        <v>11</v>
      </c>
      <c r="E1518">
        <v>2016</v>
      </c>
      <c r="F1518">
        <v>0</v>
      </c>
    </row>
    <row r="1519" spans="1:6" x14ac:dyDescent="0.3">
      <c r="A1519">
        <v>5</v>
      </c>
      <c r="B1519" t="s">
        <v>6</v>
      </c>
      <c r="C1519" s="1">
        <v>42522</v>
      </c>
      <c r="D1519" t="s">
        <v>12</v>
      </c>
      <c r="E1519">
        <v>2016</v>
      </c>
      <c r="F1519">
        <v>0</v>
      </c>
    </row>
    <row r="1520" spans="1:6" x14ac:dyDescent="0.3">
      <c r="A1520">
        <v>6</v>
      </c>
      <c r="B1520" t="s">
        <v>6</v>
      </c>
      <c r="C1520" s="1">
        <v>42552</v>
      </c>
      <c r="D1520" t="s">
        <v>13</v>
      </c>
      <c r="E1520">
        <v>2016</v>
      </c>
      <c r="F1520">
        <v>4</v>
      </c>
    </row>
    <row r="1521" spans="1:6" x14ac:dyDescent="0.3">
      <c r="A1521">
        <v>7</v>
      </c>
      <c r="B1521" t="s">
        <v>6</v>
      </c>
      <c r="C1521" s="1">
        <v>42583</v>
      </c>
      <c r="D1521" t="s">
        <v>14</v>
      </c>
      <c r="E1521">
        <v>2016</v>
      </c>
      <c r="F1521">
        <v>2</v>
      </c>
    </row>
    <row r="1522" spans="1:6" x14ac:dyDescent="0.3">
      <c r="A1522">
        <v>8</v>
      </c>
      <c r="B1522" t="s">
        <v>6</v>
      </c>
      <c r="C1522" s="1">
        <v>42614</v>
      </c>
      <c r="D1522" t="s">
        <v>15</v>
      </c>
      <c r="E1522">
        <v>2016</v>
      </c>
      <c r="F1522">
        <v>0</v>
      </c>
    </row>
    <row r="1523" spans="1:6" x14ac:dyDescent="0.3">
      <c r="A1523">
        <v>9</v>
      </c>
      <c r="B1523" t="s">
        <v>6</v>
      </c>
      <c r="C1523" s="1">
        <v>42644</v>
      </c>
      <c r="D1523" t="s">
        <v>16</v>
      </c>
      <c r="E1523">
        <v>2016</v>
      </c>
      <c r="F1523">
        <v>0</v>
      </c>
    </row>
    <row r="1524" spans="1:6" x14ac:dyDescent="0.3">
      <c r="A1524">
        <v>10</v>
      </c>
      <c r="B1524" t="s">
        <v>6</v>
      </c>
      <c r="C1524" s="1">
        <v>42675</v>
      </c>
      <c r="D1524" t="s">
        <v>17</v>
      </c>
      <c r="E1524">
        <v>2016</v>
      </c>
      <c r="F1524">
        <v>0</v>
      </c>
    </row>
    <row r="1525" spans="1:6" x14ac:dyDescent="0.3">
      <c r="A1525">
        <v>11</v>
      </c>
      <c r="B1525" t="s">
        <v>6</v>
      </c>
      <c r="C1525" s="1">
        <v>42705</v>
      </c>
      <c r="D1525" t="s">
        <v>18</v>
      </c>
      <c r="E1525">
        <v>2016</v>
      </c>
      <c r="F1525">
        <v>0</v>
      </c>
    </row>
    <row r="1526" spans="1:6" x14ac:dyDescent="0.3">
      <c r="A1526">
        <v>12</v>
      </c>
      <c r="B1526" t="s">
        <v>19</v>
      </c>
      <c r="C1526" s="1">
        <v>42370</v>
      </c>
      <c r="D1526" t="s">
        <v>7</v>
      </c>
      <c r="E1526">
        <v>2016</v>
      </c>
      <c r="F1526">
        <v>0</v>
      </c>
    </row>
    <row r="1527" spans="1:6" x14ac:dyDescent="0.3">
      <c r="A1527">
        <v>13</v>
      </c>
      <c r="B1527" t="s">
        <v>19</v>
      </c>
      <c r="C1527" s="1">
        <v>42401</v>
      </c>
      <c r="D1527" t="s">
        <v>8</v>
      </c>
      <c r="E1527">
        <v>2016</v>
      </c>
      <c r="F1527">
        <v>0</v>
      </c>
    </row>
    <row r="1528" spans="1:6" x14ac:dyDescent="0.3">
      <c r="A1528">
        <v>14</v>
      </c>
      <c r="B1528" t="s">
        <v>19</v>
      </c>
      <c r="C1528" s="1">
        <v>42430</v>
      </c>
      <c r="D1528" t="s">
        <v>9</v>
      </c>
      <c r="E1528">
        <v>2016</v>
      </c>
      <c r="F1528">
        <v>0</v>
      </c>
    </row>
    <row r="1529" spans="1:6" x14ac:dyDescent="0.3">
      <c r="A1529">
        <v>15</v>
      </c>
      <c r="B1529" t="s">
        <v>19</v>
      </c>
      <c r="C1529" s="1">
        <v>42461</v>
      </c>
      <c r="D1529" t="s">
        <v>10</v>
      </c>
      <c r="E1529">
        <v>2016</v>
      </c>
      <c r="F1529">
        <v>0</v>
      </c>
    </row>
    <row r="1530" spans="1:6" x14ac:dyDescent="0.3">
      <c r="A1530">
        <v>16</v>
      </c>
      <c r="B1530" t="s">
        <v>19</v>
      </c>
      <c r="C1530" s="1">
        <v>42491</v>
      </c>
      <c r="D1530" t="s">
        <v>11</v>
      </c>
      <c r="E1530">
        <v>2016</v>
      </c>
      <c r="F1530">
        <v>0</v>
      </c>
    </row>
    <row r="1531" spans="1:6" x14ac:dyDescent="0.3">
      <c r="A1531">
        <v>17</v>
      </c>
      <c r="B1531" t="s">
        <v>19</v>
      </c>
      <c r="C1531" s="1">
        <v>42522</v>
      </c>
      <c r="D1531" t="s">
        <v>12</v>
      </c>
      <c r="E1531">
        <v>2016</v>
      </c>
      <c r="F1531">
        <v>0</v>
      </c>
    </row>
    <row r="1532" spans="1:6" x14ac:dyDescent="0.3">
      <c r="A1532">
        <v>18</v>
      </c>
      <c r="B1532" t="s">
        <v>19</v>
      </c>
      <c r="C1532" s="1">
        <v>42552</v>
      </c>
      <c r="D1532" t="s">
        <v>13</v>
      </c>
      <c r="E1532">
        <v>2016</v>
      </c>
      <c r="F1532">
        <v>0</v>
      </c>
    </row>
    <row r="1533" spans="1:6" x14ac:dyDescent="0.3">
      <c r="A1533">
        <v>19</v>
      </c>
      <c r="B1533" t="s">
        <v>19</v>
      </c>
      <c r="C1533" s="1">
        <v>42583</v>
      </c>
      <c r="D1533" t="s">
        <v>14</v>
      </c>
      <c r="E1533">
        <v>2016</v>
      </c>
      <c r="F1533">
        <v>0</v>
      </c>
    </row>
    <row r="1534" spans="1:6" x14ac:dyDescent="0.3">
      <c r="A1534">
        <v>20</v>
      </c>
      <c r="B1534" t="s">
        <v>19</v>
      </c>
      <c r="C1534" s="1">
        <v>42614</v>
      </c>
      <c r="D1534" t="s">
        <v>15</v>
      </c>
      <c r="E1534">
        <v>2016</v>
      </c>
      <c r="F1534">
        <v>0</v>
      </c>
    </row>
    <row r="1535" spans="1:6" x14ac:dyDescent="0.3">
      <c r="A1535">
        <v>21</v>
      </c>
      <c r="B1535" t="s">
        <v>19</v>
      </c>
      <c r="C1535" s="1">
        <v>42644</v>
      </c>
      <c r="D1535" t="s">
        <v>16</v>
      </c>
      <c r="E1535">
        <v>2016</v>
      </c>
      <c r="F1535">
        <v>0</v>
      </c>
    </row>
    <row r="1536" spans="1:6" x14ac:dyDescent="0.3">
      <c r="A1536">
        <v>22</v>
      </c>
      <c r="B1536" t="s">
        <v>19</v>
      </c>
      <c r="C1536" s="1">
        <v>42675</v>
      </c>
      <c r="D1536" t="s">
        <v>17</v>
      </c>
      <c r="E1536">
        <v>2016</v>
      </c>
      <c r="F1536">
        <v>0</v>
      </c>
    </row>
    <row r="1537" spans="1:6" x14ac:dyDescent="0.3">
      <c r="A1537">
        <v>23</v>
      </c>
      <c r="B1537" t="s">
        <v>19</v>
      </c>
      <c r="C1537" s="1">
        <v>42705</v>
      </c>
      <c r="D1537" t="s">
        <v>18</v>
      </c>
      <c r="E1537">
        <v>2016</v>
      </c>
      <c r="F1537">
        <v>0</v>
      </c>
    </row>
    <row r="1538" spans="1:6" x14ac:dyDescent="0.3">
      <c r="A1538">
        <v>24</v>
      </c>
      <c r="B1538" t="s">
        <v>20</v>
      </c>
      <c r="C1538" s="1">
        <v>42370</v>
      </c>
      <c r="D1538" t="s">
        <v>7</v>
      </c>
      <c r="E1538">
        <v>2016</v>
      </c>
      <c r="F1538">
        <v>15865</v>
      </c>
    </row>
    <row r="1539" spans="1:6" x14ac:dyDescent="0.3">
      <c r="A1539">
        <v>25</v>
      </c>
      <c r="B1539" t="s">
        <v>20</v>
      </c>
      <c r="C1539" s="1">
        <v>42401</v>
      </c>
      <c r="D1539" t="s">
        <v>8</v>
      </c>
      <c r="E1539">
        <v>2016</v>
      </c>
      <c r="F1539">
        <v>29646</v>
      </c>
    </row>
    <row r="1540" spans="1:6" x14ac:dyDescent="0.3">
      <c r="A1540">
        <v>26</v>
      </c>
      <c r="B1540" t="s">
        <v>20</v>
      </c>
      <c r="C1540" s="1">
        <v>42430</v>
      </c>
      <c r="D1540" t="s">
        <v>9</v>
      </c>
      <c r="E1540">
        <v>2016</v>
      </c>
      <c r="F1540">
        <v>13019</v>
      </c>
    </row>
    <row r="1541" spans="1:6" x14ac:dyDescent="0.3">
      <c r="A1541">
        <v>27</v>
      </c>
      <c r="B1541" t="s">
        <v>20</v>
      </c>
      <c r="C1541" s="1">
        <v>42461</v>
      </c>
      <c r="D1541" t="s">
        <v>10</v>
      </c>
      <c r="E1541">
        <v>2016</v>
      </c>
      <c r="F1541">
        <v>8402</v>
      </c>
    </row>
    <row r="1542" spans="1:6" x14ac:dyDescent="0.3">
      <c r="A1542">
        <v>28</v>
      </c>
      <c r="B1542" t="s">
        <v>20</v>
      </c>
      <c r="C1542" s="1">
        <v>42491</v>
      </c>
      <c r="D1542" t="s">
        <v>11</v>
      </c>
      <c r="E1542">
        <v>2016</v>
      </c>
      <c r="F1542">
        <v>8522</v>
      </c>
    </row>
    <row r="1543" spans="1:6" x14ac:dyDescent="0.3">
      <c r="A1543">
        <v>29</v>
      </c>
      <c r="B1543" t="s">
        <v>20</v>
      </c>
      <c r="C1543" s="1">
        <v>42522</v>
      </c>
      <c r="D1543" t="s">
        <v>12</v>
      </c>
      <c r="E1543">
        <v>2016</v>
      </c>
      <c r="F1543">
        <v>10284</v>
      </c>
    </row>
    <row r="1544" spans="1:6" x14ac:dyDescent="0.3">
      <c r="A1544">
        <v>30</v>
      </c>
      <c r="B1544" t="s">
        <v>20</v>
      </c>
      <c r="C1544" s="1">
        <v>42552</v>
      </c>
      <c r="D1544" t="s">
        <v>13</v>
      </c>
      <c r="E1544">
        <v>2016</v>
      </c>
      <c r="F1544">
        <v>17142</v>
      </c>
    </row>
    <row r="1545" spans="1:6" x14ac:dyDescent="0.3">
      <c r="A1545">
        <v>31</v>
      </c>
      <c r="B1545" t="s">
        <v>20</v>
      </c>
      <c r="C1545" s="1">
        <v>42583</v>
      </c>
      <c r="D1545" t="s">
        <v>14</v>
      </c>
      <c r="E1545">
        <v>2016</v>
      </c>
      <c r="F1545">
        <v>12842</v>
      </c>
    </row>
    <row r="1546" spans="1:6" x14ac:dyDescent="0.3">
      <c r="A1546">
        <v>32</v>
      </c>
      <c r="B1546" t="s">
        <v>20</v>
      </c>
      <c r="C1546" s="1">
        <v>42614</v>
      </c>
      <c r="D1546" t="s">
        <v>15</v>
      </c>
      <c r="E1546">
        <v>2016</v>
      </c>
      <c r="F1546">
        <v>9397</v>
      </c>
    </row>
    <row r="1547" spans="1:6" x14ac:dyDescent="0.3">
      <c r="A1547">
        <v>33</v>
      </c>
      <c r="B1547" t="s">
        <v>20</v>
      </c>
      <c r="C1547" s="1">
        <v>42644</v>
      </c>
      <c r="D1547" t="s">
        <v>16</v>
      </c>
      <c r="E1547">
        <v>2016</v>
      </c>
      <c r="F1547">
        <v>12808</v>
      </c>
    </row>
    <row r="1548" spans="1:6" x14ac:dyDescent="0.3">
      <c r="A1548">
        <v>34</v>
      </c>
      <c r="B1548" t="s">
        <v>20</v>
      </c>
      <c r="C1548" s="1">
        <v>42675</v>
      </c>
      <c r="D1548" t="s">
        <v>17</v>
      </c>
      <c r="E1548">
        <v>2016</v>
      </c>
      <c r="F1548">
        <v>8084</v>
      </c>
    </row>
    <row r="1549" spans="1:6" x14ac:dyDescent="0.3">
      <c r="A1549">
        <v>35</v>
      </c>
      <c r="B1549" t="s">
        <v>20</v>
      </c>
      <c r="C1549" s="1">
        <v>42705</v>
      </c>
      <c r="D1549" t="s">
        <v>18</v>
      </c>
      <c r="E1549">
        <v>2016</v>
      </c>
      <c r="F1549">
        <v>17620</v>
      </c>
    </row>
    <row r="1550" spans="1:6" x14ac:dyDescent="0.3">
      <c r="A1550">
        <v>36</v>
      </c>
      <c r="B1550" t="s">
        <v>21</v>
      </c>
      <c r="C1550" s="1">
        <v>42370</v>
      </c>
      <c r="D1550" t="s">
        <v>7</v>
      </c>
      <c r="E1550">
        <v>2016</v>
      </c>
      <c r="F1550">
        <v>0</v>
      </c>
    </row>
    <row r="1551" spans="1:6" x14ac:dyDescent="0.3">
      <c r="A1551">
        <v>37</v>
      </c>
      <c r="B1551" t="s">
        <v>21</v>
      </c>
      <c r="C1551" s="1">
        <v>42401</v>
      </c>
      <c r="D1551" t="s">
        <v>8</v>
      </c>
      <c r="E1551">
        <v>2016</v>
      </c>
      <c r="F1551">
        <v>0</v>
      </c>
    </row>
    <row r="1552" spans="1:6" x14ac:dyDescent="0.3">
      <c r="A1552">
        <v>38</v>
      </c>
      <c r="B1552" t="s">
        <v>21</v>
      </c>
      <c r="C1552" s="1">
        <v>42430</v>
      </c>
      <c r="D1552" t="s">
        <v>9</v>
      </c>
      <c r="E1552">
        <v>2016</v>
      </c>
      <c r="F1552">
        <v>0</v>
      </c>
    </row>
    <row r="1553" spans="1:6" x14ac:dyDescent="0.3">
      <c r="A1553">
        <v>39</v>
      </c>
      <c r="B1553" t="s">
        <v>21</v>
      </c>
      <c r="C1553" s="1">
        <v>42461</v>
      </c>
      <c r="D1553" t="s">
        <v>10</v>
      </c>
      <c r="E1553">
        <v>2016</v>
      </c>
      <c r="F1553">
        <v>0</v>
      </c>
    </row>
    <row r="1554" spans="1:6" x14ac:dyDescent="0.3">
      <c r="A1554">
        <v>40</v>
      </c>
      <c r="B1554" t="s">
        <v>21</v>
      </c>
      <c r="C1554" s="1">
        <v>42491</v>
      </c>
      <c r="D1554" t="s">
        <v>11</v>
      </c>
      <c r="E1554">
        <v>2016</v>
      </c>
      <c r="F1554">
        <v>0</v>
      </c>
    </row>
    <row r="1555" spans="1:6" x14ac:dyDescent="0.3">
      <c r="A1555">
        <v>41</v>
      </c>
      <c r="B1555" t="s">
        <v>21</v>
      </c>
      <c r="C1555" s="1">
        <v>42522</v>
      </c>
      <c r="D1555" t="s">
        <v>12</v>
      </c>
      <c r="E1555">
        <v>2016</v>
      </c>
      <c r="F1555">
        <v>0</v>
      </c>
    </row>
    <row r="1556" spans="1:6" x14ac:dyDescent="0.3">
      <c r="A1556">
        <v>42</v>
      </c>
      <c r="B1556" t="s">
        <v>21</v>
      </c>
      <c r="C1556" s="1">
        <v>42552</v>
      </c>
      <c r="D1556" t="s">
        <v>13</v>
      </c>
      <c r="E1556">
        <v>2016</v>
      </c>
      <c r="F1556">
        <v>0</v>
      </c>
    </row>
    <row r="1557" spans="1:6" x14ac:dyDescent="0.3">
      <c r="A1557">
        <v>43</v>
      </c>
      <c r="B1557" t="s">
        <v>21</v>
      </c>
      <c r="C1557" s="1">
        <v>42583</v>
      </c>
      <c r="D1557" t="s">
        <v>14</v>
      </c>
      <c r="E1557">
        <v>2016</v>
      </c>
      <c r="F1557">
        <v>0</v>
      </c>
    </row>
    <row r="1558" spans="1:6" x14ac:dyDescent="0.3">
      <c r="A1558">
        <v>44</v>
      </c>
      <c r="B1558" t="s">
        <v>21</v>
      </c>
      <c r="C1558" s="1">
        <v>42614</v>
      </c>
      <c r="D1558" t="s">
        <v>15</v>
      </c>
      <c r="E1558">
        <v>2016</v>
      </c>
      <c r="F1558">
        <v>0</v>
      </c>
    </row>
    <row r="1559" spans="1:6" x14ac:dyDescent="0.3">
      <c r="A1559">
        <v>45</v>
      </c>
      <c r="B1559" t="s">
        <v>21</v>
      </c>
      <c r="C1559" s="1">
        <v>42644</v>
      </c>
      <c r="D1559" t="s">
        <v>16</v>
      </c>
      <c r="E1559">
        <v>2016</v>
      </c>
      <c r="F1559">
        <v>0</v>
      </c>
    </row>
    <row r="1560" spans="1:6" x14ac:dyDescent="0.3">
      <c r="A1560">
        <v>46</v>
      </c>
      <c r="B1560" t="s">
        <v>21</v>
      </c>
      <c r="C1560" s="1">
        <v>42675</v>
      </c>
      <c r="D1560" t="s">
        <v>17</v>
      </c>
      <c r="E1560">
        <v>2016</v>
      </c>
      <c r="F1560">
        <v>0</v>
      </c>
    </row>
    <row r="1561" spans="1:6" x14ac:dyDescent="0.3">
      <c r="A1561">
        <v>47</v>
      </c>
      <c r="B1561" t="s">
        <v>21</v>
      </c>
      <c r="C1561" s="1">
        <v>42705</v>
      </c>
      <c r="D1561" t="s">
        <v>18</v>
      </c>
      <c r="E1561">
        <v>2016</v>
      </c>
      <c r="F1561">
        <v>0</v>
      </c>
    </row>
    <row r="1562" spans="1:6" x14ac:dyDescent="0.3">
      <c r="A1562">
        <v>48</v>
      </c>
      <c r="B1562" t="s">
        <v>22</v>
      </c>
      <c r="C1562" s="1">
        <v>42370</v>
      </c>
      <c r="D1562" t="s">
        <v>7</v>
      </c>
      <c r="E1562">
        <v>2016</v>
      </c>
      <c r="F1562">
        <v>0</v>
      </c>
    </row>
    <row r="1563" spans="1:6" x14ac:dyDescent="0.3">
      <c r="A1563">
        <v>49</v>
      </c>
      <c r="B1563" t="s">
        <v>22</v>
      </c>
      <c r="C1563" s="1">
        <v>42401</v>
      </c>
      <c r="D1563" t="s">
        <v>8</v>
      </c>
      <c r="E1563">
        <v>2016</v>
      </c>
      <c r="F1563">
        <v>0</v>
      </c>
    </row>
    <row r="1564" spans="1:6" x14ac:dyDescent="0.3">
      <c r="A1564">
        <v>50</v>
      </c>
      <c r="B1564" t="s">
        <v>22</v>
      </c>
      <c r="C1564" s="1">
        <v>42430</v>
      </c>
      <c r="D1564" t="s">
        <v>9</v>
      </c>
      <c r="E1564">
        <v>2016</v>
      </c>
      <c r="F1564">
        <v>0</v>
      </c>
    </row>
    <row r="1565" spans="1:6" x14ac:dyDescent="0.3">
      <c r="A1565">
        <v>51</v>
      </c>
      <c r="B1565" t="s">
        <v>22</v>
      </c>
      <c r="C1565" s="1">
        <v>42461</v>
      </c>
      <c r="D1565" t="s">
        <v>10</v>
      </c>
      <c r="E1565">
        <v>2016</v>
      </c>
      <c r="F1565">
        <v>0</v>
      </c>
    </row>
    <row r="1566" spans="1:6" x14ac:dyDescent="0.3">
      <c r="A1566">
        <v>52</v>
      </c>
      <c r="B1566" t="s">
        <v>22</v>
      </c>
      <c r="C1566" s="1">
        <v>42491</v>
      </c>
      <c r="D1566" t="s">
        <v>11</v>
      </c>
      <c r="E1566">
        <v>2016</v>
      </c>
      <c r="F1566">
        <v>0</v>
      </c>
    </row>
    <row r="1567" spans="1:6" x14ac:dyDescent="0.3">
      <c r="A1567">
        <v>53</v>
      </c>
      <c r="B1567" t="s">
        <v>22</v>
      </c>
      <c r="C1567" s="1">
        <v>42522</v>
      </c>
      <c r="D1567" t="s">
        <v>12</v>
      </c>
      <c r="E1567">
        <v>2016</v>
      </c>
      <c r="F1567">
        <v>0</v>
      </c>
    </row>
    <row r="1568" spans="1:6" x14ac:dyDescent="0.3">
      <c r="A1568">
        <v>54</v>
      </c>
      <c r="B1568" t="s">
        <v>22</v>
      </c>
      <c r="C1568" s="1">
        <v>42552</v>
      </c>
      <c r="D1568" t="s">
        <v>13</v>
      </c>
      <c r="E1568">
        <v>2016</v>
      </c>
      <c r="F1568">
        <v>0</v>
      </c>
    </row>
    <row r="1569" spans="1:6" x14ac:dyDescent="0.3">
      <c r="A1569">
        <v>55</v>
      </c>
      <c r="B1569" t="s">
        <v>22</v>
      </c>
      <c r="C1569" s="1">
        <v>42583</v>
      </c>
      <c r="D1569" t="s">
        <v>14</v>
      </c>
      <c r="E1569">
        <v>2016</v>
      </c>
      <c r="F1569">
        <v>0</v>
      </c>
    </row>
    <row r="1570" spans="1:6" x14ac:dyDescent="0.3">
      <c r="A1570">
        <v>56</v>
      </c>
      <c r="B1570" t="s">
        <v>22</v>
      </c>
      <c r="C1570" s="1">
        <v>42614</v>
      </c>
      <c r="D1570" t="s">
        <v>15</v>
      </c>
      <c r="E1570">
        <v>2016</v>
      </c>
      <c r="F1570">
        <v>0</v>
      </c>
    </row>
    <row r="1571" spans="1:6" x14ac:dyDescent="0.3">
      <c r="A1571">
        <v>57</v>
      </c>
      <c r="B1571" t="s">
        <v>22</v>
      </c>
      <c r="C1571" s="1">
        <v>42644</v>
      </c>
      <c r="D1571" t="s">
        <v>16</v>
      </c>
      <c r="E1571">
        <v>2016</v>
      </c>
      <c r="F1571">
        <v>0</v>
      </c>
    </row>
    <row r="1572" spans="1:6" x14ac:dyDescent="0.3">
      <c r="A1572">
        <v>58</v>
      </c>
      <c r="B1572" t="s">
        <v>22</v>
      </c>
      <c r="C1572" s="1">
        <v>42675</v>
      </c>
      <c r="D1572" t="s">
        <v>17</v>
      </c>
      <c r="E1572">
        <v>2016</v>
      </c>
      <c r="F1572">
        <v>2</v>
      </c>
    </row>
    <row r="1573" spans="1:6" x14ac:dyDescent="0.3">
      <c r="A1573">
        <v>59</v>
      </c>
      <c r="B1573" t="s">
        <v>22</v>
      </c>
      <c r="C1573" s="1">
        <v>42705</v>
      </c>
      <c r="D1573" t="s">
        <v>18</v>
      </c>
      <c r="E1573">
        <v>2016</v>
      </c>
      <c r="F1573">
        <v>0</v>
      </c>
    </row>
    <row r="1574" spans="1:6" x14ac:dyDescent="0.3">
      <c r="A1574">
        <v>60</v>
      </c>
      <c r="B1574" t="s">
        <v>23</v>
      </c>
      <c r="C1574" s="1">
        <v>42370</v>
      </c>
      <c r="D1574" t="s">
        <v>7</v>
      </c>
      <c r="E1574">
        <v>2016</v>
      </c>
      <c r="F1574">
        <v>0</v>
      </c>
    </row>
    <row r="1575" spans="1:6" x14ac:dyDescent="0.3">
      <c r="A1575">
        <v>61</v>
      </c>
      <c r="B1575" t="s">
        <v>23</v>
      </c>
      <c r="C1575" s="1">
        <v>42401</v>
      </c>
      <c r="D1575" t="s">
        <v>8</v>
      </c>
      <c r="E1575">
        <v>2016</v>
      </c>
      <c r="F1575">
        <v>0</v>
      </c>
    </row>
    <row r="1576" spans="1:6" x14ac:dyDescent="0.3">
      <c r="A1576">
        <v>62</v>
      </c>
      <c r="B1576" t="s">
        <v>23</v>
      </c>
      <c r="C1576" s="1">
        <v>42430</v>
      </c>
      <c r="D1576" t="s">
        <v>9</v>
      </c>
      <c r="E1576">
        <v>2016</v>
      </c>
      <c r="F1576">
        <v>0</v>
      </c>
    </row>
    <row r="1577" spans="1:6" x14ac:dyDescent="0.3">
      <c r="A1577">
        <v>63</v>
      </c>
      <c r="B1577" t="s">
        <v>23</v>
      </c>
      <c r="C1577" s="1">
        <v>42461</v>
      </c>
      <c r="D1577" t="s">
        <v>10</v>
      </c>
      <c r="E1577">
        <v>2016</v>
      </c>
      <c r="F1577">
        <v>0</v>
      </c>
    </row>
    <row r="1578" spans="1:6" x14ac:dyDescent="0.3">
      <c r="A1578">
        <v>64</v>
      </c>
      <c r="B1578" t="s">
        <v>23</v>
      </c>
      <c r="C1578" s="1">
        <v>42491</v>
      </c>
      <c r="D1578" t="s">
        <v>11</v>
      </c>
      <c r="E1578">
        <v>2016</v>
      </c>
      <c r="F1578">
        <v>0</v>
      </c>
    </row>
    <row r="1579" spans="1:6" x14ac:dyDescent="0.3">
      <c r="A1579">
        <v>65</v>
      </c>
      <c r="B1579" t="s">
        <v>23</v>
      </c>
      <c r="C1579" s="1">
        <v>42522</v>
      </c>
      <c r="D1579" t="s">
        <v>12</v>
      </c>
      <c r="E1579">
        <v>2016</v>
      </c>
      <c r="F1579">
        <v>0</v>
      </c>
    </row>
    <row r="1580" spans="1:6" x14ac:dyDescent="0.3">
      <c r="A1580">
        <v>66</v>
      </c>
      <c r="B1580" t="s">
        <v>23</v>
      </c>
      <c r="C1580" s="1">
        <v>42552</v>
      </c>
      <c r="D1580" t="s">
        <v>13</v>
      </c>
      <c r="E1580">
        <v>2016</v>
      </c>
      <c r="F1580">
        <v>0</v>
      </c>
    </row>
    <row r="1581" spans="1:6" x14ac:dyDescent="0.3">
      <c r="A1581">
        <v>67</v>
      </c>
      <c r="B1581" t="s">
        <v>23</v>
      </c>
      <c r="C1581" s="1">
        <v>42583</v>
      </c>
      <c r="D1581" t="s">
        <v>14</v>
      </c>
      <c r="E1581">
        <v>2016</v>
      </c>
      <c r="F1581">
        <v>0</v>
      </c>
    </row>
    <row r="1582" spans="1:6" x14ac:dyDescent="0.3">
      <c r="A1582">
        <v>68</v>
      </c>
      <c r="B1582" t="s">
        <v>23</v>
      </c>
      <c r="C1582" s="1">
        <v>42614</v>
      </c>
      <c r="D1582" t="s">
        <v>15</v>
      </c>
      <c r="E1582">
        <v>2016</v>
      </c>
      <c r="F1582">
        <v>0</v>
      </c>
    </row>
    <row r="1583" spans="1:6" x14ac:dyDescent="0.3">
      <c r="A1583">
        <v>69</v>
      </c>
      <c r="B1583" t="s">
        <v>23</v>
      </c>
      <c r="C1583" s="1">
        <v>42644</v>
      </c>
      <c r="D1583" t="s">
        <v>16</v>
      </c>
      <c r="E1583">
        <v>2016</v>
      </c>
      <c r="F1583">
        <v>24</v>
      </c>
    </row>
    <row r="1584" spans="1:6" x14ac:dyDescent="0.3">
      <c r="A1584">
        <v>70</v>
      </c>
      <c r="B1584" t="s">
        <v>23</v>
      </c>
      <c r="C1584" s="1">
        <v>42675</v>
      </c>
      <c r="D1584" t="s">
        <v>17</v>
      </c>
      <c r="E1584">
        <v>2016</v>
      </c>
      <c r="F1584">
        <v>22</v>
      </c>
    </row>
    <row r="1585" spans="1:6" x14ac:dyDescent="0.3">
      <c r="A1585">
        <v>71</v>
      </c>
      <c r="B1585" t="s">
        <v>23</v>
      </c>
      <c r="C1585" s="1">
        <v>42705</v>
      </c>
      <c r="D1585" t="s">
        <v>18</v>
      </c>
      <c r="E1585">
        <v>2016</v>
      </c>
      <c r="F1585">
        <v>40</v>
      </c>
    </row>
    <row r="1586" spans="1:6" x14ac:dyDescent="0.3">
      <c r="A1586">
        <v>72</v>
      </c>
      <c r="B1586" t="s">
        <v>24</v>
      </c>
      <c r="C1586" s="1">
        <v>42370</v>
      </c>
      <c r="D1586" t="s">
        <v>7</v>
      </c>
      <c r="E1586">
        <v>2016</v>
      </c>
      <c r="F1586">
        <v>0</v>
      </c>
    </row>
    <row r="1587" spans="1:6" x14ac:dyDescent="0.3">
      <c r="A1587">
        <v>73</v>
      </c>
      <c r="B1587" t="s">
        <v>24</v>
      </c>
      <c r="C1587" s="1">
        <v>42401</v>
      </c>
      <c r="D1587" t="s">
        <v>8</v>
      </c>
      <c r="E1587">
        <v>2016</v>
      </c>
      <c r="F1587">
        <v>0</v>
      </c>
    </row>
    <row r="1588" spans="1:6" x14ac:dyDescent="0.3">
      <c r="A1588">
        <v>74</v>
      </c>
      <c r="B1588" t="s">
        <v>24</v>
      </c>
      <c r="C1588" s="1">
        <v>42430</v>
      </c>
      <c r="D1588" t="s">
        <v>9</v>
      </c>
      <c r="E1588">
        <v>2016</v>
      </c>
      <c r="F1588">
        <v>0</v>
      </c>
    </row>
    <row r="1589" spans="1:6" x14ac:dyDescent="0.3">
      <c r="A1589">
        <v>75</v>
      </c>
      <c r="B1589" t="s">
        <v>24</v>
      </c>
      <c r="C1589" s="1">
        <v>42461</v>
      </c>
      <c r="D1589" t="s">
        <v>10</v>
      </c>
      <c r="E1589">
        <v>2016</v>
      </c>
      <c r="F1589">
        <v>0</v>
      </c>
    </row>
    <row r="1590" spans="1:6" x14ac:dyDescent="0.3">
      <c r="A1590">
        <v>76</v>
      </c>
      <c r="B1590" t="s">
        <v>24</v>
      </c>
      <c r="C1590" s="1">
        <v>42491</v>
      </c>
      <c r="D1590" t="s">
        <v>11</v>
      </c>
      <c r="E1590">
        <v>2016</v>
      </c>
      <c r="F1590">
        <v>0</v>
      </c>
    </row>
    <row r="1591" spans="1:6" x14ac:dyDescent="0.3">
      <c r="A1591">
        <v>77</v>
      </c>
      <c r="B1591" t="s">
        <v>24</v>
      </c>
      <c r="C1591" s="1">
        <v>42522</v>
      </c>
      <c r="D1591" t="s">
        <v>12</v>
      </c>
      <c r="E1591">
        <v>2016</v>
      </c>
      <c r="F1591">
        <v>0</v>
      </c>
    </row>
    <row r="1592" spans="1:6" x14ac:dyDescent="0.3">
      <c r="A1592">
        <v>78</v>
      </c>
      <c r="B1592" t="s">
        <v>24</v>
      </c>
      <c r="C1592" s="1">
        <v>42552</v>
      </c>
      <c r="D1592" t="s">
        <v>13</v>
      </c>
      <c r="E1592">
        <v>2016</v>
      </c>
      <c r="F1592">
        <v>0</v>
      </c>
    </row>
    <row r="1593" spans="1:6" x14ac:dyDescent="0.3">
      <c r="A1593">
        <v>79</v>
      </c>
      <c r="B1593" t="s">
        <v>24</v>
      </c>
      <c r="C1593" s="1">
        <v>42583</v>
      </c>
      <c r="D1593" t="s">
        <v>14</v>
      </c>
      <c r="E1593">
        <v>2016</v>
      </c>
      <c r="F1593">
        <v>0</v>
      </c>
    </row>
    <row r="1594" spans="1:6" x14ac:dyDescent="0.3">
      <c r="A1594">
        <v>80</v>
      </c>
      <c r="B1594" t="s">
        <v>24</v>
      </c>
      <c r="C1594" s="1">
        <v>42614</v>
      </c>
      <c r="D1594" t="s">
        <v>15</v>
      </c>
      <c r="E1594">
        <v>2016</v>
      </c>
      <c r="F1594">
        <v>0</v>
      </c>
    </row>
    <row r="1595" spans="1:6" x14ac:dyDescent="0.3">
      <c r="A1595">
        <v>81</v>
      </c>
      <c r="B1595" t="s">
        <v>24</v>
      </c>
      <c r="C1595" s="1">
        <v>42644</v>
      </c>
      <c r="D1595" t="s">
        <v>16</v>
      </c>
      <c r="E1595">
        <v>2016</v>
      </c>
      <c r="F1595">
        <v>13</v>
      </c>
    </row>
    <row r="1596" spans="1:6" x14ac:dyDescent="0.3">
      <c r="A1596">
        <v>82</v>
      </c>
      <c r="B1596" t="s">
        <v>24</v>
      </c>
      <c r="C1596" s="1">
        <v>42675</v>
      </c>
      <c r="D1596" t="s">
        <v>17</v>
      </c>
      <c r="E1596">
        <v>2016</v>
      </c>
      <c r="F1596">
        <v>21</v>
      </c>
    </row>
    <row r="1597" spans="1:6" x14ac:dyDescent="0.3">
      <c r="A1597">
        <v>83</v>
      </c>
      <c r="B1597" t="s">
        <v>24</v>
      </c>
      <c r="C1597" s="1">
        <v>42705</v>
      </c>
      <c r="D1597" t="s">
        <v>18</v>
      </c>
      <c r="E1597">
        <v>2016</v>
      </c>
      <c r="F1597">
        <v>11</v>
      </c>
    </row>
    <row r="1598" spans="1:6" x14ac:dyDescent="0.3">
      <c r="A1598">
        <v>84</v>
      </c>
      <c r="B1598" t="s">
        <v>25</v>
      </c>
      <c r="C1598" s="1">
        <v>42370</v>
      </c>
      <c r="D1598" t="s">
        <v>7</v>
      </c>
      <c r="E1598">
        <v>2016</v>
      </c>
      <c r="F1598">
        <v>0</v>
      </c>
    </row>
    <row r="1599" spans="1:6" x14ac:dyDescent="0.3">
      <c r="A1599">
        <v>85</v>
      </c>
      <c r="B1599" t="s">
        <v>25</v>
      </c>
      <c r="C1599" s="1">
        <v>42401</v>
      </c>
      <c r="D1599" t="s">
        <v>8</v>
      </c>
      <c r="E1599">
        <v>2016</v>
      </c>
      <c r="F1599">
        <v>0</v>
      </c>
    </row>
    <row r="1600" spans="1:6" x14ac:dyDescent="0.3">
      <c r="A1600">
        <v>86</v>
      </c>
      <c r="B1600" t="s">
        <v>25</v>
      </c>
      <c r="C1600" s="1">
        <v>42430</v>
      </c>
      <c r="D1600" t="s">
        <v>9</v>
      </c>
      <c r="E1600">
        <v>2016</v>
      </c>
      <c r="F1600">
        <v>0</v>
      </c>
    </row>
    <row r="1601" spans="1:6" x14ac:dyDescent="0.3">
      <c r="A1601">
        <v>87</v>
      </c>
      <c r="B1601" t="s">
        <v>25</v>
      </c>
      <c r="C1601" s="1">
        <v>42461</v>
      </c>
      <c r="D1601" t="s">
        <v>10</v>
      </c>
      <c r="E1601">
        <v>2016</v>
      </c>
      <c r="F1601">
        <v>0</v>
      </c>
    </row>
    <row r="1602" spans="1:6" x14ac:dyDescent="0.3">
      <c r="A1602">
        <v>88</v>
      </c>
      <c r="B1602" t="s">
        <v>25</v>
      </c>
      <c r="C1602" s="1">
        <v>42491</v>
      </c>
      <c r="D1602" t="s">
        <v>11</v>
      </c>
      <c r="E1602">
        <v>2016</v>
      </c>
      <c r="F1602">
        <v>0</v>
      </c>
    </row>
    <row r="1603" spans="1:6" x14ac:dyDescent="0.3">
      <c r="A1603">
        <v>89</v>
      </c>
      <c r="B1603" t="s">
        <v>25</v>
      </c>
      <c r="C1603" s="1">
        <v>42522</v>
      </c>
      <c r="D1603" t="s">
        <v>12</v>
      </c>
      <c r="E1603">
        <v>2016</v>
      </c>
      <c r="F1603">
        <v>0</v>
      </c>
    </row>
    <row r="1604" spans="1:6" x14ac:dyDescent="0.3">
      <c r="A1604">
        <v>90</v>
      </c>
      <c r="B1604" t="s">
        <v>25</v>
      </c>
      <c r="C1604" s="1">
        <v>42552</v>
      </c>
      <c r="D1604" t="s">
        <v>13</v>
      </c>
      <c r="E1604">
        <v>2016</v>
      </c>
      <c r="F1604">
        <v>0</v>
      </c>
    </row>
    <row r="1605" spans="1:6" x14ac:dyDescent="0.3">
      <c r="A1605">
        <v>91</v>
      </c>
      <c r="B1605" t="s">
        <v>25</v>
      </c>
      <c r="C1605" s="1">
        <v>42583</v>
      </c>
      <c r="D1605" t="s">
        <v>14</v>
      </c>
      <c r="E1605">
        <v>2016</v>
      </c>
      <c r="F1605">
        <v>0</v>
      </c>
    </row>
    <row r="1606" spans="1:6" x14ac:dyDescent="0.3">
      <c r="A1606">
        <v>92</v>
      </c>
      <c r="B1606" t="s">
        <v>25</v>
      </c>
      <c r="C1606" s="1">
        <v>42614</v>
      </c>
      <c r="D1606" t="s">
        <v>15</v>
      </c>
      <c r="E1606">
        <v>2016</v>
      </c>
      <c r="F1606">
        <v>0</v>
      </c>
    </row>
    <row r="1607" spans="1:6" x14ac:dyDescent="0.3">
      <c r="A1607">
        <v>93</v>
      </c>
      <c r="B1607" t="s">
        <v>25</v>
      </c>
      <c r="C1607" s="1">
        <v>42644</v>
      </c>
      <c r="D1607" t="s">
        <v>16</v>
      </c>
      <c r="E1607">
        <v>2016</v>
      </c>
      <c r="F1607">
        <v>0</v>
      </c>
    </row>
    <row r="1608" spans="1:6" x14ac:dyDescent="0.3">
      <c r="A1608">
        <v>94</v>
      </c>
      <c r="B1608" t="s">
        <v>25</v>
      </c>
      <c r="C1608" s="1">
        <v>42675</v>
      </c>
      <c r="D1608" t="s">
        <v>17</v>
      </c>
      <c r="E1608">
        <v>2016</v>
      </c>
      <c r="F1608">
        <v>0</v>
      </c>
    </row>
    <row r="1609" spans="1:6" x14ac:dyDescent="0.3">
      <c r="A1609">
        <v>95</v>
      </c>
      <c r="B1609" t="s">
        <v>25</v>
      </c>
      <c r="C1609" s="1">
        <v>42705</v>
      </c>
      <c r="D1609" t="s">
        <v>18</v>
      </c>
      <c r="E1609">
        <v>2016</v>
      </c>
      <c r="F1609">
        <v>0</v>
      </c>
    </row>
    <row r="1610" spans="1:6" x14ac:dyDescent="0.3">
      <c r="A1610">
        <v>96</v>
      </c>
      <c r="B1610" t="s">
        <v>26</v>
      </c>
      <c r="C1610" s="1">
        <v>42370</v>
      </c>
      <c r="D1610" t="s">
        <v>7</v>
      </c>
      <c r="E1610">
        <v>2016</v>
      </c>
      <c r="F1610">
        <v>0</v>
      </c>
    </row>
    <row r="1611" spans="1:6" x14ac:dyDescent="0.3">
      <c r="A1611">
        <v>97</v>
      </c>
      <c r="B1611" t="s">
        <v>26</v>
      </c>
      <c r="C1611" s="1">
        <v>42401</v>
      </c>
      <c r="D1611" t="s">
        <v>8</v>
      </c>
      <c r="E1611">
        <v>2016</v>
      </c>
      <c r="F1611">
        <v>0</v>
      </c>
    </row>
    <row r="1612" spans="1:6" x14ac:dyDescent="0.3">
      <c r="A1612">
        <v>98</v>
      </c>
      <c r="B1612" t="s">
        <v>26</v>
      </c>
      <c r="C1612" s="1">
        <v>42430</v>
      </c>
      <c r="D1612" t="s">
        <v>9</v>
      </c>
      <c r="E1612">
        <v>2016</v>
      </c>
      <c r="F1612">
        <v>0</v>
      </c>
    </row>
    <row r="1613" spans="1:6" x14ac:dyDescent="0.3">
      <c r="A1613">
        <v>99</v>
      </c>
      <c r="B1613" t="s">
        <v>26</v>
      </c>
      <c r="C1613" s="1">
        <v>42461</v>
      </c>
      <c r="D1613" t="s">
        <v>10</v>
      </c>
      <c r="E1613">
        <v>2016</v>
      </c>
      <c r="F1613">
        <v>0</v>
      </c>
    </row>
    <row r="1614" spans="1:6" x14ac:dyDescent="0.3">
      <c r="A1614">
        <v>100</v>
      </c>
      <c r="B1614" t="s">
        <v>26</v>
      </c>
      <c r="C1614" s="1">
        <v>42491</v>
      </c>
      <c r="D1614" t="s">
        <v>11</v>
      </c>
      <c r="E1614">
        <v>2016</v>
      </c>
      <c r="F1614">
        <v>0</v>
      </c>
    </row>
    <row r="1615" spans="1:6" x14ac:dyDescent="0.3">
      <c r="A1615">
        <v>101</v>
      </c>
      <c r="B1615" t="s">
        <v>26</v>
      </c>
      <c r="C1615" s="1">
        <v>42522</v>
      </c>
      <c r="D1615" t="s">
        <v>12</v>
      </c>
      <c r="E1615">
        <v>2016</v>
      </c>
      <c r="F1615">
        <v>0</v>
      </c>
    </row>
    <row r="1616" spans="1:6" x14ac:dyDescent="0.3">
      <c r="A1616">
        <v>102</v>
      </c>
      <c r="B1616" t="s">
        <v>26</v>
      </c>
      <c r="C1616" s="1">
        <v>42552</v>
      </c>
      <c r="D1616" t="s">
        <v>13</v>
      </c>
      <c r="E1616">
        <v>2016</v>
      </c>
      <c r="F1616">
        <v>0</v>
      </c>
    </row>
    <row r="1617" spans="1:6" x14ac:dyDescent="0.3">
      <c r="A1617">
        <v>103</v>
      </c>
      <c r="B1617" t="s">
        <v>26</v>
      </c>
      <c r="C1617" s="1">
        <v>42583</v>
      </c>
      <c r="D1617" t="s">
        <v>14</v>
      </c>
      <c r="E1617">
        <v>2016</v>
      </c>
      <c r="F1617">
        <v>0</v>
      </c>
    </row>
    <row r="1618" spans="1:6" x14ac:dyDescent="0.3">
      <c r="A1618">
        <v>104</v>
      </c>
      <c r="B1618" t="s">
        <v>26</v>
      </c>
      <c r="C1618" s="1">
        <v>42614</v>
      </c>
      <c r="D1618" t="s">
        <v>15</v>
      </c>
      <c r="E1618">
        <v>2016</v>
      </c>
      <c r="F1618">
        <v>0</v>
      </c>
    </row>
    <row r="1619" spans="1:6" x14ac:dyDescent="0.3">
      <c r="A1619">
        <v>105</v>
      </c>
      <c r="B1619" t="s">
        <v>26</v>
      </c>
      <c r="C1619" s="1">
        <v>42644</v>
      </c>
      <c r="D1619" t="s">
        <v>16</v>
      </c>
      <c r="E1619">
        <v>2016</v>
      </c>
      <c r="F1619">
        <v>0</v>
      </c>
    </row>
    <row r="1620" spans="1:6" x14ac:dyDescent="0.3">
      <c r="A1620">
        <v>106</v>
      </c>
      <c r="B1620" t="s">
        <v>26</v>
      </c>
      <c r="C1620" s="1">
        <v>42675</v>
      </c>
      <c r="D1620" t="s">
        <v>17</v>
      </c>
      <c r="E1620">
        <v>2016</v>
      </c>
      <c r="F1620">
        <v>0</v>
      </c>
    </row>
    <row r="1621" spans="1:6" x14ac:dyDescent="0.3">
      <c r="A1621">
        <v>107</v>
      </c>
      <c r="B1621" t="s">
        <v>26</v>
      </c>
      <c r="C1621" s="1">
        <v>42705</v>
      </c>
      <c r="D1621" t="s">
        <v>18</v>
      </c>
      <c r="E1621">
        <v>2016</v>
      </c>
      <c r="F1621">
        <v>0</v>
      </c>
    </row>
    <row r="1622" spans="1:6" x14ac:dyDescent="0.3">
      <c r="A1622">
        <v>108</v>
      </c>
      <c r="B1622" t="s">
        <v>27</v>
      </c>
      <c r="C1622" s="1">
        <v>42370</v>
      </c>
      <c r="D1622" t="s">
        <v>7</v>
      </c>
      <c r="E1622">
        <v>2016</v>
      </c>
      <c r="F1622">
        <v>0</v>
      </c>
    </row>
    <row r="1623" spans="1:6" x14ac:dyDescent="0.3">
      <c r="A1623">
        <v>109</v>
      </c>
      <c r="B1623" t="s">
        <v>27</v>
      </c>
      <c r="C1623" s="1">
        <v>42401</v>
      </c>
      <c r="D1623" t="s">
        <v>8</v>
      </c>
      <c r="E1623">
        <v>2016</v>
      </c>
      <c r="F1623">
        <v>0</v>
      </c>
    </row>
    <row r="1624" spans="1:6" x14ac:dyDescent="0.3">
      <c r="A1624">
        <v>110</v>
      </c>
      <c r="B1624" t="s">
        <v>27</v>
      </c>
      <c r="C1624" s="1">
        <v>42430</v>
      </c>
      <c r="D1624" t="s">
        <v>9</v>
      </c>
      <c r="E1624">
        <v>2016</v>
      </c>
      <c r="F1624">
        <v>0</v>
      </c>
    </row>
    <row r="1625" spans="1:6" x14ac:dyDescent="0.3">
      <c r="A1625">
        <v>111</v>
      </c>
      <c r="B1625" t="s">
        <v>27</v>
      </c>
      <c r="C1625" s="1">
        <v>42461</v>
      </c>
      <c r="D1625" t="s">
        <v>10</v>
      </c>
      <c r="E1625">
        <v>2016</v>
      </c>
      <c r="F1625">
        <v>0</v>
      </c>
    </row>
    <row r="1626" spans="1:6" x14ac:dyDescent="0.3">
      <c r="A1626">
        <v>112</v>
      </c>
      <c r="B1626" t="s">
        <v>27</v>
      </c>
      <c r="C1626" s="1">
        <v>42491</v>
      </c>
      <c r="D1626" t="s">
        <v>11</v>
      </c>
      <c r="E1626">
        <v>2016</v>
      </c>
      <c r="F1626">
        <v>0</v>
      </c>
    </row>
    <row r="1627" spans="1:6" x14ac:dyDescent="0.3">
      <c r="A1627">
        <v>113</v>
      </c>
      <c r="B1627" t="s">
        <v>27</v>
      </c>
      <c r="C1627" s="1">
        <v>42522</v>
      </c>
      <c r="D1627" t="s">
        <v>12</v>
      </c>
      <c r="E1627">
        <v>2016</v>
      </c>
      <c r="F1627">
        <v>0</v>
      </c>
    </row>
    <row r="1628" spans="1:6" x14ac:dyDescent="0.3">
      <c r="A1628">
        <v>114</v>
      </c>
      <c r="B1628" t="s">
        <v>27</v>
      </c>
      <c r="C1628" s="1">
        <v>42552</v>
      </c>
      <c r="D1628" t="s">
        <v>13</v>
      </c>
      <c r="E1628">
        <v>2016</v>
      </c>
      <c r="F1628">
        <v>0</v>
      </c>
    </row>
    <row r="1629" spans="1:6" x14ac:dyDescent="0.3">
      <c r="A1629">
        <v>115</v>
      </c>
      <c r="B1629" t="s">
        <v>27</v>
      </c>
      <c r="C1629" s="1">
        <v>42583</v>
      </c>
      <c r="D1629" t="s">
        <v>14</v>
      </c>
      <c r="E1629">
        <v>2016</v>
      </c>
      <c r="F1629">
        <v>0</v>
      </c>
    </row>
    <row r="1630" spans="1:6" x14ac:dyDescent="0.3">
      <c r="A1630">
        <v>116</v>
      </c>
      <c r="B1630" t="s">
        <v>27</v>
      </c>
      <c r="C1630" s="1">
        <v>42614</v>
      </c>
      <c r="D1630" t="s">
        <v>15</v>
      </c>
      <c r="E1630">
        <v>2016</v>
      </c>
      <c r="F1630">
        <v>0</v>
      </c>
    </row>
    <row r="1631" spans="1:6" x14ac:dyDescent="0.3">
      <c r="A1631">
        <v>117</v>
      </c>
      <c r="B1631" t="s">
        <v>27</v>
      </c>
      <c r="C1631" s="1">
        <v>42644</v>
      </c>
      <c r="D1631" t="s">
        <v>16</v>
      </c>
      <c r="E1631">
        <v>2016</v>
      </c>
      <c r="F1631">
        <v>0</v>
      </c>
    </row>
    <row r="1632" spans="1:6" x14ac:dyDescent="0.3">
      <c r="A1632">
        <v>118</v>
      </c>
      <c r="B1632" t="s">
        <v>27</v>
      </c>
      <c r="C1632" s="1">
        <v>42675</v>
      </c>
      <c r="D1632" t="s">
        <v>17</v>
      </c>
      <c r="E1632">
        <v>2016</v>
      </c>
      <c r="F1632">
        <v>0</v>
      </c>
    </row>
    <row r="1633" spans="1:6" x14ac:dyDescent="0.3">
      <c r="A1633">
        <v>119</v>
      </c>
      <c r="B1633" t="s">
        <v>27</v>
      </c>
      <c r="C1633" s="1">
        <v>42705</v>
      </c>
      <c r="D1633" t="s">
        <v>18</v>
      </c>
      <c r="E1633">
        <v>2016</v>
      </c>
      <c r="F1633">
        <v>0</v>
      </c>
    </row>
    <row r="1634" spans="1:6" x14ac:dyDescent="0.3">
      <c r="A1634">
        <v>120</v>
      </c>
      <c r="B1634" t="s">
        <v>28</v>
      </c>
      <c r="C1634" s="1">
        <v>42370</v>
      </c>
      <c r="D1634" t="s">
        <v>7</v>
      </c>
      <c r="E1634">
        <v>2016</v>
      </c>
      <c r="F1634">
        <v>0</v>
      </c>
    </row>
    <row r="1635" spans="1:6" x14ac:dyDescent="0.3">
      <c r="A1635">
        <v>121</v>
      </c>
      <c r="B1635" t="s">
        <v>28</v>
      </c>
      <c r="C1635" s="1">
        <v>42401</v>
      </c>
      <c r="D1635" t="s">
        <v>8</v>
      </c>
      <c r="E1635">
        <v>2016</v>
      </c>
      <c r="F1635">
        <v>0</v>
      </c>
    </row>
    <row r="1636" spans="1:6" x14ac:dyDescent="0.3">
      <c r="A1636">
        <v>122</v>
      </c>
      <c r="B1636" t="s">
        <v>28</v>
      </c>
      <c r="C1636" s="1">
        <v>42430</v>
      </c>
      <c r="D1636" t="s">
        <v>9</v>
      </c>
      <c r="E1636">
        <v>2016</v>
      </c>
      <c r="F1636">
        <v>0</v>
      </c>
    </row>
    <row r="1637" spans="1:6" x14ac:dyDescent="0.3">
      <c r="A1637">
        <v>123</v>
      </c>
      <c r="B1637" t="s">
        <v>28</v>
      </c>
      <c r="C1637" s="1">
        <v>42461</v>
      </c>
      <c r="D1637" t="s">
        <v>10</v>
      </c>
      <c r="E1637">
        <v>2016</v>
      </c>
      <c r="F1637">
        <v>0</v>
      </c>
    </row>
    <row r="1638" spans="1:6" x14ac:dyDescent="0.3">
      <c r="A1638">
        <v>124</v>
      </c>
      <c r="B1638" t="s">
        <v>28</v>
      </c>
      <c r="C1638" s="1">
        <v>42491</v>
      </c>
      <c r="D1638" t="s">
        <v>11</v>
      </c>
      <c r="E1638">
        <v>2016</v>
      </c>
      <c r="F1638">
        <v>0</v>
      </c>
    </row>
    <row r="1639" spans="1:6" x14ac:dyDescent="0.3">
      <c r="A1639">
        <v>125</v>
      </c>
      <c r="B1639" t="s">
        <v>28</v>
      </c>
      <c r="C1639" s="1">
        <v>42522</v>
      </c>
      <c r="D1639" t="s">
        <v>12</v>
      </c>
      <c r="E1639">
        <v>2016</v>
      </c>
      <c r="F1639">
        <v>0</v>
      </c>
    </row>
    <row r="1640" spans="1:6" x14ac:dyDescent="0.3">
      <c r="A1640">
        <v>126</v>
      </c>
      <c r="B1640" t="s">
        <v>28</v>
      </c>
      <c r="C1640" s="1">
        <v>42552</v>
      </c>
      <c r="D1640" t="s">
        <v>13</v>
      </c>
      <c r="E1640">
        <v>2016</v>
      </c>
      <c r="F1640">
        <v>0</v>
      </c>
    </row>
    <row r="1641" spans="1:6" x14ac:dyDescent="0.3">
      <c r="A1641">
        <v>127</v>
      </c>
      <c r="B1641" t="s">
        <v>28</v>
      </c>
      <c r="C1641" s="1">
        <v>42583</v>
      </c>
      <c r="D1641" t="s">
        <v>14</v>
      </c>
      <c r="E1641">
        <v>2016</v>
      </c>
      <c r="F1641">
        <v>0</v>
      </c>
    </row>
    <row r="1642" spans="1:6" x14ac:dyDescent="0.3">
      <c r="A1642">
        <v>128</v>
      </c>
      <c r="B1642" t="s">
        <v>28</v>
      </c>
      <c r="C1642" s="1">
        <v>42614</v>
      </c>
      <c r="D1642" t="s">
        <v>15</v>
      </c>
      <c r="E1642">
        <v>2016</v>
      </c>
      <c r="F1642">
        <v>0</v>
      </c>
    </row>
    <row r="1643" spans="1:6" x14ac:dyDescent="0.3">
      <c r="A1643">
        <v>129</v>
      </c>
      <c r="B1643" t="s">
        <v>28</v>
      </c>
      <c r="C1643" s="1">
        <v>42644</v>
      </c>
      <c r="D1643" t="s">
        <v>16</v>
      </c>
      <c r="E1643">
        <v>2016</v>
      </c>
      <c r="F1643">
        <v>0</v>
      </c>
    </row>
    <row r="1644" spans="1:6" x14ac:dyDescent="0.3">
      <c r="A1644">
        <v>130</v>
      </c>
      <c r="B1644" t="s">
        <v>28</v>
      </c>
      <c r="C1644" s="1">
        <v>42675</v>
      </c>
      <c r="D1644" t="s">
        <v>17</v>
      </c>
      <c r="E1644">
        <v>2016</v>
      </c>
      <c r="F1644">
        <v>0</v>
      </c>
    </row>
    <row r="1645" spans="1:6" x14ac:dyDescent="0.3">
      <c r="A1645">
        <v>131</v>
      </c>
      <c r="B1645" t="s">
        <v>28</v>
      </c>
      <c r="C1645" s="1">
        <v>42705</v>
      </c>
      <c r="D1645" t="s">
        <v>18</v>
      </c>
      <c r="E1645">
        <v>2016</v>
      </c>
      <c r="F1645">
        <v>0</v>
      </c>
    </row>
    <row r="1646" spans="1:6" x14ac:dyDescent="0.3">
      <c r="A1646">
        <v>132</v>
      </c>
      <c r="B1646" t="s">
        <v>29</v>
      </c>
      <c r="C1646" s="1">
        <v>42370</v>
      </c>
      <c r="D1646" t="s">
        <v>7</v>
      </c>
      <c r="E1646">
        <v>2016</v>
      </c>
      <c r="F1646">
        <v>0</v>
      </c>
    </row>
    <row r="1647" spans="1:6" x14ac:dyDescent="0.3">
      <c r="A1647">
        <v>133</v>
      </c>
      <c r="B1647" t="s">
        <v>29</v>
      </c>
      <c r="C1647" s="1">
        <v>42401</v>
      </c>
      <c r="D1647" t="s">
        <v>8</v>
      </c>
      <c r="E1647">
        <v>2016</v>
      </c>
      <c r="F1647">
        <v>0</v>
      </c>
    </row>
    <row r="1648" spans="1:6" x14ac:dyDescent="0.3">
      <c r="A1648">
        <v>134</v>
      </c>
      <c r="B1648" t="s">
        <v>29</v>
      </c>
      <c r="C1648" s="1">
        <v>42430</v>
      </c>
      <c r="D1648" t="s">
        <v>9</v>
      </c>
      <c r="E1648">
        <v>2016</v>
      </c>
      <c r="F1648">
        <v>0</v>
      </c>
    </row>
    <row r="1649" spans="1:6" x14ac:dyDescent="0.3">
      <c r="A1649">
        <v>135</v>
      </c>
      <c r="B1649" t="s">
        <v>29</v>
      </c>
      <c r="C1649" s="1">
        <v>42461</v>
      </c>
      <c r="D1649" t="s">
        <v>10</v>
      </c>
      <c r="E1649">
        <v>2016</v>
      </c>
      <c r="F1649">
        <v>0</v>
      </c>
    </row>
    <row r="1650" spans="1:6" x14ac:dyDescent="0.3">
      <c r="A1650">
        <v>136</v>
      </c>
      <c r="B1650" t="s">
        <v>29</v>
      </c>
      <c r="C1650" s="1">
        <v>42491</v>
      </c>
      <c r="D1650" t="s">
        <v>11</v>
      </c>
      <c r="E1650">
        <v>2016</v>
      </c>
      <c r="F1650">
        <v>0</v>
      </c>
    </row>
    <row r="1651" spans="1:6" x14ac:dyDescent="0.3">
      <c r="A1651">
        <v>137</v>
      </c>
      <c r="B1651" t="s">
        <v>29</v>
      </c>
      <c r="C1651" s="1">
        <v>42522</v>
      </c>
      <c r="D1651" t="s">
        <v>12</v>
      </c>
      <c r="E1651">
        <v>2016</v>
      </c>
      <c r="F1651">
        <v>0</v>
      </c>
    </row>
    <row r="1652" spans="1:6" x14ac:dyDescent="0.3">
      <c r="A1652">
        <v>138</v>
      </c>
      <c r="B1652" t="s">
        <v>29</v>
      </c>
      <c r="C1652" s="1">
        <v>42552</v>
      </c>
      <c r="D1652" t="s">
        <v>13</v>
      </c>
      <c r="E1652">
        <v>2016</v>
      </c>
      <c r="F1652">
        <v>0</v>
      </c>
    </row>
    <row r="1653" spans="1:6" x14ac:dyDescent="0.3">
      <c r="A1653">
        <v>139</v>
      </c>
      <c r="B1653" t="s">
        <v>29</v>
      </c>
      <c r="C1653" s="1">
        <v>42583</v>
      </c>
      <c r="D1653" t="s">
        <v>14</v>
      </c>
      <c r="E1653">
        <v>2016</v>
      </c>
      <c r="F1653">
        <v>0</v>
      </c>
    </row>
    <row r="1654" spans="1:6" x14ac:dyDescent="0.3">
      <c r="A1654">
        <v>140</v>
      </c>
      <c r="B1654" t="s">
        <v>29</v>
      </c>
      <c r="C1654" s="1">
        <v>42614</v>
      </c>
      <c r="D1654" t="s">
        <v>15</v>
      </c>
      <c r="E1654">
        <v>2016</v>
      </c>
      <c r="F1654">
        <v>0</v>
      </c>
    </row>
    <row r="1655" spans="1:6" x14ac:dyDescent="0.3">
      <c r="A1655">
        <v>141</v>
      </c>
      <c r="B1655" t="s">
        <v>29</v>
      </c>
      <c r="C1655" s="1">
        <v>42644</v>
      </c>
      <c r="D1655" t="s">
        <v>16</v>
      </c>
      <c r="E1655">
        <v>2016</v>
      </c>
      <c r="F1655">
        <v>0</v>
      </c>
    </row>
    <row r="1656" spans="1:6" x14ac:dyDescent="0.3">
      <c r="A1656">
        <v>142</v>
      </c>
      <c r="B1656" t="s">
        <v>29</v>
      </c>
      <c r="C1656" s="1">
        <v>42675</v>
      </c>
      <c r="D1656" t="s">
        <v>17</v>
      </c>
      <c r="E1656">
        <v>2016</v>
      </c>
      <c r="F1656">
        <v>0</v>
      </c>
    </row>
    <row r="1657" spans="1:6" x14ac:dyDescent="0.3">
      <c r="A1657">
        <v>143</v>
      </c>
      <c r="B1657" t="s">
        <v>29</v>
      </c>
      <c r="C1657" s="1">
        <v>42705</v>
      </c>
      <c r="D1657" t="s">
        <v>18</v>
      </c>
      <c r="E1657">
        <v>2016</v>
      </c>
      <c r="F1657">
        <v>0</v>
      </c>
    </row>
    <row r="1658" spans="1:6" x14ac:dyDescent="0.3">
      <c r="A1658">
        <v>144</v>
      </c>
      <c r="B1658" t="s">
        <v>30</v>
      </c>
      <c r="C1658" s="1">
        <v>42370</v>
      </c>
      <c r="D1658" t="s">
        <v>7</v>
      </c>
      <c r="E1658">
        <v>2016</v>
      </c>
      <c r="F1658">
        <v>123</v>
      </c>
    </row>
    <row r="1659" spans="1:6" x14ac:dyDescent="0.3">
      <c r="A1659">
        <v>145</v>
      </c>
      <c r="B1659" t="s">
        <v>30</v>
      </c>
      <c r="C1659" s="1">
        <v>42401</v>
      </c>
      <c r="D1659" t="s">
        <v>8</v>
      </c>
      <c r="E1659">
        <v>2016</v>
      </c>
      <c r="F1659">
        <v>126</v>
      </c>
    </row>
    <row r="1660" spans="1:6" x14ac:dyDescent="0.3">
      <c r="A1660">
        <v>146</v>
      </c>
      <c r="B1660" t="s">
        <v>30</v>
      </c>
      <c r="C1660" s="1">
        <v>42430</v>
      </c>
      <c r="D1660" t="s">
        <v>9</v>
      </c>
      <c r="E1660">
        <v>2016</v>
      </c>
      <c r="F1660">
        <v>103</v>
      </c>
    </row>
    <row r="1661" spans="1:6" x14ac:dyDescent="0.3">
      <c r="A1661">
        <v>147</v>
      </c>
      <c r="B1661" t="s">
        <v>30</v>
      </c>
      <c r="C1661" s="1">
        <v>42461</v>
      </c>
      <c r="D1661" t="s">
        <v>10</v>
      </c>
      <c r="E1661">
        <v>2016</v>
      </c>
      <c r="F1661">
        <v>75</v>
      </c>
    </row>
    <row r="1662" spans="1:6" x14ac:dyDescent="0.3">
      <c r="A1662">
        <v>148</v>
      </c>
      <c r="B1662" t="s">
        <v>30</v>
      </c>
      <c r="C1662" s="1">
        <v>42491</v>
      </c>
      <c r="D1662" t="s">
        <v>11</v>
      </c>
      <c r="E1662">
        <v>2016</v>
      </c>
      <c r="F1662">
        <v>58</v>
      </c>
    </row>
    <row r="1663" spans="1:6" x14ac:dyDescent="0.3">
      <c r="A1663">
        <v>149</v>
      </c>
      <c r="B1663" t="s">
        <v>30</v>
      </c>
      <c r="C1663" s="1">
        <v>42522</v>
      </c>
      <c r="D1663" t="s">
        <v>12</v>
      </c>
      <c r="E1663">
        <v>2016</v>
      </c>
      <c r="F1663">
        <v>68</v>
      </c>
    </row>
    <row r="1664" spans="1:6" x14ac:dyDescent="0.3">
      <c r="A1664">
        <v>150</v>
      </c>
      <c r="B1664" t="s">
        <v>30</v>
      </c>
      <c r="C1664" s="1">
        <v>42552</v>
      </c>
      <c r="D1664" t="s">
        <v>13</v>
      </c>
      <c r="E1664">
        <v>2016</v>
      </c>
      <c r="F1664">
        <v>63</v>
      </c>
    </row>
    <row r="1665" spans="1:6" x14ac:dyDescent="0.3">
      <c r="A1665">
        <v>151</v>
      </c>
      <c r="B1665" t="s">
        <v>30</v>
      </c>
      <c r="C1665" s="1">
        <v>42583</v>
      </c>
      <c r="D1665" t="s">
        <v>14</v>
      </c>
      <c r="E1665">
        <v>2016</v>
      </c>
      <c r="F1665">
        <v>86</v>
      </c>
    </row>
    <row r="1666" spans="1:6" x14ac:dyDescent="0.3">
      <c r="A1666">
        <v>152</v>
      </c>
      <c r="B1666" t="s">
        <v>30</v>
      </c>
      <c r="C1666" s="1">
        <v>42614</v>
      </c>
      <c r="D1666" t="s">
        <v>15</v>
      </c>
      <c r="E1666">
        <v>2016</v>
      </c>
      <c r="F1666">
        <v>74</v>
      </c>
    </row>
    <row r="1667" spans="1:6" x14ac:dyDescent="0.3">
      <c r="A1667">
        <v>153</v>
      </c>
      <c r="B1667" t="s">
        <v>30</v>
      </c>
      <c r="C1667" s="1">
        <v>42644</v>
      </c>
      <c r="D1667" t="s">
        <v>16</v>
      </c>
      <c r="E1667">
        <v>2016</v>
      </c>
      <c r="F1667">
        <v>37</v>
      </c>
    </row>
    <row r="1668" spans="1:6" x14ac:dyDescent="0.3">
      <c r="A1668">
        <v>154</v>
      </c>
      <c r="B1668" t="s">
        <v>30</v>
      </c>
      <c r="C1668" s="1">
        <v>42675</v>
      </c>
      <c r="D1668" t="s">
        <v>17</v>
      </c>
      <c r="E1668">
        <v>2016</v>
      </c>
      <c r="F1668">
        <v>29</v>
      </c>
    </row>
    <row r="1669" spans="1:6" x14ac:dyDescent="0.3">
      <c r="A1669">
        <v>155</v>
      </c>
      <c r="B1669" t="s">
        <v>30</v>
      </c>
      <c r="C1669" s="1">
        <v>42705</v>
      </c>
      <c r="D1669" t="s">
        <v>18</v>
      </c>
      <c r="E1669">
        <v>2016</v>
      </c>
      <c r="F1669">
        <v>26</v>
      </c>
    </row>
    <row r="1670" spans="1:6" x14ac:dyDescent="0.3">
      <c r="A1670">
        <v>156</v>
      </c>
      <c r="B1670" t="s">
        <v>31</v>
      </c>
      <c r="C1670" s="1">
        <v>42370</v>
      </c>
      <c r="D1670" t="s">
        <v>7</v>
      </c>
      <c r="E1670">
        <v>2016</v>
      </c>
      <c r="F1670">
        <v>0</v>
      </c>
    </row>
    <row r="1671" spans="1:6" x14ac:dyDescent="0.3">
      <c r="A1671">
        <v>157</v>
      </c>
      <c r="B1671" t="s">
        <v>31</v>
      </c>
      <c r="C1671" s="1">
        <v>42401</v>
      </c>
      <c r="D1671" t="s">
        <v>8</v>
      </c>
      <c r="E1671">
        <v>2016</v>
      </c>
      <c r="F1671">
        <v>0</v>
      </c>
    </row>
    <row r="1672" spans="1:6" x14ac:dyDescent="0.3">
      <c r="A1672">
        <v>158</v>
      </c>
      <c r="B1672" t="s">
        <v>31</v>
      </c>
      <c r="C1672" s="1">
        <v>42430</v>
      </c>
      <c r="D1672" t="s">
        <v>9</v>
      </c>
      <c r="E1672">
        <v>2016</v>
      </c>
      <c r="F1672">
        <v>0</v>
      </c>
    </row>
    <row r="1673" spans="1:6" x14ac:dyDescent="0.3">
      <c r="A1673">
        <v>159</v>
      </c>
      <c r="B1673" t="s">
        <v>31</v>
      </c>
      <c r="C1673" s="1">
        <v>42461</v>
      </c>
      <c r="D1673" t="s">
        <v>10</v>
      </c>
      <c r="E1673">
        <v>2016</v>
      </c>
      <c r="F1673">
        <v>0</v>
      </c>
    </row>
    <row r="1674" spans="1:6" x14ac:dyDescent="0.3">
      <c r="A1674">
        <v>160</v>
      </c>
      <c r="B1674" t="s">
        <v>31</v>
      </c>
      <c r="C1674" s="1">
        <v>42491</v>
      </c>
      <c r="D1674" t="s">
        <v>11</v>
      </c>
      <c r="E1674">
        <v>2016</v>
      </c>
      <c r="F1674">
        <v>0</v>
      </c>
    </row>
    <row r="1675" spans="1:6" x14ac:dyDescent="0.3">
      <c r="A1675">
        <v>161</v>
      </c>
      <c r="B1675" t="s">
        <v>31</v>
      </c>
      <c r="C1675" s="1">
        <v>42522</v>
      </c>
      <c r="D1675" t="s">
        <v>12</v>
      </c>
      <c r="E1675">
        <v>2016</v>
      </c>
      <c r="F1675">
        <v>0</v>
      </c>
    </row>
    <row r="1676" spans="1:6" x14ac:dyDescent="0.3">
      <c r="A1676">
        <v>162</v>
      </c>
      <c r="B1676" t="s">
        <v>31</v>
      </c>
      <c r="C1676" s="1">
        <v>42552</v>
      </c>
      <c r="D1676" t="s">
        <v>13</v>
      </c>
      <c r="E1676">
        <v>2016</v>
      </c>
      <c r="F1676">
        <v>0</v>
      </c>
    </row>
    <row r="1677" spans="1:6" x14ac:dyDescent="0.3">
      <c r="A1677">
        <v>163</v>
      </c>
      <c r="B1677" t="s">
        <v>31</v>
      </c>
      <c r="C1677" s="1">
        <v>42583</v>
      </c>
      <c r="D1677" t="s">
        <v>14</v>
      </c>
      <c r="E1677">
        <v>2016</v>
      </c>
      <c r="F1677">
        <v>0</v>
      </c>
    </row>
    <row r="1678" spans="1:6" x14ac:dyDescent="0.3">
      <c r="A1678">
        <v>164</v>
      </c>
      <c r="B1678" t="s">
        <v>31</v>
      </c>
      <c r="C1678" s="1">
        <v>42614</v>
      </c>
      <c r="D1678" t="s">
        <v>15</v>
      </c>
      <c r="E1678">
        <v>2016</v>
      </c>
      <c r="F1678">
        <v>0</v>
      </c>
    </row>
    <row r="1679" spans="1:6" x14ac:dyDescent="0.3">
      <c r="A1679">
        <v>165</v>
      </c>
      <c r="B1679" t="s">
        <v>31</v>
      </c>
      <c r="C1679" s="1">
        <v>42644</v>
      </c>
      <c r="D1679" t="s">
        <v>16</v>
      </c>
      <c r="E1679">
        <v>2016</v>
      </c>
      <c r="F1679">
        <v>0</v>
      </c>
    </row>
    <row r="1680" spans="1:6" x14ac:dyDescent="0.3">
      <c r="A1680">
        <v>166</v>
      </c>
      <c r="B1680" t="s">
        <v>31</v>
      </c>
      <c r="C1680" s="1">
        <v>42675</v>
      </c>
      <c r="D1680" t="s">
        <v>17</v>
      </c>
      <c r="E1680">
        <v>2016</v>
      </c>
      <c r="F1680">
        <v>0</v>
      </c>
    </row>
    <row r="1681" spans="1:6" x14ac:dyDescent="0.3">
      <c r="A1681">
        <v>167</v>
      </c>
      <c r="B1681" t="s">
        <v>31</v>
      </c>
      <c r="C1681" s="1">
        <v>42705</v>
      </c>
      <c r="D1681" t="s">
        <v>18</v>
      </c>
      <c r="E1681">
        <v>2016</v>
      </c>
      <c r="F1681">
        <v>0</v>
      </c>
    </row>
    <row r="1682" spans="1:6" x14ac:dyDescent="0.3">
      <c r="A1682">
        <v>168</v>
      </c>
      <c r="B1682" t="s">
        <v>32</v>
      </c>
      <c r="C1682" s="1">
        <v>42370</v>
      </c>
      <c r="D1682" t="s">
        <v>7</v>
      </c>
      <c r="E1682">
        <v>2016</v>
      </c>
      <c r="F1682">
        <v>0</v>
      </c>
    </row>
    <row r="1683" spans="1:6" x14ac:dyDescent="0.3">
      <c r="A1683">
        <v>169</v>
      </c>
      <c r="B1683" t="s">
        <v>32</v>
      </c>
      <c r="C1683" s="1">
        <v>42401</v>
      </c>
      <c r="D1683" t="s">
        <v>8</v>
      </c>
      <c r="E1683">
        <v>2016</v>
      </c>
      <c r="F1683">
        <v>0</v>
      </c>
    </row>
    <row r="1684" spans="1:6" x14ac:dyDescent="0.3">
      <c r="A1684">
        <v>170</v>
      </c>
      <c r="B1684" t="s">
        <v>32</v>
      </c>
      <c r="C1684" s="1">
        <v>42430</v>
      </c>
      <c r="D1684" t="s">
        <v>9</v>
      </c>
      <c r="E1684">
        <v>2016</v>
      </c>
      <c r="F1684">
        <v>0</v>
      </c>
    </row>
    <row r="1685" spans="1:6" x14ac:dyDescent="0.3">
      <c r="A1685">
        <v>171</v>
      </c>
      <c r="B1685" t="s">
        <v>32</v>
      </c>
      <c r="C1685" s="1">
        <v>42461</v>
      </c>
      <c r="D1685" t="s">
        <v>10</v>
      </c>
      <c r="E1685">
        <v>2016</v>
      </c>
      <c r="F1685">
        <v>0</v>
      </c>
    </row>
    <row r="1686" spans="1:6" x14ac:dyDescent="0.3">
      <c r="A1686">
        <v>172</v>
      </c>
      <c r="B1686" t="s">
        <v>32</v>
      </c>
      <c r="C1686" s="1">
        <v>42491</v>
      </c>
      <c r="D1686" t="s">
        <v>11</v>
      </c>
      <c r="E1686">
        <v>2016</v>
      </c>
      <c r="F1686">
        <v>0</v>
      </c>
    </row>
    <row r="1687" spans="1:6" x14ac:dyDescent="0.3">
      <c r="A1687">
        <v>173</v>
      </c>
      <c r="B1687" t="s">
        <v>32</v>
      </c>
      <c r="C1687" s="1">
        <v>42522</v>
      </c>
      <c r="D1687" t="s">
        <v>12</v>
      </c>
      <c r="E1687">
        <v>2016</v>
      </c>
      <c r="F1687">
        <v>0</v>
      </c>
    </row>
    <row r="1688" spans="1:6" x14ac:dyDescent="0.3">
      <c r="A1688">
        <v>174</v>
      </c>
      <c r="B1688" t="s">
        <v>32</v>
      </c>
      <c r="C1688" s="1">
        <v>42552</v>
      </c>
      <c r="D1688" t="s">
        <v>13</v>
      </c>
      <c r="E1688">
        <v>2016</v>
      </c>
      <c r="F1688">
        <v>0</v>
      </c>
    </row>
    <row r="1689" spans="1:6" x14ac:dyDescent="0.3">
      <c r="A1689">
        <v>175</v>
      </c>
      <c r="B1689" t="s">
        <v>32</v>
      </c>
      <c r="C1689" s="1">
        <v>42583</v>
      </c>
      <c r="D1689" t="s">
        <v>14</v>
      </c>
      <c r="E1689">
        <v>2016</v>
      </c>
      <c r="F1689">
        <v>0</v>
      </c>
    </row>
    <row r="1690" spans="1:6" x14ac:dyDescent="0.3">
      <c r="A1690">
        <v>176</v>
      </c>
      <c r="B1690" t="s">
        <v>32</v>
      </c>
      <c r="C1690" s="1">
        <v>42614</v>
      </c>
      <c r="D1690" t="s">
        <v>15</v>
      </c>
      <c r="E1690">
        <v>2016</v>
      </c>
      <c r="F1690">
        <v>0</v>
      </c>
    </row>
    <row r="1691" spans="1:6" x14ac:dyDescent="0.3">
      <c r="A1691">
        <v>177</v>
      </c>
      <c r="B1691" t="s">
        <v>32</v>
      </c>
      <c r="C1691" s="1">
        <v>42644</v>
      </c>
      <c r="D1691" t="s">
        <v>16</v>
      </c>
      <c r="E1691">
        <v>2016</v>
      </c>
      <c r="F1691">
        <v>0</v>
      </c>
    </row>
    <row r="1692" spans="1:6" x14ac:dyDescent="0.3">
      <c r="A1692">
        <v>178</v>
      </c>
      <c r="B1692" t="s">
        <v>32</v>
      </c>
      <c r="C1692" s="1">
        <v>42675</v>
      </c>
      <c r="D1692" t="s">
        <v>17</v>
      </c>
      <c r="E1692">
        <v>2016</v>
      </c>
      <c r="F1692">
        <v>0</v>
      </c>
    </row>
    <row r="1693" spans="1:6" x14ac:dyDescent="0.3">
      <c r="A1693">
        <v>179</v>
      </c>
      <c r="B1693" t="s">
        <v>32</v>
      </c>
      <c r="C1693" s="1">
        <v>42705</v>
      </c>
      <c r="D1693" t="s">
        <v>18</v>
      </c>
      <c r="E1693">
        <v>2016</v>
      </c>
      <c r="F1693">
        <v>0</v>
      </c>
    </row>
    <row r="1694" spans="1:6" x14ac:dyDescent="0.3">
      <c r="A1694">
        <v>180</v>
      </c>
      <c r="B1694" t="s">
        <v>33</v>
      </c>
      <c r="C1694" s="1">
        <v>42370</v>
      </c>
      <c r="D1694" t="s">
        <v>7</v>
      </c>
      <c r="E1694">
        <v>2016</v>
      </c>
      <c r="F1694">
        <v>0</v>
      </c>
    </row>
    <row r="1695" spans="1:6" x14ac:dyDescent="0.3">
      <c r="A1695">
        <v>181</v>
      </c>
      <c r="B1695" t="s">
        <v>33</v>
      </c>
      <c r="C1695" s="1">
        <v>42401</v>
      </c>
      <c r="D1695" t="s">
        <v>8</v>
      </c>
      <c r="E1695">
        <v>2016</v>
      </c>
      <c r="F1695">
        <v>0</v>
      </c>
    </row>
    <row r="1696" spans="1:6" x14ac:dyDescent="0.3">
      <c r="A1696">
        <v>182</v>
      </c>
      <c r="B1696" t="s">
        <v>33</v>
      </c>
      <c r="C1696" s="1">
        <v>42430</v>
      </c>
      <c r="D1696" t="s">
        <v>9</v>
      </c>
      <c r="E1696">
        <v>2016</v>
      </c>
      <c r="F1696">
        <v>0</v>
      </c>
    </row>
    <row r="1697" spans="1:6" x14ac:dyDescent="0.3">
      <c r="A1697">
        <v>183</v>
      </c>
      <c r="B1697" t="s">
        <v>33</v>
      </c>
      <c r="C1697" s="1">
        <v>42461</v>
      </c>
      <c r="D1697" t="s">
        <v>10</v>
      </c>
      <c r="E1697">
        <v>2016</v>
      </c>
      <c r="F1697">
        <v>0</v>
      </c>
    </row>
    <row r="1698" spans="1:6" x14ac:dyDescent="0.3">
      <c r="A1698">
        <v>184</v>
      </c>
      <c r="B1698" t="s">
        <v>33</v>
      </c>
      <c r="C1698" s="1">
        <v>42491</v>
      </c>
      <c r="D1698" t="s">
        <v>11</v>
      </c>
      <c r="E1698">
        <v>2016</v>
      </c>
      <c r="F1698">
        <v>0</v>
      </c>
    </row>
    <row r="1699" spans="1:6" x14ac:dyDescent="0.3">
      <c r="A1699">
        <v>185</v>
      </c>
      <c r="B1699" t="s">
        <v>33</v>
      </c>
      <c r="C1699" s="1">
        <v>42522</v>
      </c>
      <c r="D1699" t="s">
        <v>12</v>
      </c>
      <c r="E1699">
        <v>2016</v>
      </c>
      <c r="F1699">
        <v>0</v>
      </c>
    </row>
    <row r="1700" spans="1:6" x14ac:dyDescent="0.3">
      <c r="A1700">
        <v>186</v>
      </c>
      <c r="B1700" t="s">
        <v>33</v>
      </c>
      <c r="C1700" s="1">
        <v>42552</v>
      </c>
      <c r="D1700" t="s">
        <v>13</v>
      </c>
      <c r="E1700">
        <v>2016</v>
      </c>
      <c r="F1700">
        <v>0</v>
      </c>
    </row>
    <row r="1701" spans="1:6" x14ac:dyDescent="0.3">
      <c r="A1701">
        <v>187</v>
      </c>
      <c r="B1701" t="s">
        <v>33</v>
      </c>
      <c r="C1701" s="1">
        <v>42583</v>
      </c>
      <c r="D1701" t="s">
        <v>14</v>
      </c>
      <c r="E1701">
        <v>2016</v>
      </c>
      <c r="F1701">
        <v>0</v>
      </c>
    </row>
    <row r="1702" spans="1:6" x14ac:dyDescent="0.3">
      <c r="A1702">
        <v>188</v>
      </c>
      <c r="B1702" t="s">
        <v>33</v>
      </c>
      <c r="C1702" s="1">
        <v>42614</v>
      </c>
      <c r="D1702" t="s">
        <v>15</v>
      </c>
      <c r="E1702">
        <v>2016</v>
      </c>
      <c r="F1702">
        <v>0</v>
      </c>
    </row>
    <row r="1703" spans="1:6" x14ac:dyDescent="0.3">
      <c r="A1703">
        <v>189</v>
      </c>
      <c r="B1703" t="s">
        <v>33</v>
      </c>
      <c r="C1703" s="1">
        <v>42644</v>
      </c>
      <c r="D1703" t="s">
        <v>16</v>
      </c>
      <c r="E1703">
        <v>2016</v>
      </c>
      <c r="F1703">
        <v>0</v>
      </c>
    </row>
    <row r="1704" spans="1:6" x14ac:dyDescent="0.3">
      <c r="A1704">
        <v>190</v>
      </c>
      <c r="B1704" t="s">
        <v>33</v>
      </c>
      <c r="C1704" s="1">
        <v>42675</v>
      </c>
      <c r="D1704" t="s">
        <v>17</v>
      </c>
      <c r="E1704">
        <v>2016</v>
      </c>
      <c r="F1704">
        <v>0</v>
      </c>
    </row>
    <row r="1705" spans="1:6" x14ac:dyDescent="0.3">
      <c r="A1705">
        <v>191</v>
      </c>
      <c r="B1705" t="s">
        <v>33</v>
      </c>
      <c r="C1705" s="1">
        <v>42705</v>
      </c>
      <c r="D1705" t="s">
        <v>18</v>
      </c>
      <c r="E1705">
        <v>2016</v>
      </c>
      <c r="F1705">
        <v>0</v>
      </c>
    </row>
    <row r="1706" spans="1:6" x14ac:dyDescent="0.3">
      <c r="A1706">
        <v>192</v>
      </c>
      <c r="B1706" t="s">
        <v>34</v>
      </c>
      <c r="C1706" s="1">
        <v>42370</v>
      </c>
      <c r="D1706" t="s">
        <v>7</v>
      </c>
      <c r="E1706">
        <v>2016</v>
      </c>
      <c r="F1706">
        <v>0</v>
      </c>
    </row>
    <row r="1707" spans="1:6" x14ac:dyDescent="0.3">
      <c r="A1707">
        <v>193</v>
      </c>
      <c r="B1707" t="s">
        <v>34</v>
      </c>
      <c r="C1707" s="1">
        <v>42401</v>
      </c>
      <c r="D1707" t="s">
        <v>8</v>
      </c>
      <c r="E1707">
        <v>2016</v>
      </c>
      <c r="F1707">
        <v>0</v>
      </c>
    </row>
    <row r="1708" spans="1:6" x14ac:dyDescent="0.3">
      <c r="A1708">
        <v>194</v>
      </c>
      <c r="B1708" t="s">
        <v>34</v>
      </c>
      <c r="C1708" s="1">
        <v>42430</v>
      </c>
      <c r="D1708" t="s">
        <v>9</v>
      </c>
      <c r="E1708">
        <v>2016</v>
      </c>
      <c r="F1708">
        <v>0</v>
      </c>
    </row>
    <row r="1709" spans="1:6" x14ac:dyDescent="0.3">
      <c r="A1709">
        <v>195</v>
      </c>
      <c r="B1709" t="s">
        <v>34</v>
      </c>
      <c r="C1709" s="1">
        <v>42461</v>
      </c>
      <c r="D1709" t="s">
        <v>10</v>
      </c>
      <c r="E1709">
        <v>2016</v>
      </c>
      <c r="F1709">
        <v>0</v>
      </c>
    </row>
    <row r="1710" spans="1:6" x14ac:dyDescent="0.3">
      <c r="A1710">
        <v>196</v>
      </c>
      <c r="B1710" t="s">
        <v>34</v>
      </c>
      <c r="C1710" s="1">
        <v>42491</v>
      </c>
      <c r="D1710" t="s">
        <v>11</v>
      </c>
      <c r="E1710">
        <v>2016</v>
      </c>
      <c r="F1710">
        <v>0</v>
      </c>
    </row>
    <row r="1711" spans="1:6" x14ac:dyDescent="0.3">
      <c r="A1711">
        <v>197</v>
      </c>
      <c r="B1711" t="s">
        <v>34</v>
      </c>
      <c r="C1711" s="1">
        <v>42522</v>
      </c>
      <c r="D1711" t="s">
        <v>12</v>
      </c>
      <c r="E1711">
        <v>2016</v>
      </c>
      <c r="F1711">
        <v>0</v>
      </c>
    </row>
    <row r="1712" spans="1:6" x14ac:dyDescent="0.3">
      <c r="A1712">
        <v>198</v>
      </c>
      <c r="B1712" t="s">
        <v>34</v>
      </c>
      <c r="C1712" s="1">
        <v>42552</v>
      </c>
      <c r="D1712" t="s">
        <v>13</v>
      </c>
      <c r="E1712">
        <v>2016</v>
      </c>
      <c r="F1712">
        <v>0</v>
      </c>
    </row>
    <row r="1713" spans="1:6" x14ac:dyDescent="0.3">
      <c r="A1713">
        <v>199</v>
      </c>
      <c r="B1713" t="s">
        <v>34</v>
      </c>
      <c r="C1713" s="1">
        <v>42583</v>
      </c>
      <c r="D1713" t="s">
        <v>14</v>
      </c>
      <c r="E1713">
        <v>2016</v>
      </c>
      <c r="F1713">
        <v>0</v>
      </c>
    </row>
    <row r="1714" spans="1:6" x14ac:dyDescent="0.3">
      <c r="A1714">
        <v>200</v>
      </c>
      <c r="B1714" t="s">
        <v>34</v>
      </c>
      <c r="C1714" s="1">
        <v>42614</v>
      </c>
      <c r="D1714" t="s">
        <v>15</v>
      </c>
      <c r="E1714">
        <v>2016</v>
      </c>
      <c r="F1714">
        <v>0</v>
      </c>
    </row>
    <row r="1715" spans="1:6" x14ac:dyDescent="0.3">
      <c r="A1715">
        <v>201</v>
      </c>
      <c r="B1715" t="s">
        <v>34</v>
      </c>
      <c r="C1715" s="1">
        <v>42644</v>
      </c>
      <c r="D1715" t="s">
        <v>16</v>
      </c>
      <c r="E1715">
        <v>2016</v>
      </c>
      <c r="F1715">
        <v>8</v>
      </c>
    </row>
    <row r="1716" spans="1:6" x14ac:dyDescent="0.3">
      <c r="A1716">
        <v>202</v>
      </c>
      <c r="B1716" t="s">
        <v>34</v>
      </c>
      <c r="C1716" s="1">
        <v>42675</v>
      </c>
      <c r="D1716" t="s">
        <v>17</v>
      </c>
      <c r="E1716">
        <v>2016</v>
      </c>
      <c r="F1716">
        <v>11</v>
      </c>
    </row>
    <row r="1717" spans="1:6" x14ac:dyDescent="0.3">
      <c r="A1717">
        <v>203</v>
      </c>
      <c r="B1717" t="s">
        <v>34</v>
      </c>
      <c r="C1717" s="1">
        <v>42705</v>
      </c>
      <c r="D1717" t="s">
        <v>18</v>
      </c>
      <c r="E1717">
        <v>2016</v>
      </c>
      <c r="F1717">
        <v>10</v>
      </c>
    </row>
    <row r="1718" spans="1:6" x14ac:dyDescent="0.3">
      <c r="A1718">
        <v>204</v>
      </c>
      <c r="B1718" t="s">
        <v>35</v>
      </c>
      <c r="C1718" s="1">
        <v>42370</v>
      </c>
      <c r="D1718" t="s">
        <v>7</v>
      </c>
      <c r="E1718">
        <v>2016</v>
      </c>
      <c r="F1718">
        <v>0</v>
      </c>
    </row>
    <row r="1719" spans="1:6" x14ac:dyDescent="0.3">
      <c r="A1719">
        <v>205</v>
      </c>
      <c r="B1719" t="s">
        <v>35</v>
      </c>
      <c r="C1719" s="1">
        <v>42401</v>
      </c>
      <c r="D1719" t="s">
        <v>8</v>
      </c>
      <c r="E1719">
        <v>2016</v>
      </c>
      <c r="F1719">
        <v>0</v>
      </c>
    </row>
    <row r="1720" spans="1:6" x14ac:dyDescent="0.3">
      <c r="A1720">
        <v>206</v>
      </c>
      <c r="B1720" t="s">
        <v>35</v>
      </c>
      <c r="C1720" s="1">
        <v>42430</v>
      </c>
      <c r="D1720" t="s">
        <v>9</v>
      </c>
      <c r="E1720">
        <v>2016</v>
      </c>
      <c r="F1720">
        <v>0</v>
      </c>
    </row>
    <row r="1721" spans="1:6" x14ac:dyDescent="0.3">
      <c r="A1721">
        <v>207</v>
      </c>
      <c r="B1721" t="s">
        <v>35</v>
      </c>
      <c r="C1721" s="1">
        <v>42461</v>
      </c>
      <c r="D1721" t="s">
        <v>10</v>
      </c>
      <c r="E1721">
        <v>2016</v>
      </c>
      <c r="F1721">
        <v>0</v>
      </c>
    </row>
    <row r="1722" spans="1:6" x14ac:dyDescent="0.3">
      <c r="A1722">
        <v>208</v>
      </c>
      <c r="B1722" t="s">
        <v>35</v>
      </c>
      <c r="C1722" s="1">
        <v>42491</v>
      </c>
      <c r="D1722" t="s">
        <v>11</v>
      </c>
      <c r="E1722">
        <v>2016</v>
      </c>
      <c r="F1722">
        <v>0</v>
      </c>
    </row>
    <row r="1723" spans="1:6" x14ac:dyDescent="0.3">
      <c r="A1723">
        <v>209</v>
      </c>
      <c r="B1723" t="s">
        <v>35</v>
      </c>
      <c r="C1723" s="1">
        <v>42522</v>
      </c>
      <c r="D1723" t="s">
        <v>12</v>
      </c>
      <c r="E1723">
        <v>2016</v>
      </c>
      <c r="F1723">
        <v>0</v>
      </c>
    </row>
    <row r="1724" spans="1:6" x14ac:dyDescent="0.3">
      <c r="A1724">
        <v>210</v>
      </c>
      <c r="B1724" t="s">
        <v>35</v>
      </c>
      <c r="C1724" s="1">
        <v>42552</v>
      </c>
      <c r="D1724" t="s">
        <v>13</v>
      </c>
      <c r="E1724">
        <v>2016</v>
      </c>
      <c r="F1724">
        <v>0</v>
      </c>
    </row>
    <row r="1725" spans="1:6" x14ac:dyDescent="0.3">
      <c r="A1725">
        <v>211</v>
      </c>
      <c r="B1725" t="s">
        <v>35</v>
      </c>
      <c r="C1725" s="1">
        <v>42583</v>
      </c>
      <c r="D1725" t="s">
        <v>14</v>
      </c>
      <c r="E1725">
        <v>2016</v>
      </c>
      <c r="F1725">
        <v>0</v>
      </c>
    </row>
    <row r="1726" spans="1:6" x14ac:dyDescent="0.3">
      <c r="A1726">
        <v>212</v>
      </c>
      <c r="B1726" t="s">
        <v>35</v>
      </c>
      <c r="C1726" s="1">
        <v>42614</v>
      </c>
      <c r="D1726" t="s">
        <v>15</v>
      </c>
      <c r="E1726">
        <v>2016</v>
      </c>
      <c r="F1726">
        <v>0</v>
      </c>
    </row>
    <row r="1727" spans="1:6" x14ac:dyDescent="0.3">
      <c r="A1727">
        <v>213</v>
      </c>
      <c r="B1727" t="s">
        <v>35</v>
      </c>
      <c r="C1727" s="1">
        <v>42644</v>
      </c>
      <c r="D1727" t="s">
        <v>16</v>
      </c>
      <c r="E1727">
        <v>2016</v>
      </c>
      <c r="F1727">
        <v>0</v>
      </c>
    </row>
    <row r="1728" spans="1:6" x14ac:dyDescent="0.3">
      <c r="A1728">
        <v>214</v>
      </c>
      <c r="B1728" t="s">
        <v>35</v>
      </c>
      <c r="C1728" s="1">
        <v>42675</v>
      </c>
      <c r="D1728" t="s">
        <v>17</v>
      </c>
      <c r="E1728">
        <v>2016</v>
      </c>
      <c r="F1728">
        <v>0</v>
      </c>
    </row>
    <row r="1729" spans="1:6" x14ac:dyDescent="0.3">
      <c r="A1729">
        <v>215</v>
      </c>
      <c r="B1729" t="s">
        <v>35</v>
      </c>
      <c r="C1729" s="1">
        <v>42705</v>
      </c>
      <c r="D1729" t="s">
        <v>18</v>
      </c>
      <c r="E1729">
        <v>2016</v>
      </c>
      <c r="F1729">
        <v>0</v>
      </c>
    </row>
    <row r="1730" spans="1:6" x14ac:dyDescent="0.3">
      <c r="A1730">
        <v>216</v>
      </c>
      <c r="B1730" t="s">
        <v>36</v>
      </c>
      <c r="C1730" s="1">
        <v>42370</v>
      </c>
      <c r="D1730" t="s">
        <v>7</v>
      </c>
      <c r="E1730">
        <v>2016</v>
      </c>
      <c r="F1730">
        <v>0</v>
      </c>
    </row>
    <row r="1731" spans="1:6" x14ac:dyDescent="0.3">
      <c r="A1731">
        <v>217</v>
      </c>
      <c r="B1731" t="s">
        <v>36</v>
      </c>
      <c r="C1731" s="1">
        <v>42401</v>
      </c>
      <c r="D1731" t="s">
        <v>8</v>
      </c>
      <c r="E1731">
        <v>2016</v>
      </c>
      <c r="F1731">
        <v>0</v>
      </c>
    </row>
    <row r="1732" spans="1:6" x14ac:dyDescent="0.3">
      <c r="A1732">
        <v>218</v>
      </c>
      <c r="B1732" t="s">
        <v>36</v>
      </c>
      <c r="C1732" s="1">
        <v>42430</v>
      </c>
      <c r="D1732" t="s">
        <v>9</v>
      </c>
      <c r="E1732">
        <v>2016</v>
      </c>
      <c r="F1732">
        <v>0</v>
      </c>
    </row>
    <row r="1733" spans="1:6" x14ac:dyDescent="0.3">
      <c r="A1733">
        <v>219</v>
      </c>
      <c r="B1733" t="s">
        <v>36</v>
      </c>
      <c r="C1733" s="1">
        <v>42461</v>
      </c>
      <c r="D1733" t="s">
        <v>10</v>
      </c>
      <c r="E1733">
        <v>2016</v>
      </c>
      <c r="F1733">
        <v>0</v>
      </c>
    </row>
    <row r="1734" spans="1:6" x14ac:dyDescent="0.3">
      <c r="A1734">
        <v>220</v>
      </c>
      <c r="B1734" t="s">
        <v>36</v>
      </c>
      <c r="C1734" s="1">
        <v>42491</v>
      </c>
      <c r="D1734" t="s">
        <v>11</v>
      </c>
      <c r="E1734">
        <v>2016</v>
      </c>
      <c r="F1734">
        <v>0</v>
      </c>
    </row>
    <row r="1735" spans="1:6" x14ac:dyDescent="0.3">
      <c r="A1735">
        <v>221</v>
      </c>
      <c r="B1735" t="s">
        <v>36</v>
      </c>
      <c r="C1735" s="1">
        <v>42522</v>
      </c>
      <c r="D1735" t="s">
        <v>12</v>
      </c>
      <c r="E1735">
        <v>2016</v>
      </c>
      <c r="F1735">
        <v>0</v>
      </c>
    </row>
    <row r="1736" spans="1:6" x14ac:dyDescent="0.3">
      <c r="A1736">
        <v>222</v>
      </c>
      <c r="B1736" t="s">
        <v>36</v>
      </c>
      <c r="C1736" s="1">
        <v>42552</v>
      </c>
      <c r="D1736" t="s">
        <v>13</v>
      </c>
      <c r="E1736">
        <v>2016</v>
      </c>
      <c r="F1736">
        <v>0</v>
      </c>
    </row>
    <row r="1737" spans="1:6" x14ac:dyDescent="0.3">
      <c r="A1737">
        <v>223</v>
      </c>
      <c r="B1737" t="s">
        <v>36</v>
      </c>
      <c r="C1737" s="1">
        <v>42583</v>
      </c>
      <c r="D1737" t="s">
        <v>14</v>
      </c>
      <c r="E1737">
        <v>2016</v>
      </c>
      <c r="F1737">
        <v>0</v>
      </c>
    </row>
    <row r="1738" spans="1:6" x14ac:dyDescent="0.3">
      <c r="A1738">
        <v>224</v>
      </c>
      <c r="B1738" t="s">
        <v>36</v>
      </c>
      <c r="C1738" s="1">
        <v>42614</v>
      </c>
      <c r="D1738" t="s">
        <v>15</v>
      </c>
      <c r="E1738">
        <v>2016</v>
      </c>
      <c r="F1738">
        <v>0</v>
      </c>
    </row>
    <row r="1739" spans="1:6" x14ac:dyDescent="0.3">
      <c r="A1739">
        <v>225</v>
      </c>
      <c r="B1739" t="s">
        <v>36</v>
      </c>
      <c r="C1739" s="1">
        <v>42644</v>
      </c>
      <c r="D1739" t="s">
        <v>16</v>
      </c>
      <c r="E1739">
        <v>2016</v>
      </c>
      <c r="F1739">
        <v>0</v>
      </c>
    </row>
    <row r="1740" spans="1:6" x14ac:dyDescent="0.3">
      <c r="A1740">
        <v>226</v>
      </c>
      <c r="B1740" t="s">
        <v>36</v>
      </c>
      <c r="C1740" s="1">
        <v>42675</v>
      </c>
      <c r="D1740" t="s">
        <v>17</v>
      </c>
      <c r="E1740">
        <v>2016</v>
      </c>
      <c r="F1740">
        <v>0</v>
      </c>
    </row>
    <row r="1741" spans="1:6" x14ac:dyDescent="0.3">
      <c r="A1741">
        <v>227</v>
      </c>
      <c r="B1741" t="s">
        <v>36</v>
      </c>
      <c r="C1741" s="1">
        <v>42705</v>
      </c>
      <c r="D1741" t="s">
        <v>18</v>
      </c>
      <c r="E1741">
        <v>2016</v>
      </c>
      <c r="F1741">
        <v>0</v>
      </c>
    </row>
    <row r="1742" spans="1:6" x14ac:dyDescent="0.3">
      <c r="A1742">
        <v>228</v>
      </c>
      <c r="B1742" t="s">
        <v>37</v>
      </c>
      <c r="C1742" s="1">
        <v>42370</v>
      </c>
      <c r="D1742" t="s">
        <v>7</v>
      </c>
      <c r="E1742">
        <v>2016</v>
      </c>
      <c r="F1742">
        <v>0</v>
      </c>
    </row>
    <row r="1743" spans="1:6" x14ac:dyDescent="0.3">
      <c r="A1743">
        <v>229</v>
      </c>
      <c r="B1743" t="s">
        <v>37</v>
      </c>
      <c r="C1743" s="1">
        <v>42401</v>
      </c>
      <c r="D1743" t="s">
        <v>8</v>
      </c>
      <c r="E1743">
        <v>2016</v>
      </c>
      <c r="F1743">
        <v>0</v>
      </c>
    </row>
    <row r="1744" spans="1:6" x14ac:dyDescent="0.3">
      <c r="A1744">
        <v>230</v>
      </c>
      <c r="B1744" t="s">
        <v>37</v>
      </c>
      <c r="C1744" s="1">
        <v>42430</v>
      </c>
      <c r="D1744" t="s">
        <v>9</v>
      </c>
      <c r="E1744">
        <v>2016</v>
      </c>
      <c r="F1744">
        <v>0</v>
      </c>
    </row>
    <row r="1745" spans="1:6" x14ac:dyDescent="0.3">
      <c r="A1745">
        <v>231</v>
      </c>
      <c r="B1745" t="s">
        <v>37</v>
      </c>
      <c r="C1745" s="1">
        <v>42461</v>
      </c>
      <c r="D1745" t="s">
        <v>10</v>
      </c>
      <c r="E1745">
        <v>2016</v>
      </c>
      <c r="F1745">
        <v>0</v>
      </c>
    </row>
    <row r="1746" spans="1:6" x14ac:dyDescent="0.3">
      <c r="A1746">
        <v>232</v>
      </c>
      <c r="B1746" t="s">
        <v>37</v>
      </c>
      <c r="C1746" s="1">
        <v>42491</v>
      </c>
      <c r="D1746" t="s">
        <v>11</v>
      </c>
      <c r="E1746">
        <v>2016</v>
      </c>
      <c r="F1746">
        <v>0</v>
      </c>
    </row>
    <row r="1747" spans="1:6" x14ac:dyDescent="0.3">
      <c r="A1747">
        <v>233</v>
      </c>
      <c r="B1747" t="s">
        <v>37</v>
      </c>
      <c r="C1747" s="1">
        <v>42522</v>
      </c>
      <c r="D1747" t="s">
        <v>12</v>
      </c>
      <c r="E1747">
        <v>2016</v>
      </c>
      <c r="F1747">
        <v>0</v>
      </c>
    </row>
    <row r="1748" spans="1:6" x14ac:dyDescent="0.3">
      <c r="A1748">
        <v>234</v>
      </c>
      <c r="B1748" t="s">
        <v>37</v>
      </c>
      <c r="C1748" s="1">
        <v>42552</v>
      </c>
      <c r="D1748" t="s">
        <v>13</v>
      </c>
      <c r="E1748">
        <v>2016</v>
      </c>
      <c r="F1748">
        <v>0</v>
      </c>
    </row>
    <row r="1749" spans="1:6" x14ac:dyDescent="0.3">
      <c r="A1749">
        <v>235</v>
      </c>
      <c r="B1749" t="s">
        <v>37</v>
      </c>
      <c r="C1749" s="1">
        <v>42583</v>
      </c>
      <c r="D1749" t="s">
        <v>14</v>
      </c>
      <c r="E1749">
        <v>2016</v>
      </c>
      <c r="F1749">
        <v>0</v>
      </c>
    </row>
    <row r="1750" spans="1:6" x14ac:dyDescent="0.3">
      <c r="A1750">
        <v>236</v>
      </c>
      <c r="B1750" t="s">
        <v>37</v>
      </c>
      <c r="C1750" s="1">
        <v>42614</v>
      </c>
      <c r="D1750" t="s">
        <v>15</v>
      </c>
      <c r="E1750">
        <v>2016</v>
      </c>
      <c r="F1750">
        <v>0</v>
      </c>
    </row>
    <row r="1751" spans="1:6" x14ac:dyDescent="0.3">
      <c r="A1751">
        <v>237</v>
      </c>
      <c r="B1751" t="s">
        <v>37</v>
      </c>
      <c r="C1751" s="1">
        <v>42644</v>
      </c>
      <c r="D1751" t="s">
        <v>16</v>
      </c>
      <c r="E1751">
        <v>2016</v>
      </c>
      <c r="F1751">
        <v>0</v>
      </c>
    </row>
    <row r="1752" spans="1:6" x14ac:dyDescent="0.3">
      <c r="A1752">
        <v>238</v>
      </c>
      <c r="B1752" t="s">
        <v>37</v>
      </c>
      <c r="C1752" s="1">
        <v>42675</v>
      </c>
      <c r="D1752" t="s">
        <v>17</v>
      </c>
      <c r="E1752">
        <v>2016</v>
      </c>
      <c r="F1752">
        <v>0</v>
      </c>
    </row>
    <row r="1753" spans="1:6" x14ac:dyDescent="0.3">
      <c r="A1753">
        <v>239</v>
      </c>
      <c r="B1753" t="s">
        <v>37</v>
      </c>
      <c r="C1753" s="1">
        <v>42705</v>
      </c>
      <c r="D1753" t="s">
        <v>18</v>
      </c>
      <c r="E1753">
        <v>2016</v>
      </c>
      <c r="F1753">
        <v>0</v>
      </c>
    </row>
    <row r="1754" spans="1:6" x14ac:dyDescent="0.3">
      <c r="A1754">
        <v>240</v>
      </c>
      <c r="B1754" t="s">
        <v>38</v>
      </c>
      <c r="C1754" s="1">
        <v>42370</v>
      </c>
      <c r="D1754" t="s">
        <v>7</v>
      </c>
      <c r="E1754">
        <v>2016</v>
      </c>
      <c r="F1754">
        <v>0</v>
      </c>
    </row>
    <row r="1755" spans="1:6" x14ac:dyDescent="0.3">
      <c r="A1755">
        <v>241</v>
      </c>
      <c r="B1755" t="s">
        <v>38</v>
      </c>
      <c r="C1755" s="1">
        <v>42401</v>
      </c>
      <c r="D1755" t="s">
        <v>8</v>
      </c>
      <c r="E1755">
        <v>2016</v>
      </c>
      <c r="F1755">
        <v>0</v>
      </c>
    </row>
    <row r="1756" spans="1:6" x14ac:dyDescent="0.3">
      <c r="A1756">
        <v>242</v>
      </c>
      <c r="B1756" t="s">
        <v>38</v>
      </c>
      <c r="C1756" s="1">
        <v>42430</v>
      </c>
      <c r="D1756" t="s">
        <v>9</v>
      </c>
      <c r="E1756">
        <v>2016</v>
      </c>
      <c r="F1756">
        <v>0</v>
      </c>
    </row>
    <row r="1757" spans="1:6" x14ac:dyDescent="0.3">
      <c r="A1757">
        <v>243</v>
      </c>
      <c r="B1757" t="s">
        <v>38</v>
      </c>
      <c r="C1757" s="1">
        <v>42461</v>
      </c>
      <c r="D1757" t="s">
        <v>10</v>
      </c>
      <c r="E1757">
        <v>2016</v>
      </c>
      <c r="F1757">
        <v>0</v>
      </c>
    </row>
    <row r="1758" spans="1:6" x14ac:dyDescent="0.3">
      <c r="A1758">
        <v>244</v>
      </c>
      <c r="B1758" t="s">
        <v>38</v>
      </c>
      <c r="C1758" s="1">
        <v>42491</v>
      </c>
      <c r="D1758" t="s">
        <v>11</v>
      </c>
      <c r="E1758">
        <v>2016</v>
      </c>
      <c r="F1758">
        <v>0</v>
      </c>
    </row>
    <row r="1759" spans="1:6" x14ac:dyDescent="0.3">
      <c r="A1759">
        <v>245</v>
      </c>
      <c r="B1759" t="s">
        <v>38</v>
      </c>
      <c r="C1759" s="1">
        <v>42522</v>
      </c>
      <c r="D1759" t="s">
        <v>12</v>
      </c>
      <c r="E1759">
        <v>2016</v>
      </c>
      <c r="F1759">
        <v>0</v>
      </c>
    </row>
    <row r="1760" spans="1:6" x14ac:dyDescent="0.3">
      <c r="A1760">
        <v>246</v>
      </c>
      <c r="B1760" t="s">
        <v>38</v>
      </c>
      <c r="C1760" s="1">
        <v>42552</v>
      </c>
      <c r="D1760" t="s">
        <v>13</v>
      </c>
      <c r="E1760">
        <v>2016</v>
      </c>
      <c r="F1760">
        <v>0</v>
      </c>
    </row>
    <row r="1761" spans="1:6" x14ac:dyDescent="0.3">
      <c r="A1761">
        <v>247</v>
      </c>
      <c r="B1761" t="s">
        <v>38</v>
      </c>
      <c r="C1761" s="1">
        <v>42583</v>
      </c>
      <c r="D1761" t="s">
        <v>14</v>
      </c>
      <c r="E1761">
        <v>2016</v>
      </c>
      <c r="F1761">
        <v>0</v>
      </c>
    </row>
    <row r="1762" spans="1:6" x14ac:dyDescent="0.3">
      <c r="A1762">
        <v>248</v>
      </c>
      <c r="B1762" t="s">
        <v>38</v>
      </c>
      <c r="C1762" s="1">
        <v>42614</v>
      </c>
      <c r="D1762" t="s">
        <v>15</v>
      </c>
      <c r="E1762">
        <v>2016</v>
      </c>
      <c r="F1762">
        <v>0</v>
      </c>
    </row>
    <row r="1763" spans="1:6" x14ac:dyDescent="0.3">
      <c r="A1763">
        <v>249</v>
      </c>
      <c r="B1763" t="s">
        <v>38</v>
      </c>
      <c r="C1763" s="1">
        <v>42644</v>
      </c>
      <c r="D1763" t="s">
        <v>16</v>
      </c>
      <c r="E1763">
        <v>2016</v>
      </c>
      <c r="F1763">
        <v>0</v>
      </c>
    </row>
    <row r="1764" spans="1:6" x14ac:dyDescent="0.3">
      <c r="A1764">
        <v>250</v>
      </c>
      <c r="B1764" t="s">
        <v>38</v>
      </c>
      <c r="C1764" s="1">
        <v>42675</v>
      </c>
      <c r="D1764" t="s">
        <v>17</v>
      </c>
      <c r="E1764">
        <v>2016</v>
      </c>
      <c r="F1764">
        <v>0</v>
      </c>
    </row>
    <row r="1765" spans="1:6" x14ac:dyDescent="0.3">
      <c r="A1765">
        <v>251</v>
      </c>
      <c r="B1765" t="s">
        <v>38</v>
      </c>
      <c r="C1765" s="1">
        <v>42705</v>
      </c>
      <c r="D1765" t="s">
        <v>18</v>
      </c>
      <c r="E1765">
        <v>2016</v>
      </c>
      <c r="F1765">
        <v>0</v>
      </c>
    </row>
    <row r="1766" spans="1:6" x14ac:dyDescent="0.3">
      <c r="A1766">
        <v>252</v>
      </c>
      <c r="B1766" t="s">
        <v>39</v>
      </c>
      <c r="C1766" s="1">
        <v>42370</v>
      </c>
      <c r="D1766" t="s">
        <v>7</v>
      </c>
      <c r="E1766">
        <v>2016</v>
      </c>
      <c r="F1766">
        <v>0</v>
      </c>
    </row>
    <row r="1767" spans="1:6" x14ac:dyDescent="0.3">
      <c r="A1767">
        <v>253</v>
      </c>
      <c r="B1767" t="s">
        <v>39</v>
      </c>
      <c r="C1767" s="1">
        <v>42401</v>
      </c>
      <c r="D1767" t="s">
        <v>8</v>
      </c>
      <c r="E1767">
        <v>2016</v>
      </c>
      <c r="F1767">
        <v>0</v>
      </c>
    </row>
    <row r="1768" spans="1:6" x14ac:dyDescent="0.3">
      <c r="A1768">
        <v>254</v>
      </c>
      <c r="B1768" t="s">
        <v>39</v>
      </c>
      <c r="C1768" s="1">
        <v>42430</v>
      </c>
      <c r="D1768" t="s">
        <v>9</v>
      </c>
      <c r="E1768">
        <v>2016</v>
      </c>
      <c r="F1768">
        <v>0</v>
      </c>
    </row>
    <row r="1769" spans="1:6" x14ac:dyDescent="0.3">
      <c r="A1769">
        <v>255</v>
      </c>
      <c r="B1769" t="s">
        <v>39</v>
      </c>
      <c r="C1769" s="1">
        <v>42461</v>
      </c>
      <c r="D1769" t="s">
        <v>10</v>
      </c>
      <c r="E1769">
        <v>2016</v>
      </c>
      <c r="F1769">
        <v>0</v>
      </c>
    </row>
    <row r="1770" spans="1:6" x14ac:dyDescent="0.3">
      <c r="A1770">
        <v>256</v>
      </c>
      <c r="B1770" t="s">
        <v>39</v>
      </c>
      <c r="C1770" s="1">
        <v>42491</v>
      </c>
      <c r="D1770" t="s">
        <v>11</v>
      </c>
      <c r="E1770">
        <v>2016</v>
      </c>
      <c r="F1770">
        <v>0</v>
      </c>
    </row>
    <row r="1771" spans="1:6" x14ac:dyDescent="0.3">
      <c r="A1771">
        <v>257</v>
      </c>
      <c r="B1771" t="s">
        <v>39</v>
      </c>
      <c r="C1771" s="1">
        <v>42522</v>
      </c>
      <c r="D1771" t="s">
        <v>12</v>
      </c>
      <c r="E1771">
        <v>2016</v>
      </c>
      <c r="F1771">
        <v>0</v>
      </c>
    </row>
    <row r="1772" spans="1:6" x14ac:dyDescent="0.3">
      <c r="A1772">
        <v>258</v>
      </c>
      <c r="B1772" t="s">
        <v>39</v>
      </c>
      <c r="C1772" s="1">
        <v>42552</v>
      </c>
      <c r="D1772" t="s">
        <v>13</v>
      </c>
      <c r="E1772">
        <v>2016</v>
      </c>
      <c r="F1772">
        <v>0</v>
      </c>
    </row>
    <row r="1773" spans="1:6" x14ac:dyDescent="0.3">
      <c r="A1773">
        <v>259</v>
      </c>
      <c r="B1773" t="s">
        <v>39</v>
      </c>
      <c r="C1773" s="1">
        <v>42583</v>
      </c>
      <c r="D1773" t="s">
        <v>14</v>
      </c>
      <c r="E1773">
        <v>2016</v>
      </c>
      <c r="F1773">
        <v>0</v>
      </c>
    </row>
    <row r="1774" spans="1:6" x14ac:dyDescent="0.3">
      <c r="A1774">
        <v>260</v>
      </c>
      <c r="B1774" t="s">
        <v>39</v>
      </c>
      <c r="C1774" s="1">
        <v>42614</v>
      </c>
      <c r="D1774" t="s">
        <v>15</v>
      </c>
      <c r="E1774">
        <v>2016</v>
      </c>
      <c r="F1774">
        <v>0</v>
      </c>
    </row>
    <row r="1775" spans="1:6" x14ac:dyDescent="0.3">
      <c r="A1775">
        <v>261</v>
      </c>
      <c r="B1775" t="s">
        <v>39</v>
      </c>
      <c r="C1775" s="1">
        <v>42644</v>
      </c>
      <c r="D1775" t="s">
        <v>16</v>
      </c>
      <c r="E1775">
        <v>2016</v>
      </c>
      <c r="F1775">
        <v>0</v>
      </c>
    </row>
    <row r="1776" spans="1:6" x14ac:dyDescent="0.3">
      <c r="A1776">
        <v>262</v>
      </c>
      <c r="B1776" t="s">
        <v>39</v>
      </c>
      <c r="C1776" s="1">
        <v>42675</v>
      </c>
      <c r="D1776" t="s">
        <v>17</v>
      </c>
      <c r="E1776">
        <v>2016</v>
      </c>
      <c r="F1776">
        <v>0</v>
      </c>
    </row>
    <row r="1777" spans="1:6" x14ac:dyDescent="0.3">
      <c r="A1777">
        <v>263</v>
      </c>
      <c r="B1777" t="s">
        <v>39</v>
      </c>
      <c r="C1777" s="1">
        <v>42705</v>
      </c>
      <c r="D1777" t="s">
        <v>18</v>
      </c>
      <c r="E1777">
        <v>2016</v>
      </c>
      <c r="F1777">
        <v>0</v>
      </c>
    </row>
    <row r="1778" spans="1:6" x14ac:dyDescent="0.3">
      <c r="A1778">
        <v>264</v>
      </c>
      <c r="B1778" t="s">
        <v>40</v>
      </c>
      <c r="C1778" s="1">
        <v>42370</v>
      </c>
      <c r="D1778" t="s">
        <v>7</v>
      </c>
      <c r="E1778">
        <v>2016</v>
      </c>
      <c r="F1778">
        <v>0</v>
      </c>
    </row>
    <row r="1779" spans="1:6" x14ac:dyDescent="0.3">
      <c r="A1779">
        <v>265</v>
      </c>
      <c r="B1779" t="s">
        <v>40</v>
      </c>
      <c r="C1779" s="1">
        <v>42401</v>
      </c>
      <c r="D1779" t="s">
        <v>8</v>
      </c>
      <c r="E1779">
        <v>2016</v>
      </c>
      <c r="F1779">
        <v>0</v>
      </c>
    </row>
    <row r="1780" spans="1:6" x14ac:dyDescent="0.3">
      <c r="A1780">
        <v>266</v>
      </c>
      <c r="B1780" t="s">
        <v>40</v>
      </c>
      <c r="C1780" s="1">
        <v>42430</v>
      </c>
      <c r="D1780" t="s">
        <v>9</v>
      </c>
      <c r="E1780">
        <v>2016</v>
      </c>
      <c r="F1780">
        <v>0</v>
      </c>
    </row>
    <row r="1781" spans="1:6" x14ac:dyDescent="0.3">
      <c r="A1781">
        <v>267</v>
      </c>
      <c r="B1781" t="s">
        <v>40</v>
      </c>
      <c r="C1781" s="1">
        <v>42461</v>
      </c>
      <c r="D1781" t="s">
        <v>10</v>
      </c>
      <c r="E1781">
        <v>2016</v>
      </c>
      <c r="F1781">
        <v>0</v>
      </c>
    </row>
    <row r="1782" spans="1:6" x14ac:dyDescent="0.3">
      <c r="A1782">
        <v>268</v>
      </c>
      <c r="B1782" t="s">
        <v>40</v>
      </c>
      <c r="C1782" s="1">
        <v>42491</v>
      </c>
      <c r="D1782" t="s">
        <v>11</v>
      </c>
      <c r="E1782">
        <v>2016</v>
      </c>
      <c r="F1782">
        <v>0</v>
      </c>
    </row>
    <row r="1783" spans="1:6" x14ac:dyDescent="0.3">
      <c r="A1783">
        <v>269</v>
      </c>
      <c r="B1783" t="s">
        <v>40</v>
      </c>
      <c r="C1783" s="1">
        <v>42522</v>
      </c>
      <c r="D1783" t="s">
        <v>12</v>
      </c>
      <c r="E1783">
        <v>2016</v>
      </c>
      <c r="F1783">
        <v>0</v>
      </c>
    </row>
    <row r="1784" spans="1:6" x14ac:dyDescent="0.3">
      <c r="A1784">
        <v>270</v>
      </c>
      <c r="B1784" t="s">
        <v>40</v>
      </c>
      <c r="C1784" s="1">
        <v>42552</v>
      </c>
      <c r="D1784" t="s">
        <v>13</v>
      </c>
      <c r="E1784">
        <v>2016</v>
      </c>
      <c r="F1784">
        <v>0</v>
      </c>
    </row>
    <row r="1785" spans="1:6" x14ac:dyDescent="0.3">
      <c r="A1785">
        <v>271</v>
      </c>
      <c r="B1785" t="s">
        <v>40</v>
      </c>
      <c r="C1785" s="1">
        <v>42583</v>
      </c>
      <c r="D1785" t="s">
        <v>14</v>
      </c>
      <c r="E1785">
        <v>2016</v>
      </c>
      <c r="F1785">
        <v>0</v>
      </c>
    </row>
    <row r="1786" spans="1:6" x14ac:dyDescent="0.3">
      <c r="A1786">
        <v>272</v>
      </c>
      <c r="B1786" t="s">
        <v>40</v>
      </c>
      <c r="C1786" s="1">
        <v>42614</v>
      </c>
      <c r="D1786" t="s">
        <v>15</v>
      </c>
      <c r="E1786">
        <v>2016</v>
      </c>
      <c r="F1786">
        <v>0</v>
      </c>
    </row>
    <row r="1787" spans="1:6" x14ac:dyDescent="0.3">
      <c r="A1787">
        <v>273</v>
      </c>
      <c r="B1787" t="s">
        <v>40</v>
      </c>
      <c r="C1787" s="1">
        <v>42644</v>
      </c>
      <c r="D1787" t="s">
        <v>16</v>
      </c>
      <c r="E1787">
        <v>2016</v>
      </c>
      <c r="F1787">
        <v>0</v>
      </c>
    </row>
    <row r="1788" spans="1:6" x14ac:dyDescent="0.3">
      <c r="A1788">
        <v>274</v>
      </c>
      <c r="B1788" t="s">
        <v>40</v>
      </c>
      <c r="C1788" s="1">
        <v>42675</v>
      </c>
      <c r="D1788" t="s">
        <v>17</v>
      </c>
      <c r="E1788">
        <v>2016</v>
      </c>
      <c r="F1788">
        <v>0</v>
      </c>
    </row>
    <row r="1789" spans="1:6" x14ac:dyDescent="0.3">
      <c r="A1789">
        <v>275</v>
      </c>
      <c r="B1789" t="s">
        <v>40</v>
      </c>
      <c r="C1789" s="1">
        <v>42705</v>
      </c>
      <c r="D1789" t="s">
        <v>18</v>
      </c>
      <c r="E1789">
        <v>2016</v>
      </c>
      <c r="F1789">
        <v>0</v>
      </c>
    </row>
    <row r="1790" spans="1:6" x14ac:dyDescent="0.3">
      <c r="A1790">
        <v>276</v>
      </c>
      <c r="B1790" t="s">
        <v>41</v>
      </c>
      <c r="C1790" s="1">
        <v>42370</v>
      </c>
      <c r="D1790" t="s">
        <v>7</v>
      </c>
      <c r="E1790">
        <v>2016</v>
      </c>
      <c r="F1790">
        <v>0</v>
      </c>
    </row>
    <row r="1791" spans="1:6" x14ac:dyDescent="0.3">
      <c r="A1791">
        <v>277</v>
      </c>
      <c r="B1791" t="s">
        <v>41</v>
      </c>
      <c r="C1791" s="1">
        <v>42401</v>
      </c>
      <c r="D1791" t="s">
        <v>8</v>
      </c>
      <c r="E1791">
        <v>2016</v>
      </c>
      <c r="F1791">
        <v>0</v>
      </c>
    </row>
    <row r="1792" spans="1:6" x14ac:dyDescent="0.3">
      <c r="A1792">
        <v>278</v>
      </c>
      <c r="B1792" t="s">
        <v>41</v>
      </c>
      <c r="C1792" s="1">
        <v>42430</v>
      </c>
      <c r="D1792" t="s">
        <v>9</v>
      </c>
      <c r="E1792">
        <v>2016</v>
      </c>
      <c r="F1792">
        <v>0</v>
      </c>
    </row>
    <row r="1793" spans="1:6" x14ac:dyDescent="0.3">
      <c r="A1793">
        <v>279</v>
      </c>
      <c r="B1793" t="s">
        <v>41</v>
      </c>
      <c r="C1793" s="1">
        <v>42461</v>
      </c>
      <c r="D1793" t="s">
        <v>10</v>
      </c>
      <c r="E1793">
        <v>2016</v>
      </c>
      <c r="F1793">
        <v>0</v>
      </c>
    </row>
    <row r="1794" spans="1:6" x14ac:dyDescent="0.3">
      <c r="A1794">
        <v>280</v>
      </c>
      <c r="B1794" t="s">
        <v>41</v>
      </c>
      <c r="C1794" s="1">
        <v>42491</v>
      </c>
      <c r="D1794" t="s">
        <v>11</v>
      </c>
      <c r="E1794">
        <v>2016</v>
      </c>
      <c r="F1794">
        <v>0</v>
      </c>
    </row>
    <row r="1795" spans="1:6" x14ac:dyDescent="0.3">
      <c r="A1795">
        <v>281</v>
      </c>
      <c r="B1795" t="s">
        <v>41</v>
      </c>
      <c r="C1795" s="1">
        <v>42522</v>
      </c>
      <c r="D1795" t="s">
        <v>12</v>
      </c>
      <c r="E1795">
        <v>2016</v>
      </c>
      <c r="F1795">
        <v>0</v>
      </c>
    </row>
    <row r="1796" spans="1:6" x14ac:dyDescent="0.3">
      <c r="A1796">
        <v>282</v>
      </c>
      <c r="B1796" t="s">
        <v>41</v>
      </c>
      <c r="C1796" s="1">
        <v>42552</v>
      </c>
      <c r="D1796" t="s">
        <v>13</v>
      </c>
      <c r="E1796">
        <v>2016</v>
      </c>
      <c r="F1796">
        <v>0</v>
      </c>
    </row>
    <row r="1797" spans="1:6" x14ac:dyDescent="0.3">
      <c r="A1797">
        <v>283</v>
      </c>
      <c r="B1797" t="s">
        <v>41</v>
      </c>
      <c r="C1797" s="1">
        <v>42583</v>
      </c>
      <c r="D1797" t="s">
        <v>14</v>
      </c>
      <c r="E1797">
        <v>2016</v>
      </c>
      <c r="F1797">
        <v>0</v>
      </c>
    </row>
    <row r="1798" spans="1:6" x14ac:dyDescent="0.3">
      <c r="A1798">
        <v>284</v>
      </c>
      <c r="B1798" t="s">
        <v>41</v>
      </c>
      <c r="C1798" s="1">
        <v>42614</v>
      </c>
      <c r="D1798" t="s">
        <v>15</v>
      </c>
      <c r="E1798">
        <v>2016</v>
      </c>
      <c r="F1798">
        <v>0</v>
      </c>
    </row>
    <row r="1799" spans="1:6" x14ac:dyDescent="0.3">
      <c r="A1799">
        <v>285</v>
      </c>
      <c r="B1799" t="s">
        <v>41</v>
      </c>
      <c r="C1799" s="1">
        <v>42644</v>
      </c>
      <c r="D1799" t="s">
        <v>16</v>
      </c>
      <c r="E1799">
        <v>2016</v>
      </c>
      <c r="F1799">
        <v>0</v>
      </c>
    </row>
    <row r="1800" spans="1:6" x14ac:dyDescent="0.3">
      <c r="A1800">
        <v>286</v>
      </c>
      <c r="B1800" t="s">
        <v>41</v>
      </c>
      <c r="C1800" s="1">
        <v>42675</v>
      </c>
      <c r="D1800" t="s">
        <v>17</v>
      </c>
      <c r="E1800">
        <v>2016</v>
      </c>
      <c r="F1800">
        <v>0</v>
      </c>
    </row>
    <row r="1801" spans="1:6" x14ac:dyDescent="0.3">
      <c r="A1801">
        <v>287</v>
      </c>
      <c r="B1801" t="s">
        <v>41</v>
      </c>
      <c r="C1801" s="1">
        <v>42705</v>
      </c>
      <c r="D1801" t="s">
        <v>18</v>
      </c>
      <c r="E1801">
        <v>2016</v>
      </c>
      <c r="F1801">
        <v>0</v>
      </c>
    </row>
    <row r="1802" spans="1:6" x14ac:dyDescent="0.3">
      <c r="A1802">
        <v>288</v>
      </c>
      <c r="B1802" t="s">
        <v>42</v>
      </c>
      <c r="C1802" s="1">
        <v>42370</v>
      </c>
      <c r="D1802" t="s">
        <v>7</v>
      </c>
      <c r="E1802">
        <v>2016</v>
      </c>
      <c r="F1802">
        <v>0</v>
      </c>
    </row>
    <row r="1803" spans="1:6" x14ac:dyDescent="0.3">
      <c r="A1803">
        <v>289</v>
      </c>
      <c r="B1803" t="s">
        <v>42</v>
      </c>
      <c r="C1803" s="1">
        <v>42401</v>
      </c>
      <c r="D1803" t="s">
        <v>8</v>
      </c>
      <c r="E1803">
        <v>2016</v>
      </c>
      <c r="F1803">
        <v>0</v>
      </c>
    </row>
    <row r="1804" spans="1:6" x14ac:dyDescent="0.3">
      <c r="A1804">
        <v>290</v>
      </c>
      <c r="B1804" t="s">
        <v>42</v>
      </c>
      <c r="C1804" s="1">
        <v>42430</v>
      </c>
      <c r="D1804" t="s">
        <v>9</v>
      </c>
      <c r="E1804">
        <v>2016</v>
      </c>
      <c r="F1804">
        <v>0</v>
      </c>
    </row>
    <row r="1805" spans="1:6" x14ac:dyDescent="0.3">
      <c r="A1805">
        <v>291</v>
      </c>
      <c r="B1805" t="s">
        <v>42</v>
      </c>
      <c r="C1805" s="1">
        <v>42461</v>
      </c>
      <c r="D1805" t="s">
        <v>10</v>
      </c>
      <c r="E1805">
        <v>2016</v>
      </c>
      <c r="F1805">
        <v>0</v>
      </c>
    </row>
    <row r="1806" spans="1:6" x14ac:dyDescent="0.3">
      <c r="A1806">
        <v>292</v>
      </c>
      <c r="B1806" t="s">
        <v>42</v>
      </c>
      <c r="C1806" s="1">
        <v>42491</v>
      </c>
      <c r="D1806" t="s">
        <v>11</v>
      </c>
      <c r="E1806">
        <v>2016</v>
      </c>
      <c r="F1806">
        <v>0</v>
      </c>
    </row>
    <row r="1807" spans="1:6" x14ac:dyDescent="0.3">
      <c r="A1807">
        <v>293</v>
      </c>
      <c r="B1807" t="s">
        <v>42</v>
      </c>
      <c r="C1807" s="1">
        <v>42522</v>
      </c>
      <c r="D1807" t="s">
        <v>12</v>
      </c>
      <c r="E1807">
        <v>2016</v>
      </c>
      <c r="F1807">
        <v>0</v>
      </c>
    </row>
    <row r="1808" spans="1:6" x14ac:dyDescent="0.3">
      <c r="A1808">
        <v>294</v>
      </c>
      <c r="B1808" t="s">
        <v>42</v>
      </c>
      <c r="C1808" s="1">
        <v>42552</v>
      </c>
      <c r="D1808" t="s">
        <v>13</v>
      </c>
      <c r="E1808">
        <v>2016</v>
      </c>
      <c r="F1808">
        <v>0</v>
      </c>
    </row>
    <row r="1809" spans="1:6" x14ac:dyDescent="0.3">
      <c r="A1809">
        <v>295</v>
      </c>
      <c r="B1809" t="s">
        <v>42</v>
      </c>
      <c r="C1809" s="1">
        <v>42583</v>
      </c>
      <c r="D1809" t="s">
        <v>14</v>
      </c>
      <c r="E1809">
        <v>2016</v>
      </c>
      <c r="F1809">
        <v>0</v>
      </c>
    </row>
    <row r="1810" spans="1:6" x14ac:dyDescent="0.3">
      <c r="A1810">
        <v>296</v>
      </c>
      <c r="B1810" t="s">
        <v>42</v>
      </c>
      <c r="C1810" s="1">
        <v>42614</v>
      </c>
      <c r="D1810" t="s">
        <v>15</v>
      </c>
      <c r="E1810">
        <v>2016</v>
      </c>
      <c r="F1810">
        <v>0</v>
      </c>
    </row>
    <row r="1811" spans="1:6" x14ac:dyDescent="0.3">
      <c r="A1811">
        <v>297</v>
      </c>
      <c r="B1811" t="s">
        <v>42</v>
      </c>
      <c r="C1811" s="1">
        <v>42644</v>
      </c>
      <c r="D1811" t="s">
        <v>16</v>
      </c>
      <c r="E1811">
        <v>2016</v>
      </c>
      <c r="F1811">
        <v>0</v>
      </c>
    </row>
    <row r="1812" spans="1:6" x14ac:dyDescent="0.3">
      <c r="A1812">
        <v>298</v>
      </c>
      <c r="B1812" t="s">
        <v>42</v>
      </c>
      <c r="C1812" s="1">
        <v>42675</v>
      </c>
      <c r="D1812" t="s">
        <v>17</v>
      </c>
      <c r="E1812">
        <v>2016</v>
      </c>
      <c r="F1812">
        <v>0</v>
      </c>
    </row>
    <row r="1813" spans="1:6" x14ac:dyDescent="0.3">
      <c r="A1813">
        <v>299</v>
      </c>
      <c r="B1813" t="s">
        <v>42</v>
      </c>
      <c r="C1813" s="1">
        <v>42705</v>
      </c>
      <c r="D1813" t="s">
        <v>18</v>
      </c>
      <c r="E1813">
        <v>2016</v>
      </c>
      <c r="F1813">
        <v>0</v>
      </c>
    </row>
    <row r="1814" spans="1:6" x14ac:dyDescent="0.3">
      <c r="A1814">
        <v>300</v>
      </c>
      <c r="B1814" t="s">
        <v>43</v>
      </c>
      <c r="C1814" s="1">
        <v>42370</v>
      </c>
      <c r="D1814" t="s">
        <v>7</v>
      </c>
      <c r="E1814">
        <v>2016</v>
      </c>
      <c r="F1814">
        <v>0</v>
      </c>
    </row>
    <row r="1815" spans="1:6" x14ac:dyDescent="0.3">
      <c r="A1815">
        <v>301</v>
      </c>
      <c r="B1815" t="s">
        <v>43</v>
      </c>
      <c r="C1815" s="1">
        <v>42401</v>
      </c>
      <c r="D1815" t="s">
        <v>8</v>
      </c>
      <c r="E1815">
        <v>2016</v>
      </c>
      <c r="F1815">
        <v>0</v>
      </c>
    </row>
    <row r="1816" spans="1:6" x14ac:dyDescent="0.3">
      <c r="A1816">
        <v>302</v>
      </c>
      <c r="B1816" t="s">
        <v>43</v>
      </c>
      <c r="C1816" s="1">
        <v>42430</v>
      </c>
      <c r="D1816" t="s">
        <v>9</v>
      </c>
      <c r="E1816">
        <v>2016</v>
      </c>
      <c r="F1816">
        <v>0</v>
      </c>
    </row>
    <row r="1817" spans="1:6" x14ac:dyDescent="0.3">
      <c r="A1817">
        <v>303</v>
      </c>
      <c r="B1817" t="s">
        <v>43</v>
      </c>
      <c r="C1817" s="1">
        <v>42461</v>
      </c>
      <c r="D1817" t="s">
        <v>10</v>
      </c>
      <c r="E1817">
        <v>2016</v>
      </c>
      <c r="F1817">
        <v>0</v>
      </c>
    </row>
    <row r="1818" spans="1:6" x14ac:dyDescent="0.3">
      <c r="A1818">
        <v>304</v>
      </c>
      <c r="B1818" t="s">
        <v>43</v>
      </c>
      <c r="C1818" s="1">
        <v>42491</v>
      </c>
      <c r="D1818" t="s">
        <v>11</v>
      </c>
      <c r="E1818">
        <v>2016</v>
      </c>
      <c r="F1818">
        <v>0</v>
      </c>
    </row>
    <row r="1819" spans="1:6" x14ac:dyDescent="0.3">
      <c r="A1819">
        <v>305</v>
      </c>
      <c r="B1819" t="s">
        <v>43</v>
      </c>
      <c r="C1819" s="1">
        <v>42522</v>
      </c>
      <c r="D1819" t="s">
        <v>12</v>
      </c>
      <c r="E1819">
        <v>2016</v>
      </c>
      <c r="F1819">
        <v>0</v>
      </c>
    </row>
    <row r="1820" spans="1:6" x14ac:dyDescent="0.3">
      <c r="A1820">
        <v>306</v>
      </c>
      <c r="B1820" t="s">
        <v>43</v>
      </c>
      <c r="C1820" s="1">
        <v>42552</v>
      </c>
      <c r="D1820" t="s">
        <v>13</v>
      </c>
      <c r="E1820">
        <v>2016</v>
      </c>
      <c r="F1820">
        <v>0</v>
      </c>
    </row>
    <row r="1821" spans="1:6" x14ac:dyDescent="0.3">
      <c r="A1821">
        <v>307</v>
      </c>
      <c r="B1821" t="s">
        <v>43</v>
      </c>
      <c r="C1821" s="1">
        <v>42583</v>
      </c>
      <c r="D1821" t="s">
        <v>14</v>
      </c>
      <c r="E1821">
        <v>2016</v>
      </c>
      <c r="F1821">
        <v>0</v>
      </c>
    </row>
    <row r="1822" spans="1:6" x14ac:dyDescent="0.3">
      <c r="A1822">
        <v>308</v>
      </c>
      <c r="B1822" t="s">
        <v>43</v>
      </c>
      <c r="C1822" s="1">
        <v>42614</v>
      </c>
      <c r="D1822" t="s">
        <v>15</v>
      </c>
      <c r="E1822">
        <v>2016</v>
      </c>
      <c r="F1822">
        <v>0</v>
      </c>
    </row>
    <row r="1823" spans="1:6" x14ac:dyDescent="0.3">
      <c r="A1823">
        <v>309</v>
      </c>
      <c r="B1823" t="s">
        <v>43</v>
      </c>
      <c r="C1823" s="1">
        <v>42644</v>
      </c>
      <c r="D1823" t="s">
        <v>16</v>
      </c>
      <c r="E1823">
        <v>2016</v>
      </c>
      <c r="F1823">
        <v>0</v>
      </c>
    </row>
    <row r="1824" spans="1:6" x14ac:dyDescent="0.3">
      <c r="A1824">
        <v>310</v>
      </c>
      <c r="B1824" t="s">
        <v>43</v>
      </c>
      <c r="C1824" s="1">
        <v>42675</v>
      </c>
      <c r="D1824" t="s">
        <v>17</v>
      </c>
      <c r="E1824">
        <v>2016</v>
      </c>
      <c r="F1824">
        <v>0</v>
      </c>
    </row>
    <row r="1825" spans="1:6" x14ac:dyDescent="0.3">
      <c r="A1825">
        <v>311</v>
      </c>
      <c r="B1825" t="s">
        <v>43</v>
      </c>
      <c r="C1825" s="1">
        <v>42705</v>
      </c>
      <c r="D1825" t="s">
        <v>18</v>
      </c>
      <c r="E1825">
        <v>2016</v>
      </c>
      <c r="F1825">
        <v>0</v>
      </c>
    </row>
    <row r="1826" spans="1:6" x14ac:dyDescent="0.3">
      <c r="A1826">
        <v>312</v>
      </c>
      <c r="B1826" t="s">
        <v>44</v>
      </c>
      <c r="C1826" s="1">
        <v>42370</v>
      </c>
      <c r="D1826" t="s">
        <v>7</v>
      </c>
      <c r="E1826">
        <v>2016</v>
      </c>
      <c r="F1826">
        <v>0</v>
      </c>
    </row>
    <row r="1827" spans="1:6" x14ac:dyDescent="0.3">
      <c r="A1827">
        <v>313</v>
      </c>
      <c r="B1827" t="s">
        <v>44</v>
      </c>
      <c r="C1827" s="1">
        <v>42401</v>
      </c>
      <c r="D1827" t="s">
        <v>8</v>
      </c>
      <c r="E1827">
        <v>2016</v>
      </c>
      <c r="F1827">
        <v>0</v>
      </c>
    </row>
    <row r="1828" spans="1:6" x14ac:dyDescent="0.3">
      <c r="A1828">
        <v>314</v>
      </c>
      <c r="B1828" t="s">
        <v>44</v>
      </c>
      <c r="C1828" s="1">
        <v>42430</v>
      </c>
      <c r="D1828" t="s">
        <v>9</v>
      </c>
      <c r="E1828">
        <v>2016</v>
      </c>
      <c r="F1828">
        <v>0</v>
      </c>
    </row>
    <row r="1829" spans="1:6" x14ac:dyDescent="0.3">
      <c r="A1829">
        <v>315</v>
      </c>
      <c r="B1829" t="s">
        <v>44</v>
      </c>
      <c r="C1829" s="1">
        <v>42461</v>
      </c>
      <c r="D1829" t="s">
        <v>10</v>
      </c>
      <c r="E1829">
        <v>2016</v>
      </c>
      <c r="F1829">
        <v>0</v>
      </c>
    </row>
    <row r="1830" spans="1:6" x14ac:dyDescent="0.3">
      <c r="A1830">
        <v>316</v>
      </c>
      <c r="B1830" t="s">
        <v>44</v>
      </c>
      <c r="C1830" s="1">
        <v>42491</v>
      </c>
      <c r="D1830" t="s">
        <v>11</v>
      </c>
      <c r="E1830">
        <v>2016</v>
      </c>
      <c r="F1830">
        <v>0</v>
      </c>
    </row>
    <row r="1831" spans="1:6" x14ac:dyDescent="0.3">
      <c r="A1831">
        <v>317</v>
      </c>
      <c r="B1831" t="s">
        <v>44</v>
      </c>
      <c r="C1831" s="1">
        <v>42522</v>
      </c>
      <c r="D1831" t="s">
        <v>12</v>
      </c>
      <c r="E1831">
        <v>2016</v>
      </c>
      <c r="F1831">
        <v>0</v>
      </c>
    </row>
    <row r="1832" spans="1:6" x14ac:dyDescent="0.3">
      <c r="A1832">
        <v>318</v>
      </c>
      <c r="B1832" t="s">
        <v>44</v>
      </c>
      <c r="C1832" s="1">
        <v>42552</v>
      </c>
      <c r="D1832" t="s">
        <v>13</v>
      </c>
      <c r="E1832">
        <v>2016</v>
      </c>
      <c r="F1832">
        <v>0</v>
      </c>
    </row>
    <row r="1833" spans="1:6" x14ac:dyDescent="0.3">
      <c r="A1833">
        <v>319</v>
      </c>
      <c r="B1833" t="s">
        <v>44</v>
      </c>
      <c r="C1833" s="1">
        <v>42583</v>
      </c>
      <c r="D1833" t="s">
        <v>14</v>
      </c>
      <c r="E1833">
        <v>2016</v>
      </c>
      <c r="F1833">
        <v>0</v>
      </c>
    </row>
    <row r="1834" spans="1:6" x14ac:dyDescent="0.3">
      <c r="A1834">
        <v>320</v>
      </c>
      <c r="B1834" t="s">
        <v>44</v>
      </c>
      <c r="C1834" s="1">
        <v>42614</v>
      </c>
      <c r="D1834" t="s">
        <v>15</v>
      </c>
      <c r="E1834">
        <v>2016</v>
      </c>
      <c r="F1834">
        <v>0</v>
      </c>
    </row>
    <row r="1835" spans="1:6" x14ac:dyDescent="0.3">
      <c r="A1835">
        <v>321</v>
      </c>
      <c r="B1835" t="s">
        <v>44</v>
      </c>
      <c r="C1835" s="1">
        <v>42644</v>
      </c>
      <c r="D1835" t="s">
        <v>16</v>
      </c>
      <c r="E1835">
        <v>2016</v>
      </c>
      <c r="F1835">
        <v>0</v>
      </c>
    </row>
    <row r="1836" spans="1:6" x14ac:dyDescent="0.3">
      <c r="A1836">
        <v>322</v>
      </c>
      <c r="B1836" t="s">
        <v>44</v>
      </c>
      <c r="C1836" s="1">
        <v>42675</v>
      </c>
      <c r="D1836" t="s">
        <v>17</v>
      </c>
      <c r="E1836">
        <v>2016</v>
      </c>
      <c r="F1836">
        <v>0</v>
      </c>
    </row>
    <row r="1837" spans="1:6" x14ac:dyDescent="0.3">
      <c r="A1837">
        <v>323</v>
      </c>
      <c r="B1837" t="s">
        <v>44</v>
      </c>
      <c r="C1837" s="1">
        <v>42705</v>
      </c>
      <c r="D1837" t="s">
        <v>18</v>
      </c>
      <c r="E1837">
        <v>2016</v>
      </c>
      <c r="F1837">
        <v>0</v>
      </c>
    </row>
    <row r="1838" spans="1:6" x14ac:dyDescent="0.3">
      <c r="A1838">
        <v>324</v>
      </c>
      <c r="B1838" t="s">
        <v>45</v>
      </c>
      <c r="C1838" s="1">
        <v>42370</v>
      </c>
      <c r="D1838" t="s">
        <v>7</v>
      </c>
      <c r="E1838">
        <v>2016</v>
      </c>
      <c r="F1838">
        <v>0</v>
      </c>
    </row>
    <row r="1839" spans="1:6" x14ac:dyDescent="0.3">
      <c r="A1839">
        <v>325</v>
      </c>
      <c r="B1839" t="s">
        <v>45</v>
      </c>
      <c r="C1839" s="1">
        <v>42401</v>
      </c>
      <c r="D1839" t="s">
        <v>8</v>
      </c>
      <c r="E1839">
        <v>2016</v>
      </c>
      <c r="F1839">
        <v>0</v>
      </c>
    </row>
    <row r="1840" spans="1:6" x14ac:dyDescent="0.3">
      <c r="A1840">
        <v>326</v>
      </c>
      <c r="B1840" t="s">
        <v>45</v>
      </c>
      <c r="C1840" s="1">
        <v>42430</v>
      </c>
      <c r="D1840" t="s">
        <v>9</v>
      </c>
      <c r="E1840">
        <v>2016</v>
      </c>
      <c r="F1840">
        <v>0</v>
      </c>
    </row>
    <row r="1841" spans="1:6" x14ac:dyDescent="0.3">
      <c r="A1841">
        <v>327</v>
      </c>
      <c r="B1841" t="s">
        <v>45</v>
      </c>
      <c r="C1841" s="1">
        <v>42461</v>
      </c>
      <c r="D1841" t="s">
        <v>10</v>
      </c>
      <c r="E1841">
        <v>2016</v>
      </c>
      <c r="F1841">
        <v>0</v>
      </c>
    </row>
    <row r="1842" spans="1:6" x14ac:dyDescent="0.3">
      <c r="A1842">
        <v>328</v>
      </c>
      <c r="B1842" t="s">
        <v>45</v>
      </c>
      <c r="C1842" s="1">
        <v>42491</v>
      </c>
      <c r="D1842" t="s">
        <v>11</v>
      </c>
      <c r="E1842">
        <v>2016</v>
      </c>
      <c r="F1842">
        <v>0</v>
      </c>
    </row>
    <row r="1843" spans="1:6" x14ac:dyDescent="0.3">
      <c r="A1843">
        <v>329</v>
      </c>
      <c r="B1843" t="s">
        <v>45</v>
      </c>
      <c r="C1843" s="1">
        <v>42522</v>
      </c>
      <c r="D1843" t="s">
        <v>12</v>
      </c>
      <c r="E1843">
        <v>2016</v>
      </c>
      <c r="F1843">
        <v>0</v>
      </c>
    </row>
    <row r="1844" spans="1:6" x14ac:dyDescent="0.3">
      <c r="A1844">
        <v>330</v>
      </c>
      <c r="B1844" t="s">
        <v>45</v>
      </c>
      <c r="C1844" s="1">
        <v>42552</v>
      </c>
      <c r="D1844" t="s">
        <v>13</v>
      </c>
      <c r="E1844">
        <v>2016</v>
      </c>
      <c r="F1844">
        <v>0</v>
      </c>
    </row>
    <row r="1845" spans="1:6" x14ac:dyDescent="0.3">
      <c r="A1845">
        <v>331</v>
      </c>
      <c r="B1845" t="s">
        <v>45</v>
      </c>
      <c r="C1845" s="1">
        <v>42583</v>
      </c>
      <c r="D1845" t="s">
        <v>14</v>
      </c>
      <c r="E1845">
        <v>2016</v>
      </c>
      <c r="F1845">
        <v>0</v>
      </c>
    </row>
    <row r="1846" spans="1:6" x14ac:dyDescent="0.3">
      <c r="A1846">
        <v>332</v>
      </c>
      <c r="B1846" t="s">
        <v>45</v>
      </c>
      <c r="C1846" s="1">
        <v>42614</v>
      </c>
      <c r="D1846" t="s">
        <v>15</v>
      </c>
      <c r="E1846">
        <v>2016</v>
      </c>
      <c r="F1846">
        <v>0</v>
      </c>
    </row>
    <row r="1847" spans="1:6" x14ac:dyDescent="0.3">
      <c r="A1847">
        <v>333</v>
      </c>
      <c r="B1847" t="s">
        <v>45</v>
      </c>
      <c r="C1847" s="1">
        <v>42644</v>
      </c>
      <c r="D1847" t="s">
        <v>16</v>
      </c>
      <c r="E1847">
        <v>2016</v>
      </c>
      <c r="F1847">
        <v>0</v>
      </c>
    </row>
    <row r="1848" spans="1:6" x14ac:dyDescent="0.3">
      <c r="A1848">
        <v>334</v>
      </c>
      <c r="B1848" t="s">
        <v>45</v>
      </c>
      <c r="C1848" s="1">
        <v>42675</v>
      </c>
      <c r="D1848" t="s">
        <v>17</v>
      </c>
      <c r="E1848">
        <v>2016</v>
      </c>
      <c r="F1848">
        <v>0</v>
      </c>
    </row>
    <row r="1849" spans="1:6" x14ac:dyDescent="0.3">
      <c r="A1849">
        <v>335</v>
      </c>
      <c r="B1849" t="s">
        <v>45</v>
      </c>
      <c r="C1849" s="1">
        <v>42705</v>
      </c>
      <c r="D1849" t="s">
        <v>18</v>
      </c>
      <c r="E1849">
        <v>2016</v>
      </c>
      <c r="F1849">
        <v>0</v>
      </c>
    </row>
    <row r="1850" spans="1:6" x14ac:dyDescent="0.3">
      <c r="A1850">
        <v>336</v>
      </c>
      <c r="B1850" t="s">
        <v>46</v>
      </c>
      <c r="C1850" s="1">
        <v>42370</v>
      </c>
      <c r="D1850" t="s">
        <v>7</v>
      </c>
      <c r="E1850">
        <v>2016</v>
      </c>
      <c r="F1850">
        <v>0</v>
      </c>
    </row>
    <row r="1851" spans="1:6" x14ac:dyDescent="0.3">
      <c r="A1851">
        <v>337</v>
      </c>
      <c r="B1851" t="s">
        <v>46</v>
      </c>
      <c r="C1851" s="1">
        <v>42401</v>
      </c>
      <c r="D1851" t="s">
        <v>8</v>
      </c>
      <c r="E1851">
        <v>2016</v>
      </c>
      <c r="F1851">
        <v>0</v>
      </c>
    </row>
    <row r="1852" spans="1:6" x14ac:dyDescent="0.3">
      <c r="A1852">
        <v>338</v>
      </c>
      <c r="B1852" t="s">
        <v>46</v>
      </c>
      <c r="C1852" s="1">
        <v>42430</v>
      </c>
      <c r="D1852" t="s">
        <v>9</v>
      </c>
      <c r="E1852">
        <v>2016</v>
      </c>
      <c r="F1852">
        <v>0</v>
      </c>
    </row>
    <row r="1853" spans="1:6" x14ac:dyDescent="0.3">
      <c r="A1853">
        <v>339</v>
      </c>
      <c r="B1853" t="s">
        <v>46</v>
      </c>
      <c r="C1853" s="1">
        <v>42461</v>
      </c>
      <c r="D1853" t="s">
        <v>10</v>
      </c>
      <c r="E1853">
        <v>2016</v>
      </c>
      <c r="F1853">
        <v>0</v>
      </c>
    </row>
    <row r="1854" spans="1:6" x14ac:dyDescent="0.3">
      <c r="A1854">
        <v>340</v>
      </c>
      <c r="B1854" t="s">
        <v>46</v>
      </c>
      <c r="C1854" s="1">
        <v>42491</v>
      </c>
      <c r="D1854" t="s">
        <v>11</v>
      </c>
      <c r="E1854">
        <v>2016</v>
      </c>
      <c r="F1854">
        <v>0</v>
      </c>
    </row>
    <row r="1855" spans="1:6" x14ac:dyDescent="0.3">
      <c r="A1855">
        <v>341</v>
      </c>
      <c r="B1855" t="s">
        <v>46</v>
      </c>
      <c r="C1855" s="1">
        <v>42522</v>
      </c>
      <c r="D1855" t="s">
        <v>12</v>
      </c>
      <c r="E1855">
        <v>2016</v>
      </c>
      <c r="F1855">
        <v>0</v>
      </c>
    </row>
    <row r="1856" spans="1:6" x14ac:dyDescent="0.3">
      <c r="A1856">
        <v>342</v>
      </c>
      <c r="B1856" t="s">
        <v>46</v>
      </c>
      <c r="C1856" s="1">
        <v>42552</v>
      </c>
      <c r="D1856" t="s">
        <v>13</v>
      </c>
      <c r="E1856">
        <v>2016</v>
      </c>
      <c r="F1856">
        <v>0</v>
      </c>
    </row>
    <row r="1857" spans="1:6" x14ac:dyDescent="0.3">
      <c r="A1857">
        <v>343</v>
      </c>
      <c r="B1857" t="s">
        <v>46</v>
      </c>
      <c r="C1857" s="1">
        <v>42583</v>
      </c>
      <c r="D1857" t="s">
        <v>14</v>
      </c>
      <c r="E1857">
        <v>2016</v>
      </c>
      <c r="F1857">
        <v>0</v>
      </c>
    </row>
    <row r="1858" spans="1:6" x14ac:dyDescent="0.3">
      <c r="A1858">
        <v>344</v>
      </c>
      <c r="B1858" t="s">
        <v>46</v>
      </c>
      <c r="C1858" s="1">
        <v>42614</v>
      </c>
      <c r="D1858" t="s">
        <v>15</v>
      </c>
      <c r="E1858">
        <v>2016</v>
      </c>
      <c r="F1858">
        <v>0</v>
      </c>
    </row>
    <row r="1859" spans="1:6" x14ac:dyDescent="0.3">
      <c r="A1859">
        <v>345</v>
      </c>
      <c r="B1859" t="s">
        <v>46</v>
      </c>
      <c r="C1859" s="1">
        <v>42644</v>
      </c>
      <c r="D1859" t="s">
        <v>16</v>
      </c>
      <c r="E1859">
        <v>2016</v>
      </c>
      <c r="F1859">
        <v>0</v>
      </c>
    </row>
    <row r="1860" spans="1:6" x14ac:dyDescent="0.3">
      <c r="A1860">
        <v>346</v>
      </c>
      <c r="B1860" t="s">
        <v>46</v>
      </c>
      <c r="C1860" s="1">
        <v>42675</v>
      </c>
      <c r="D1860" t="s">
        <v>17</v>
      </c>
      <c r="E1860">
        <v>2016</v>
      </c>
      <c r="F1860">
        <v>0</v>
      </c>
    </row>
    <row r="1861" spans="1:6" x14ac:dyDescent="0.3">
      <c r="A1861">
        <v>347</v>
      </c>
      <c r="B1861" t="s">
        <v>46</v>
      </c>
      <c r="C1861" s="1">
        <v>42705</v>
      </c>
      <c r="D1861" t="s">
        <v>18</v>
      </c>
      <c r="E1861">
        <v>2016</v>
      </c>
      <c r="F1861">
        <v>0</v>
      </c>
    </row>
    <row r="1862" spans="1:6" x14ac:dyDescent="0.3">
      <c r="A1862">
        <v>348</v>
      </c>
      <c r="B1862" t="s">
        <v>47</v>
      </c>
      <c r="C1862" s="1">
        <v>42370</v>
      </c>
      <c r="D1862" t="s">
        <v>7</v>
      </c>
      <c r="E1862">
        <v>2016</v>
      </c>
      <c r="F1862">
        <v>459</v>
      </c>
    </row>
    <row r="1863" spans="1:6" x14ac:dyDescent="0.3">
      <c r="A1863">
        <v>349</v>
      </c>
      <c r="B1863" t="s">
        <v>47</v>
      </c>
      <c r="C1863" s="1">
        <v>42401</v>
      </c>
      <c r="D1863" t="s">
        <v>8</v>
      </c>
      <c r="E1863">
        <v>2016</v>
      </c>
      <c r="F1863">
        <v>391</v>
      </c>
    </row>
    <row r="1864" spans="1:6" x14ac:dyDescent="0.3">
      <c r="A1864">
        <v>350</v>
      </c>
      <c r="B1864" t="s">
        <v>47</v>
      </c>
      <c r="C1864" s="1">
        <v>42430</v>
      </c>
      <c r="D1864" t="s">
        <v>9</v>
      </c>
      <c r="E1864">
        <v>2016</v>
      </c>
      <c r="F1864">
        <v>230</v>
      </c>
    </row>
    <row r="1865" spans="1:6" x14ac:dyDescent="0.3">
      <c r="A1865">
        <v>351</v>
      </c>
      <c r="B1865" t="s">
        <v>47</v>
      </c>
      <c r="C1865" s="1">
        <v>42461</v>
      </c>
      <c r="D1865" t="s">
        <v>10</v>
      </c>
      <c r="E1865">
        <v>2016</v>
      </c>
      <c r="F1865">
        <v>39</v>
      </c>
    </row>
    <row r="1866" spans="1:6" x14ac:dyDescent="0.3">
      <c r="A1866">
        <v>352</v>
      </c>
      <c r="B1866" t="s">
        <v>47</v>
      </c>
      <c r="C1866" s="1">
        <v>42491</v>
      </c>
      <c r="D1866" t="s">
        <v>11</v>
      </c>
      <c r="E1866">
        <v>2016</v>
      </c>
      <c r="F1866">
        <v>82</v>
      </c>
    </row>
    <row r="1867" spans="1:6" x14ac:dyDescent="0.3">
      <c r="A1867">
        <v>353</v>
      </c>
      <c r="B1867" t="s">
        <v>47</v>
      </c>
      <c r="C1867" s="1">
        <v>42522</v>
      </c>
      <c r="D1867" t="s">
        <v>12</v>
      </c>
      <c r="E1867">
        <v>2016</v>
      </c>
      <c r="F1867">
        <v>88</v>
      </c>
    </row>
    <row r="1868" spans="1:6" x14ac:dyDescent="0.3">
      <c r="A1868">
        <v>354</v>
      </c>
      <c r="B1868" t="s">
        <v>47</v>
      </c>
      <c r="C1868" s="1">
        <v>42552</v>
      </c>
      <c r="D1868" t="s">
        <v>13</v>
      </c>
      <c r="E1868">
        <v>2016</v>
      </c>
      <c r="F1868">
        <v>53</v>
      </c>
    </row>
    <row r="1869" spans="1:6" x14ac:dyDescent="0.3">
      <c r="A1869">
        <v>355</v>
      </c>
      <c r="B1869" t="s">
        <v>47</v>
      </c>
      <c r="C1869" s="1">
        <v>42583</v>
      </c>
      <c r="D1869" t="s">
        <v>14</v>
      </c>
      <c r="E1869">
        <v>2016</v>
      </c>
      <c r="F1869">
        <v>102</v>
      </c>
    </row>
    <row r="1870" spans="1:6" x14ac:dyDescent="0.3">
      <c r="A1870">
        <v>356</v>
      </c>
      <c r="B1870" t="s">
        <v>47</v>
      </c>
      <c r="C1870" s="1">
        <v>42614</v>
      </c>
      <c r="D1870" t="s">
        <v>15</v>
      </c>
      <c r="E1870">
        <v>2016</v>
      </c>
      <c r="F1870">
        <v>118</v>
      </c>
    </row>
    <row r="1871" spans="1:6" x14ac:dyDescent="0.3">
      <c r="A1871">
        <v>357</v>
      </c>
      <c r="B1871" t="s">
        <v>47</v>
      </c>
      <c r="C1871" s="1">
        <v>42644</v>
      </c>
      <c r="D1871" t="s">
        <v>16</v>
      </c>
      <c r="E1871">
        <v>2016</v>
      </c>
      <c r="F1871">
        <v>108</v>
      </c>
    </row>
    <row r="1872" spans="1:6" x14ac:dyDescent="0.3">
      <c r="A1872">
        <v>358</v>
      </c>
      <c r="B1872" t="s">
        <v>47</v>
      </c>
      <c r="C1872" s="1">
        <v>42675</v>
      </c>
      <c r="D1872" t="s">
        <v>17</v>
      </c>
      <c r="E1872">
        <v>2016</v>
      </c>
      <c r="F1872">
        <v>97</v>
      </c>
    </row>
    <row r="1873" spans="1:6" x14ac:dyDescent="0.3">
      <c r="A1873">
        <v>359</v>
      </c>
      <c r="B1873" t="s">
        <v>47</v>
      </c>
      <c r="C1873" s="1">
        <v>42705</v>
      </c>
      <c r="D1873" t="s">
        <v>18</v>
      </c>
      <c r="E1873">
        <v>2016</v>
      </c>
      <c r="F1873">
        <v>132</v>
      </c>
    </row>
    <row r="1874" spans="1:6" x14ac:dyDescent="0.3">
      <c r="A1874">
        <v>360</v>
      </c>
      <c r="B1874" t="s">
        <v>48</v>
      </c>
      <c r="C1874" s="1">
        <v>42370</v>
      </c>
      <c r="D1874" t="s">
        <v>7</v>
      </c>
      <c r="E1874">
        <v>2016</v>
      </c>
      <c r="F1874">
        <v>0</v>
      </c>
    </row>
    <row r="1875" spans="1:6" x14ac:dyDescent="0.3">
      <c r="A1875">
        <v>361</v>
      </c>
      <c r="B1875" t="s">
        <v>48</v>
      </c>
      <c r="C1875" s="1">
        <v>42401</v>
      </c>
      <c r="D1875" t="s">
        <v>8</v>
      </c>
      <c r="E1875">
        <v>2016</v>
      </c>
      <c r="F1875">
        <v>0</v>
      </c>
    </row>
    <row r="1876" spans="1:6" x14ac:dyDescent="0.3">
      <c r="A1876">
        <v>362</v>
      </c>
      <c r="B1876" t="s">
        <v>48</v>
      </c>
      <c r="C1876" s="1">
        <v>42430</v>
      </c>
      <c r="D1876" t="s">
        <v>9</v>
      </c>
      <c r="E1876">
        <v>2016</v>
      </c>
      <c r="F1876">
        <v>0</v>
      </c>
    </row>
    <row r="1877" spans="1:6" x14ac:dyDescent="0.3">
      <c r="A1877">
        <v>363</v>
      </c>
      <c r="B1877" t="s">
        <v>48</v>
      </c>
      <c r="C1877" s="1">
        <v>42461</v>
      </c>
      <c r="D1877" t="s">
        <v>10</v>
      </c>
      <c r="E1877">
        <v>2016</v>
      </c>
      <c r="F1877">
        <v>0</v>
      </c>
    </row>
    <row r="1878" spans="1:6" x14ac:dyDescent="0.3">
      <c r="A1878">
        <v>364</v>
      </c>
      <c r="B1878" t="s">
        <v>48</v>
      </c>
      <c r="C1878" s="1">
        <v>42491</v>
      </c>
      <c r="D1878" t="s">
        <v>11</v>
      </c>
      <c r="E1878">
        <v>2016</v>
      </c>
      <c r="F1878">
        <v>0</v>
      </c>
    </row>
    <row r="1879" spans="1:6" x14ac:dyDescent="0.3">
      <c r="A1879">
        <v>365</v>
      </c>
      <c r="B1879" t="s">
        <v>48</v>
      </c>
      <c r="C1879" s="1">
        <v>42522</v>
      </c>
      <c r="D1879" t="s">
        <v>12</v>
      </c>
      <c r="E1879">
        <v>2016</v>
      </c>
      <c r="F1879">
        <v>0</v>
      </c>
    </row>
    <row r="1880" spans="1:6" x14ac:dyDescent="0.3">
      <c r="A1880">
        <v>366</v>
      </c>
      <c r="B1880" t="s">
        <v>48</v>
      </c>
      <c r="C1880" s="1">
        <v>42552</v>
      </c>
      <c r="D1880" t="s">
        <v>13</v>
      </c>
      <c r="E1880">
        <v>2016</v>
      </c>
      <c r="F1880">
        <v>0</v>
      </c>
    </row>
    <row r="1881" spans="1:6" x14ac:dyDescent="0.3">
      <c r="A1881">
        <v>367</v>
      </c>
      <c r="B1881" t="s">
        <v>48</v>
      </c>
      <c r="C1881" s="1">
        <v>42583</v>
      </c>
      <c r="D1881" t="s">
        <v>14</v>
      </c>
      <c r="E1881">
        <v>2016</v>
      </c>
      <c r="F1881">
        <v>0</v>
      </c>
    </row>
    <row r="1882" spans="1:6" x14ac:dyDescent="0.3">
      <c r="A1882">
        <v>368</v>
      </c>
      <c r="B1882" t="s">
        <v>48</v>
      </c>
      <c r="C1882" s="1">
        <v>42614</v>
      </c>
      <c r="D1882" t="s">
        <v>15</v>
      </c>
      <c r="E1882">
        <v>2016</v>
      </c>
      <c r="F1882">
        <v>0</v>
      </c>
    </row>
    <row r="1883" spans="1:6" x14ac:dyDescent="0.3">
      <c r="A1883">
        <v>369</v>
      </c>
      <c r="B1883" t="s">
        <v>48</v>
      </c>
      <c r="C1883" s="1">
        <v>42644</v>
      </c>
      <c r="D1883" t="s">
        <v>16</v>
      </c>
      <c r="E1883">
        <v>2016</v>
      </c>
      <c r="F1883">
        <v>0</v>
      </c>
    </row>
    <row r="1884" spans="1:6" x14ac:dyDescent="0.3">
      <c r="A1884">
        <v>370</v>
      </c>
      <c r="B1884" t="s">
        <v>48</v>
      </c>
      <c r="C1884" s="1">
        <v>42675</v>
      </c>
      <c r="D1884" t="s">
        <v>17</v>
      </c>
      <c r="E1884">
        <v>2016</v>
      </c>
      <c r="F1884">
        <v>0</v>
      </c>
    </row>
    <row r="1885" spans="1:6" x14ac:dyDescent="0.3">
      <c r="A1885">
        <v>371</v>
      </c>
      <c r="B1885" t="s">
        <v>48</v>
      </c>
      <c r="C1885" s="1">
        <v>42705</v>
      </c>
      <c r="D1885" t="s">
        <v>18</v>
      </c>
      <c r="E1885">
        <v>2016</v>
      </c>
      <c r="F1885">
        <v>0</v>
      </c>
    </row>
    <row r="1886" spans="1:6" x14ac:dyDescent="0.3">
      <c r="A1886">
        <v>0</v>
      </c>
      <c r="B1886" t="s">
        <v>6</v>
      </c>
      <c r="C1886" s="1">
        <v>42736</v>
      </c>
      <c r="D1886" t="s">
        <v>7</v>
      </c>
      <c r="E1886">
        <v>2017</v>
      </c>
      <c r="F1886">
        <v>5</v>
      </c>
    </row>
    <row r="1887" spans="1:6" x14ac:dyDescent="0.3">
      <c r="A1887">
        <v>1</v>
      </c>
      <c r="B1887" t="s">
        <v>6</v>
      </c>
      <c r="C1887" s="1">
        <v>42767</v>
      </c>
      <c r="D1887" t="s">
        <v>8</v>
      </c>
      <c r="E1887">
        <v>2017</v>
      </c>
      <c r="F1887">
        <v>0</v>
      </c>
    </row>
    <row r="1888" spans="1:6" x14ac:dyDescent="0.3">
      <c r="A1888">
        <v>2</v>
      </c>
      <c r="B1888" t="s">
        <v>6</v>
      </c>
      <c r="C1888" s="1">
        <v>42795</v>
      </c>
      <c r="D1888" t="s">
        <v>9</v>
      </c>
      <c r="E1888">
        <v>2017</v>
      </c>
      <c r="F1888">
        <v>0</v>
      </c>
    </row>
    <row r="1889" spans="1:6" x14ac:dyDescent="0.3">
      <c r="A1889">
        <v>3</v>
      </c>
      <c r="B1889" t="s">
        <v>6</v>
      </c>
      <c r="C1889" s="1">
        <v>42826</v>
      </c>
      <c r="D1889" t="s">
        <v>10</v>
      </c>
      <c r="E1889">
        <v>2017</v>
      </c>
      <c r="F1889">
        <v>0</v>
      </c>
    </row>
    <row r="1890" spans="1:6" x14ac:dyDescent="0.3">
      <c r="A1890">
        <v>4</v>
      </c>
      <c r="B1890" t="s">
        <v>6</v>
      </c>
      <c r="C1890" s="1">
        <v>42856</v>
      </c>
      <c r="D1890" t="s">
        <v>11</v>
      </c>
      <c r="E1890">
        <v>2017</v>
      </c>
      <c r="F1890">
        <v>0</v>
      </c>
    </row>
    <row r="1891" spans="1:6" x14ac:dyDescent="0.3">
      <c r="A1891">
        <v>5</v>
      </c>
      <c r="B1891" t="s">
        <v>6</v>
      </c>
      <c r="C1891" s="1">
        <v>42887</v>
      </c>
      <c r="D1891" t="s">
        <v>12</v>
      </c>
      <c r="E1891">
        <v>2017</v>
      </c>
      <c r="F1891">
        <v>3</v>
      </c>
    </row>
    <row r="1892" spans="1:6" x14ac:dyDescent="0.3">
      <c r="A1892">
        <v>6</v>
      </c>
      <c r="B1892" t="s">
        <v>6</v>
      </c>
      <c r="C1892" s="1">
        <v>42917</v>
      </c>
      <c r="D1892" t="s">
        <v>13</v>
      </c>
      <c r="E1892">
        <v>2017</v>
      </c>
      <c r="F1892">
        <v>0</v>
      </c>
    </row>
    <row r="1893" spans="1:6" x14ac:dyDescent="0.3">
      <c r="A1893">
        <v>7</v>
      </c>
      <c r="B1893" t="s">
        <v>6</v>
      </c>
      <c r="C1893" s="1">
        <v>42948</v>
      </c>
      <c r="D1893" t="s">
        <v>14</v>
      </c>
      <c r="E1893">
        <v>2017</v>
      </c>
      <c r="F1893">
        <v>0</v>
      </c>
    </row>
    <row r="1894" spans="1:6" x14ac:dyDescent="0.3">
      <c r="A1894">
        <v>8</v>
      </c>
      <c r="B1894" t="s">
        <v>6</v>
      </c>
      <c r="C1894" s="1">
        <v>42979</v>
      </c>
      <c r="D1894" t="s">
        <v>15</v>
      </c>
      <c r="E1894">
        <v>2017</v>
      </c>
      <c r="F1894">
        <v>3</v>
      </c>
    </row>
    <row r="1895" spans="1:6" x14ac:dyDescent="0.3">
      <c r="A1895">
        <v>9</v>
      </c>
      <c r="B1895" t="s">
        <v>6</v>
      </c>
      <c r="C1895" s="1">
        <v>43009</v>
      </c>
      <c r="D1895" t="s">
        <v>16</v>
      </c>
      <c r="E1895">
        <v>2017</v>
      </c>
      <c r="F1895">
        <v>0</v>
      </c>
    </row>
    <row r="1896" spans="1:6" x14ac:dyDescent="0.3">
      <c r="A1896">
        <v>10</v>
      </c>
      <c r="B1896" t="s">
        <v>6</v>
      </c>
      <c r="C1896" s="1">
        <v>43040</v>
      </c>
      <c r="D1896" t="s">
        <v>17</v>
      </c>
      <c r="E1896">
        <v>2017</v>
      </c>
      <c r="F1896">
        <v>0</v>
      </c>
    </row>
    <row r="1897" spans="1:6" x14ac:dyDescent="0.3">
      <c r="A1897">
        <v>11</v>
      </c>
      <c r="B1897" t="s">
        <v>6</v>
      </c>
      <c r="C1897" s="1">
        <v>43070</v>
      </c>
      <c r="D1897" t="s">
        <v>18</v>
      </c>
      <c r="E1897">
        <v>2017</v>
      </c>
      <c r="F1897">
        <v>0</v>
      </c>
    </row>
    <row r="1898" spans="1:6" x14ac:dyDescent="0.3">
      <c r="A1898">
        <v>12</v>
      </c>
      <c r="B1898" t="s">
        <v>19</v>
      </c>
      <c r="C1898" s="1">
        <v>42736</v>
      </c>
      <c r="D1898" t="s">
        <v>7</v>
      </c>
      <c r="E1898">
        <v>2017</v>
      </c>
      <c r="F1898">
        <v>0</v>
      </c>
    </row>
    <row r="1899" spans="1:6" x14ac:dyDescent="0.3">
      <c r="A1899">
        <v>13</v>
      </c>
      <c r="B1899" t="s">
        <v>19</v>
      </c>
      <c r="C1899" s="1">
        <v>42767</v>
      </c>
      <c r="D1899" t="s">
        <v>8</v>
      </c>
      <c r="E1899">
        <v>2017</v>
      </c>
      <c r="F1899">
        <v>0</v>
      </c>
    </row>
    <row r="1900" spans="1:6" x14ac:dyDescent="0.3">
      <c r="A1900">
        <v>14</v>
      </c>
      <c r="B1900" t="s">
        <v>19</v>
      </c>
      <c r="C1900" s="1">
        <v>42795</v>
      </c>
      <c r="D1900" t="s">
        <v>9</v>
      </c>
      <c r="E1900">
        <v>2017</v>
      </c>
      <c r="F1900">
        <v>0</v>
      </c>
    </row>
    <row r="1901" spans="1:6" x14ac:dyDescent="0.3">
      <c r="A1901">
        <v>15</v>
      </c>
      <c r="B1901" t="s">
        <v>19</v>
      </c>
      <c r="C1901" s="1">
        <v>42826</v>
      </c>
      <c r="D1901" t="s">
        <v>10</v>
      </c>
      <c r="E1901">
        <v>2017</v>
      </c>
      <c r="F1901">
        <v>0</v>
      </c>
    </row>
    <row r="1902" spans="1:6" x14ac:dyDescent="0.3">
      <c r="A1902">
        <v>16</v>
      </c>
      <c r="B1902" t="s">
        <v>19</v>
      </c>
      <c r="C1902" s="1">
        <v>42856</v>
      </c>
      <c r="D1902" t="s">
        <v>11</v>
      </c>
      <c r="E1902">
        <v>2017</v>
      </c>
      <c r="F1902">
        <v>0</v>
      </c>
    </row>
    <row r="1903" spans="1:6" x14ac:dyDescent="0.3">
      <c r="A1903">
        <v>17</v>
      </c>
      <c r="B1903" t="s">
        <v>19</v>
      </c>
      <c r="C1903" s="1">
        <v>42887</v>
      </c>
      <c r="D1903" t="s">
        <v>12</v>
      </c>
      <c r="E1903">
        <v>2017</v>
      </c>
      <c r="F1903">
        <v>0</v>
      </c>
    </row>
    <row r="1904" spans="1:6" x14ac:dyDescent="0.3">
      <c r="A1904">
        <v>18</v>
      </c>
      <c r="B1904" t="s">
        <v>19</v>
      </c>
      <c r="C1904" s="1">
        <v>42917</v>
      </c>
      <c r="D1904" t="s">
        <v>13</v>
      </c>
      <c r="E1904">
        <v>2017</v>
      </c>
      <c r="F1904">
        <v>0</v>
      </c>
    </row>
    <row r="1905" spans="1:6" x14ac:dyDescent="0.3">
      <c r="A1905">
        <v>19</v>
      </c>
      <c r="B1905" t="s">
        <v>19</v>
      </c>
      <c r="C1905" s="1">
        <v>42948</v>
      </c>
      <c r="D1905" t="s">
        <v>14</v>
      </c>
      <c r="E1905">
        <v>2017</v>
      </c>
      <c r="F1905">
        <v>0</v>
      </c>
    </row>
    <row r="1906" spans="1:6" x14ac:dyDescent="0.3">
      <c r="A1906">
        <v>20</v>
      </c>
      <c r="B1906" t="s">
        <v>19</v>
      </c>
      <c r="C1906" s="1">
        <v>42979</v>
      </c>
      <c r="D1906" t="s">
        <v>15</v>
      </c>
      <c r="E1906">
        <v>2017</v>
      </c>
      <c r="F1906">
        <v>0</v>
      </c>
    </row>
    <row r="1907" spans="1:6" x14ac:dyDescent="0.3">
      <c r="A1907">
        <v>21</v>
      </c>
      <c r="B1907" t="s">
        <v>19</v>
      </c>
      <c r="C1907" s="1">
        <v>43009</v>
      </c>
      <c r="D1907" t="s">
        <v>16</v>
      </c>
      <c r="E1907">
        <v>2017</v>
      </c>
      <c r="F1907">
        <v>0</v>
      </c>
    </row>
    <row r="1908" spans="1:6" x14ac:dyDescent="0.3">
      <c r="A1908">
        <v>22</v>
      </c>
      <c r="B1908" t="s">
        <v>19</v>
      </c>
      <c r="C1908" s="1">
        <v>43040</v>
      </c>
      <c r="D1908" t="s">
        <v>17</v>
      </c>
      <c r="E1908">
        <v>2017</v>
      </c>
      <c r="F1908">
        <v>0</v>
      </c>
    </row>
    <row r="1909" spans="1:6" x14ac:dyDescent="0.3">
      <c r="A1909">
        <v>23</v>
      </c>
      <c r="B1909" t="s">
        <v>19</v>
      </c>
      <c r="C1909" s="1">
        <v>43070</v>
      </c>
      <c r="D1909" t="s">
        <v>18</v>
      </c>
      <c r="E1909">
        <v>2017</v>
      </c>
      <c r="F1909">
        <v>0</v>
      </c>
    </row>
    <row r="1910" spans="1:6" x14ac:dyDescent="0.3">
      <c r="A1910">
        <v>24</v>
      </c>
      <c r="B1910" t="s">
        <v>20</v>
      </c>
      <c r="C1910" s="1">
        <v>42736</v>
      </c>
      <c r="D1910" t="s">
        <v>7</v>
      </c>
      <c r="E1910">
        <v>2017</v>
      </c>
      <c r="F1910">
        <v>19286</v>
      </c>
    </row>
    <row r="1911" spans="1:6" x14ac:dyDescent="0.3">
      <c r="A1911">
        <v>25</v>
      </c>
      <c r="B1911" t="s">
        <v>20</v>
      </c>
      <c r="C1911" s="1">
        <v>42767</v>
      </c>
      <c r="D1911" t="s">
        <v>8</v>
      </c>
      <c r="E1911">
        <v>2017</v>
      </c>
      <c r="F1911">
        <v>18097</v>
      </c>
    </row>
    <row r="1912" spans="1:6" x14ac:dyDescent="0.3">
      <c r="A1912">
        <v>26</v>
      </c>
      <c r="B1912" t="s">
        <v>20</v>
      </c>
      <c r="C1912" s="1">
        <v>42795</v>
      </c>
      <c r="D1912" t="s">
        <v>9</v>
      </c>
      <c r="E1912">
        <v>2017</v>
      </c>
      <c r="F1912">
        <v>13875</v>
      </c>
    </row>
    <row r="1913" spans="1:6" x14ac:dyDescent="0.3">
      <c r="A1913">
        <v>27</v>
      </c>
      <c r="B1913" t="s">
        <v>20</v>
      </c>
      <c r="C1913" s="1">
        <v>42826</v>
      </c>
      <c r="D1913" t="s">
        <v>10</v>
      </c>
      <c r="E1913">
        <v>2017</v>
      </c>
      <c r="F1913">
        <v>12996</v>
      </c>
    </row>
    <row r="1914" spans="1:6" x14ac:dyDescent="0.3">
      <c r="A1914">
        <v>28</v>
      </c>
      <c r="B1914" t="s">
        <v>20</v>
      </c>
      <c r="C1914" s="1">
        <v>42856</v>
      </c>
      <c r="D1914" t="s">
        <v>11</v>
      </c>
      <c r="E1914">
        <v>2017</v>
      </c>
      <c r="F1914">
        <v>12983</v>
      </c>
    </row>
    <row r="1915" spans="1:6" x14ac:dyDescent="0.3">
      <c r="A1915">
        <v>29</v>
      </c>
      <c r="B1915" t="s">
        <v>20</v>
      </c>
      <c r="C1915" s="1">
        <v>42887</v>
      </c>
      <c r="D1915" t="s">
        <v>12</v>
      </c>
      <c r="E1915">
        <v>2017</v>
      </c>
      <c r="F1915">
        <v>12486</v>
      </c>
    </row>
    <row r="1916" spans="1:6" x14ac:dyDescent="0.3">
      <c r="A1916">
        <v>30</v>
      </c>
      <c r="B1916" t="s">
        <v>20</v>
      </c>
      <c r="C1916" s="1">
        <v>42917</v>
      </c>
      <c r="D1916" t="s">
        <v>13</v>
      </c>
      <c r="E1916">
        <v>2017</v>
      </c>
      <c r="F1916">
        <v>18144</v>
      </c>
    </row>
    <row r="1917" spans="1:6" x14ac:dyDescent="0.3">
      <c r="A1917">
        <v>31</v>
      </c>
      <c r="B1917" t="s">
        <v>20</v>
      </c>
      <c r="C1917" s="1">
        <v>42948</v>
      </c>
      <c r="D1917" t="s">
        <v>14</v>
      </c>
      <c r="E1917">
        <v>2017</v>
      </c>
      <c r="F1917">
        <v>16985</v>
      </c>
    </row>
    <row r="1918" spans="1:6" x14ac:dyDescent="0.3">
      <c r="A1918">
        <v>32</v>
      </c>
      <c r="B1918" t="s">
        <v>20</v>
      </c>
      <c r="C1918" s="1">
        <v>42979</v>
      </c>
      <c r="D1918" t="s">
        <v>15</v>
      </c>
      <c r="E1918">
        <v>2017</v>
      </c>
      <c r="F1918">
        <v>27856</v>
      </c>
    </row>
    <row r="1919" spans="1:6" x14ac:dyDescent="0.3">
      <c r="A1919">
        <v>33</v>
      </c>
      <c r="B1919" t="s">
        <v>20</v>
      </c>
      <c r="C1919" s="1">
        <v>43009</v>
      </c>
      <c r="D1919" t="s">
        <v>16</v>
      </c>
      <c r="E1919">
        <v>2017</v>
      </c>
      <c r="F1919">
        <v>26368</v>
      </c>
    </row>
    <row r="1920" spans="1:6" x14ac:dyDescent="0.3">
      <c r="A1920">
        <v>34</v>
      </c>
      <c r="B1920" t="s">
        <v>20</v>
      </c>
      <c r="C1920" s="1">
        <v>43040</v>
      </c>
      <c r="D1920" t="s">
        <v>17</v>
      </c>
      <c r="E1920">
        <v>2017</v>
      </c>
      <c r="F1920">
        <v>29170</v>
      </c>
    </row>
    <row r="1921" spans="1:6" x14ac:dyDescent="0.3">
      <c r="A1921">
        <v>35</v>
      </c>
      <c r="B1921" t="s">
        <v>20</v>
      </c>
      <c r="C1921" s="1">
        <v>43070</v>
      </c>
      <c r="D1921" t="s">
        <v>18</v>
      </c>
      <c r="E1921">
        <v>2017</v>
      </c>
      <c r="F1921">
        <v>38933</v>
      </c>
    </row>
    <row r="1922" spans="1:6" x14ac:dyDescent="0.3">
      <c r="A1922">
        <v>36</v>
      </c>
      <c r="B1922" t="s">
        <v>21</v>
      </c>
      <c r="C1922" s="1">
        <v>42736</v>
      </c>
      <c r="D1922" t="s">
        <v>7</v>
      </c>
      <c r="E1922">
        <v>2017</v>
      </c>
      <c r="F1922">
        <v>0</v>
      </c>
    </row>
    <row r="1923" spans="1:6" x14ac:dyDescent="0.3">
      <c r="A1923">
        <v>37</v>
      </c>
      <c r="B1923" t="s">
        <v>21</v>
      </c>
      <c r="C1923" s="1">
        <v>42767</v>
      </c>
      <c r="D1923" t="s">
        <v>8</v>
      </c>
      <c r="E1923">
        <v>2017</v>
      </c>
      <c r="F1923">
        <v>0</v>
      </c>
    </row>
    <row r="1924" spans="1:6" x14ac:dyDescent="0.3">
      <c r="A1924">
        <v>38</v>
      </c>
      <c r="B1924" t="s">
        <v>21</v>
      </c>
      <c r="C1924" s="1">
        <v>42795</v>
      </c>
      <c r="D1924" t="s">
        <v>9</v>
      </c>
      <c r="E1924">
        <v>2017</v>
      </c>
      <c r="F1924">
        <v>0</v>
      </c>
    </row>
    <row r="1925" spans="1:6" x14ac:dyDescent="0.3">
      <c r="A1925">
        <v>39</v>
      </c>
      <c r="B1925" t="s">
        <v>21</v>
      </c>
      <c r="C1925" s="1">
        <v>42826</v>
      </c>
      <c r="D1925" t="s">
        <v>10</v>
      </c>
      <c r="E1925">
        <v>2017</v>
      </c>
      <c r="F1925">
        <v>0</v>
      </c>
    </row>
    <row r="1926" spans="1:6" x14ac:dyDescent="0.3">
      <c r="A1926">
        <v>40</v>
      </c>
      <c r="B1926" t="s">
        <v>21</v>
      </c>
      <c r="C1926" s="1">
        <v>42856</v>
      </c>
      <c r="D1926" t="s">
        <v>11</v>
      </c>
      <c r="E1926">
        <v>2017</v>
      </c>
      <c r="F1926">
        <v>0</v>
      </c>
    </row>
    <row r="1927" spans="1:6" x14ac:dyDescent="0.3">
      <c r="A1927">
        <v>41</v>
      </c>
      <c r="B1927" t="s">
        <v>21</v>
      </c>
      <c r="C1927" s="1">
        <v>42887</v>
      </c>
      <c r="D1927" t="s">
        <v>12</v>
      </c>
      <c r="E1927">
        <v>2017</v>
      </c>
      <c r="F1927">
        <v>0</v>
      </c>
    </row>
    <row r="1928" spans="1:6" x14ac:dyDescent="0.3">
      <c r="A1928">
        <v>42</v>
      </c>
      <c r="B1928" t="s">
        <v>21</v>
      </c>
      <c r="C1928" s="1">
        <v>42917</v>
      </c>
      <c r="D1928" t="s">
        <v>13</v>
      </c>
      <c r="E1928">
        <v>2017</v>
      </c>
      <c r="F1928">
        <v>0</v>
      </c>
    </row>
    <row r="1929" spans="1:6" x14ac:dyDescent="0.3">
      <c r="A1929">
        <v>43</v>
      </c>
      <c r="B1929" t="s">
        <v>21</v>
      </c>
      <c r="C1929" s="1">
        <v>42948</v>
      </c>
      <c r="D1929" t="s">
        <v>14</v>
      </c>
      <c r="E1929">
        <v>2017</v>
      </c>
      <c r="F1929">
        <v>0</v>
      </c>
    </row>
    <row r="1930" spans="1:6" x14ac:dyDescent="0.3">
      <c r="A1930">
        <v>44</v>
      </c>
      <c r="B1930" t="s">
        <v>21</v>
      </c>
      <c r="C1930" s="1">
        <v>42979</v>
      </c>
      <c r="D1930" t="s">
        <v>15</v>
      </c>
      <c r="E1930">
        <v>2017</v>
      </c>
      <c r="F1930">
        <v>0</v>
      </c>
    </row>
    <row r="1931" spans="1:6" x14ac:dyDescent="0.3">
      <c r="A1931">
        <v>45</v>
      </c>
      <c r="B1931" t="s">
        <v>21</v>
      </c>
      <c r="C1931" s="1">
        <v>43009</v>
      </c>
      <c r="D1931" t="s">
        <v>16</v>
      </c>
      <c r="E1931">
        <v>2017</v>
      </c>
      <c r="F1931">
        <v>0</v>
      </c>
    </row>
    <row r="1932" spans="1:6" x14ac:dyDescent="0.3">
      <c r="A1932">
        <v>46</v>
      </c>
      <c r="B1932" t="s">
        <v>21</v>
      </c>
      <c r="C1932" s="1">
        <v>43040</v>
      </c>
      <c r="D1932" t="s">
        <v>17</v>
      </c>
      <c r="E1932">
        <v>2017</v>
      </c>
      <c r="F1932">
        <v>0</v>
      </c>
    </row>
    <row r="1933" spans="1:6" x14ac:dyDescent="0.3">
      <c r="A1933">
        <v>47</v>
      </c>
      <c r="B1933" t="s">
        <v>21</v>
      </c>
      <c r="C1933" s="1">
        <v>43070</v>
      </c>
      <c r="D1933" t="s">
        <v>18</v>
      </c>
      <c r="E1933">
        <v>2017</v>
      </c>
      <c r="F1933">
        <v>0</v>
      </c>
    </row>
    <row r="1934" spans="1:6" x14ac:dyDescent="0.3">
      <c r="A1934">
        <v>48</v>
      </c>
      <c r="B1934" t="s">
        <v>22</v>
      </c>
      <c r="C1934" s="1">
        <v>42736</v>
      </c>
      <c r="D1934" t="s">
        <v>7</v>
      </c>
      <c r="E1934">
        <v>2017</v>
      </c>
      <c r="F1934">
        <v>0</v>
      </c>
    </row>
    <row r="1935" spans="1:6" x14ac:dyDescent="0.3">
      <c r="A1935">
        <v>49</v>
      </c>
      <c r="B1935" t="s">
        <v>22</v>
      </c>
      <c r="C1935" s="1">
        <v>42767</v>
      </c>
      <c r="D1935" t="s">
        <v>8</v>
      </c>
      <c r="E1935">
        <v>2017</v>
      </c>
      <c r="F1935">
        <v>0</v>
      </c>
    </row>
    <row r="1936" spans="1:6" x14ac:dyDescent="0.3">
      <c r="A1936">
        <v>50</v>
      </c>
      <c r="B1936" t="s">
        <v>22</v>
      </c>
      <c r="C1936" s="1">
        <v>42795</v>
      </c>
      <c r="D1936" t="s">
        <v>9</v>
      </c>
      <c r="E1936">
        <v>2017</v>
      </c>
      <c r="F1936">
        <v>0</v>
      </c>
    </row>
    <row r="1937" spans="1:6" x14ac:dyDescent="0.3">
      <c r="A1937">
        <v>51</v>
      </c>
      <c r="B1937" t="s">
        <v>22</v>
      </c>
      <c r="C1937" s="1">
        <v>42826</v>
      </c>
      <c r="D1937" t="s">
        <v>10</v>
      </c>
      <c r="E1937">
        <v>2017</v>
      </c>
      <c r="F1937">
        <v>0</v>
      </c>
    </row>
    <row r="1938" spans="1:6" x14ac:dyDescent="0.3">
      <c r="A1938">
        <v>52</v>
      </c>
      <c r="B1938" t="s">
        <v>22</v>
      </c>
      <c r="C1938" s="1">
        <v>42856</v>
      </c>
      <c r="D1938" t="s">
        <v>11</v>
      </c>
      <c r="E1938">
        <v>2017</v>
      </c>
      <c r="F1938">
        <v>0</v>
      </c>
    </row>
    <row r="1939" spans="1:6" x14ac:dyDescent="0.3">
      <c r="A1939">
        <v>53</v>
      </c>
      <c r="B1939" t="s">
        <v>22</v>
      </c>
      <c r="C1939" s="1">
        <v>42887</v>
      </c>
      <c r="D1939" t="s">
        <v>12</v>
      </c>
      <c r="E1939">
        <v>2017</v>
      </c>
      <c r="F1939">
        <v>0</v>
      </c>
    </row>
    <row r="1940" spans="1:6" x14ac:dyDescent="0.3">
      <c r="A1940">
        <v>54</v>
      </c>
      <c r="B1940" t="s">
        <v>22</v>
      </c>
      <c r="C1940" s="1">
        <v>42917</v>
      </c>
      <c r="D1940" t="s">
        <v>13</v>
      </c>
      <c r="E1940">
        <v>2017</v>
      </c>
      <c r="F1940">
        <v>0</v>
      </c>
    </row>
    <row r="1941" spans="1:6" x14ac:dyDescent="0.3">
      <c r="A1941">
        <v>55</v>
      </c>
      <c r="B1941" t="s">
        <v>22</v>
      </c>
      <c r="C1941" s="1">
        <v>42948</v>
      </c>
      <c r="D1941" t="s">
        <v>14</v>
      </c>
      <c r="E1941">
        <v>2017</v>
      </c>
      <c r="F1941">
        <v>0</v>
      </c>
    </row>
    <row r="1942" spans="1:6" x14ac:dyDescent="0.3">
      <c r="A1942">
        <v>56</v>
      </c>
      <c r="B1942" t="s">
        <v>22</v>
      </c>
      <c r="C1942" s="1">
        <v>42979</v>
      </c>
      <c r="D1942" t="s">
        <v>15</v>
      </c>
      <c r="E1942">
        <v>2017</v>
      </c>
      <c r="F1942">
        <v>0</v>
      </c>
    </row>
    <row r="1943" spans="1:6" x14ac:dyDescent="0.3">
      <c r="A1943">
        <v>57</v>
      </c>
      <c r="B1943" t="s">
        <v>22</v>
      </c>
      <c r="C1943" s="1">
        <v>43009</v>
      </c>
      <c r="D1943" t="s">
        <v>16</v>
      </c>
      <c r="E1943">
        <v>2017</v>
      </c>
      <c r="F1943">
        <v>0</v>
      </c>
    </row>
    <row r="1944" spans="1:6" x14ac:dyDescent="0.3">
      <c r="A1944">
        <v>58</v>
      </c>
      <c r="B1944" t="s">
        <v>22</v>
      </c>
      <c r="C1944" s="1">
        <v>43040</v>
      </c>
      <c r="D1944" t="s">
        <v>17</v>
      </c>
      <c r="E1944">
        <v>2017</v>
      </c>
      <c r="F1944">
        <v>0</v>
      </c>
    </row>
    <row r="1945" spans="1:6" x14ac:dyDescent="0.3">
      <c r="A1945">
        <v>59</v>
      </c>
      <c r="B1945" t="s">
        <v>22</v>
      </c>
      <c r="C1945" s="1">
        <v>43070</v>
      </c>
      <c r="D1945" t="s">
        <v>18</v>
      </c>
      <c r="E1945">
        <v>2017</v>
      </c>
      <c r="F1945">
        <v>0</v>
      </c>
    </row>
    <row r="1946" spans="1:6" x14ac:dyDescent="0.3">
      <c r="A1946">
        <v>60</v>
      </c>
      <c r="B1946" t="s">
        <v>23</v>
      </c>
      <c r="C1946" s="1">
        <v>42736</v>
      </c>
      <c r="D1946" t="s">
        <v>7</v>
      </c>
      <c r="E1946">
        <v>2017</v>
      </c>
      <c r="F1946">
        <v>85</v>
      </c>
    </row>
    <row r="1947" spans="1:6" x14ac:dyDescent="0.3">
      <c r="A1947">
        <v>61</v>
      </c>
      <c r="B1947" t="s">
        <v>23</v>
      </c>
      <c r="C1947" s="1">
        <v>42767</v>
      </c>
      <c r="D1947" t="s">
        <v>8</v>
      </c>
      <c r="E1947">
        <v>2017</v>
      </c>
      <c r="F1947">
        <v>38</v>
      </c>
    </row>
    <row r="1948" spans="1:6" x14ac:dyDescent="0.3">
      <c r="A1948">
        <v>62</v>
      </c>
      <c r="B1948" t="s">
        <v>23</v>
      </c>
      <c r="C1948" s="1">
        <v>42795</v>
      </c>
      <c r="D1948" t="s">
        <v>9</v>
      </c>
      <c r="E1948">
        <v>2017</v>
      </c>
      <c r="F1948">
        <v>35</v>
      </c>
    </row>
    <row r="1949" spans="1:6" x14ac:dyDescent="0.3">
      <c r="A1949">
        <v>63</v>
      </c>
      <c r="B1949" t="s">
        <v>23</v>
      </c>
      <c r="C1949" s="1">
        <v>42826</v>
      </c>
      <c r="D1949" t="s">
        <v>10</v>
      </c>
      <c r="E1949">
        <v>2017</v>
      </c>
      <c r="F1949">
        <v>36</v>
      </c>
    </row>
    <row r="1950" spans="1:6" x14ac:dyDescent="0.3">
      <c r="A1950">
        <v>64</v>
      </c>
      <c r="B1950" t="s">
        <v>23</v>
      </c>
      <c r="C1950" s="1">
        <v>42856</v>
      </c>
      <c r="D1950" t="s">
        <v>11</v>
      </c>
      <c r="E1950">
        <v>2017</v>
      </c>
      <c r="F1950">
        <v>40</v>
      </c>
    </row>
    <row r="1951" spans="1:6" x14ac:dyDescent="0.3">
      <c r="A1951">
        <v>65</v>
      </c>
      <c r="B1951" t="s">
        <v>23</v>
      </c>
      <c r="C1951" s="1">
        <v>42887</v>
      </c>
      <c r="D1951" t="s">
        <v>12</v>
      </c>
      <c r="E1951">
        <v>2017</v>
      </c>
      <c r="F1951">
        <v>35</v>
      </c>
    </row>
    <row r="1952" spans="1:6" x14ac:dyDescent="0.3">
      <c r="A1952">
        <v>66</v>
      </c>
      <c r="B1952" t="s">
        <v>23</v>
      </c>
      <c r="C1952" s="1">
        <v>42917</v>
      </c>
      <c r="D1952" t="s">
        <v>13</v>
      </c>
      <c r="E1952">
        <v>2017</v>
      </c>
      <c r="F1952">
        <v>42</v>
      </c>
    </row>
    <row r="1953" spans="1:6" x14ac:dyDescent="0.3">
      <c r="A1953">
        <v>67</v>
      </c>
      <c r="B1953" t="s">
        <v>23</v>
      </c>
      <c r="C1953" s="1">
        <v>42948</v>
      </c>
      <c r="D1953" t="s">
        <v>14</v>
      </c>
      <c r="E1953">
        <v>2017</v>
      </c>
      <c r="F1953">
        <v>45</v>
      </c>
    </row>
    <row r="1954" spans="1:6" x14ac:dyDescent="0.3">
      <c r="A1954">
        <v>68</v>
      </c>
      <c r="B1954" t="s">
        <v>23</v>
      </c>
      <c r="C1954" s="1">
        <v>42979</v>
      </c>
      <c r="D1954" t="s">
        <v>15</v>
      </c>
      <c r="E1954">
        <v>2017</v>
      </c>
      <c r="F1954">
        <v>56</v>
      </c>
    </row>
    <row r="1955" spans="1:6" x14ac:dyDescent="0.3">
      <c r="A1955">
        <v>69</v>
      </c>
      <c r="B1955" t="s">
        <v>23</v>
      </c>
      <c r="C1955" s="1">
        <v>43009</v>
      </c>
      <c r="D1955" t="s">
        <v>16</v>
      </c>
      <c r="E1955">
        <v>2017</v>
      </c>
      <c r="F1955">
        <v>55</v>
      </c>
    </row>
    <row r="1956" spans="1:6" x14ac:dyDescent="0.3">
      <c r="A1956">
        <v>70</v>
      </c>
      <c r="B1956" t="s">
        <v>23</v>
      </c>
      <c r="C1956" s="1">
        <v>43040</v>
      </c>
      <c r="D1956" t="s">
        <v>17</v>
      </c>
      <c r="E1956">
        <v>2017</v>
      </c>
      <c r="F1956">
        <v>58</v>
      </c>
    </row>
    <row r="1957" spans="1:6" x14ac:dyDescent="0.3">
      <c r="A1957">
        <v>71</v>
      </c>
      <c r="B1957" t="s">
        <v>23</v>
      </c>
      <c r="C1957" s="1">
        <v>43070</v>
      </c>
      <c r="D1957" t="s">
        <v>18</v>
      </c>
      <c r="E1957">
        <v>2017</v>
      </c>
      <c r="F1957">
        <v>57</v>
      </c>
    </row>
    <row r="1958" spans="1:6" x14ac:dyDescent="0.3">
      <c r="A1958">
        <v>72</v>
      </c>
      <c r="B1958" t="s">
        <v>24</v>
      </c>
      <c r="C1958" s="1">
        <v>42736</v>
      </c>
      <c r="D1958" t="s">
        <v>7</v>
      </c>
      <c r="E1958">
        <v>2017</v>
      </c>
      <c r="F1958">
        <v>20</v>
      </c>
    </row>
    <row r="1959" spans="1:6" x14ac:dyDescent="0.3">
      <c r="A1959">
        <v>73</v>
      </c>
      <c r="B1959" t="s">
        <v>24</v>
      </c>
      <c r="C1959" s="1">
        <v>42767</v>
      </c>
      <c r="D1959" t="s">
        <v>8</v>
      </c>
      <c r="E1959">
        <v>2017</v>
      </c>
      <c r="F1959">
        <v>16</v>
      </c>
    </row>
    <row r="1960" spans="1:6" x14ac:dyDescent="0.3">
      <c r="A1960">
        <v>74</v>
      </c>
      <c r="B1960" t="s">
        <v>24</v>
      </c>
      <c r="C1960" s="1">
        <v>42795</v>
      </c>
      <c r="D1960" t="s">
        <v>9</v>
      </c>
      <c r="E1960">
        <v>2017</v>
      </c>
      <c r="F1960">
        <v>32</v>
      </c>
    </row>
    <row r="1961" spans="1:6" x14ac:dyDescent="0.3">
      <c r="A1961">
        <v>75</v>
      </c>
      <c r="B1961" t="s">
        <v>24</v>
      </c>
      <c r="C1961" s="1">
        <v>42826</v>
      </c>
      <c r="D1961" t="s">
        <v>10</v>
      </c>
      <c r="E1961">
        <v>2017</v>
      </c>
      <c r="F1961">
        <v>29</v>
      </c>
    </row>
    <row r="1962" spans="1:6" x14ac:dyDescent="0.3">
      <c r="A1962">
        <v>76</v>
      </c>
      <c r="B1962" t="s">
        <v>24</v>
      </c>
      <c r="C1962" s="1">
        <v>42856</v>
      </c>
      <c r="D1962" t="s">
        <v>11</v>
      </c>
      <c r="E1962">
        <v>2017</v>
      </c>
      <c r="F1962">
        <v>31</v>
      </c>
    </row>
    <row r="1963" spans="1:6" x14ac:dyDescent="0.3">
      <c r="A1963">
        <v>77</v>
      </c>
      <c r="B1963" t="s">
        <v>24</v>
      </c>
      <c r="C1963" s="1">
        <v>42887</v>
      </c>
      <c r="D1963" t="s">
        <v>12</v>
      </c>
      <c r="E1963">
        <v>2017</v>
      </c>
      <c r="F1963">
        <v>32</v>
      </c>
    </row>
    <row r="1964" spans="1:6" x14ac:dyDescent="0.3">
      <c r="A1964">
        <v>78</v>
      </c>
      <c r="B1964" t="s">
        <v>24</v>
      </c>
      <c r="C1964" s="1">
        <v>42917</v>
      </c>
      <c r="D1964" t="s">
        <v>13</v>
      </c>
      <c r="E1964">
        <v>2017</v>
      </c>
      <c r="F1964">
        <v>34</v>
      </c>
    </row>
    <row r="1965" spans="1:6" x14ac:dyDescent="0.3">
      <c r="A1965">
        <v>79</v>
      </c>
      <c r="B1965" t="s">
        <v>24</v>
      </c>
      <c r="C1965" s="1">
        <v>42948</v>
      </c>
      <c r="D1965" t="s">
        <v>14</v>
      </c>
      <c r="E1965">
        <v>2017</v>
      </c>
      <c r="F1965">
        <v>25</v>
      </c>
    </row>
    <row r="1966" spans="1:6" x14ac:dyDescent="0.3">
      <c r="A1966">
        <v>80</v>
      </c>
      <c r="B1966" t="s">
        <v>24</v>
      </c>
      <c r="C1966" s="1">
        <v>42979</v>
      </c>
      <c r="D1966" t="s">
        <v>15</v>
      </c>
      <c r="E1966">
        <v>2017</v>
      </c>
      <c r="F1966">
        <v>42</v>
      </c>
    </row>
    <row r="1967" spans="1:6" x14ac:dyDescent="0.3">
      <c r="A1967">
        <v>81</v>
      </c>
      <c r="B1967" t="s">
        <v>24</v>
      </c>
      <c r="C1967" s="1">
        <v>43009</v>
      </c>
      <c r="D1967" t="s">
        <v>16</v>
      </c>
      <c r="E1967">
        <v>2017</v>
      </c>
      <c r="F1967">
        <v>13</v>
      </c>
    </row>
    <row r="1968" spans="1:6" x14ac:dyDescent="0.3">
      <c r="A1968">
        <v>82</v>
      </c>
      <c r="B1968" t="s">
        <v>24</v>
      </c>
      <c r="C1968" s="1">
        <v>43040</v>
      </c>
      <c r="D1968" t="s">
        <v>17</v>
      </c>
      <c r="E1968">
        <v>2017</v>
      </c>
      <c r="F1968">
        <v>21</v>
      </c>
    </row>
    <row r="1969" spans="1:6" x14ac:dyDescent="0.3">
      <c r="A1969">
        <v>83</v>
      </c>
      <c r="B1969" t="s">
        <v>24</v>
      </c>
      <c r="C1969" s="1">
        <v>43070</v>
      </c>
      <c r="D1969" t="s">
        <v>18</v>
      </c>
      <c r="E1969">
        <v>2017</v>
      </c>
      <c r="F1969">
        <v>10</v>
      </c>
    </row>
    <row r="1970" spans="1:6" x14ac:dyDescent="0.3">
      <c r="A1970">
        <v>84</v>
      </c>
      <c r="B1970" t="s">
        <v>25</v>
      </c>
      <c r="C1970" s="1">
        <v>42736</v>
      </c>
      <c r="D1970" t="s">
        <v>7</v>
      </c>
      <c r="E1970">
        <v>2017</v>
      </c>
      <c r="F1970">
        <v>0</v>
      </c>
    </row>
    <row r="1971" spans="1:6" x14ac:dyDescent="0.3">
      <c r="A1971">
        <v>85</v>
      </c>
      <c r="B1971" t="s">
        <v>25</v>
      </c>
      <c r="C1971" s="1">
        <v>42767</v>
      </c>
      <c r="D1971" t="s">
        <v>8</v>
      </c>
      <c r="E1971">
        <v>2017</v>
      </c>
      <c r="F1971">
        <v>0</v>
      </c>
    </row>
    <row r="1972" spans="1:6" x14ac:dyDescent="0.3">
      <c r="A1972">
        <v>86</v>
      </c>
      <c r="B1972" t="s">
        <v>25</v>
      </c>
      <c r="C1972" s="1">
        <v>42795</v>
      </c>
      <c r="D1972" t="s">
        <v>9</v>
      </c>
      <c r="E1972">
        <v>2017</v>
      </c>
      <c r="F1972">
        <v>0</v>
      </c>
    </row>
    <row r="1973" spans="1:6" x14ac:dyDescent="0.3">
      <c r="A1973">
        <v>87</v>
      </c>
      <c r="B1973" t="s">
        <v>25</v>
      </c>
      <c r="C1973" s="1">
        <v>42826</v>
      </c>
      <c r="D1973" t="s">
        <v>10</v>
      </c>
      <c r="E1973">
        <v>2017</v>
      </c>
      <c r="F1973">
        <v>0</v>
      </c>
    </row>
    <row r="1974" spans="1:6" x14ac:dyDescent="0.3">
      <c r="A1974">
        <v>88</v>
      </c>
      <c r="B1974" t="s">
        <v>25</v>
      </c>
      <c r="C1974" s="1">
        <v>42856</v>
      </c>
      <c r="D1974" t="s">
        <v>11</v>
      </c>
      <c r="E1974">
        <v>2017</v>
      </c>
      <c r="F1974">
        <v>0</v>
      </c>
    </row>
    <row r="1975" spans="1:6" x14ac:dyDescent="0.3">
      <c r="A1975">
        <v>89</v>
      </c>
      <c r="B1975" t="s">
        <v>25</v>
      </c>
      <c r="C1975" s="1">
        <v>42887</v>
      </c>
      <c r="D1975" t="s">
        <v>12</v>
      </c>
      <c r="E1975">
        <v>2017</v>
      </c>
      <c r="F1975">
        <v>0</v>
      </c>
    </row>
    <row r="1976" spans="1:6" x14ac:dyDescent="0.3">
      <c r="A1976">
        <v>90</v>
      </c>
      <c r="B1976" t="s">
        <v>25</v>
      </c>
      <c r="C1976" s="1">
        <v>42917</v>
      </c>
      <c r="D1976" t="s">
        <v>13</v>
      </c>
      <c r="E1976">
        <v>2017</v>
      </c>
      <c r="F1976">
        <v>0</v>
      </c>
    </row>
    <row r="1977" spans="1:6" x14ac:dyDescent="0.3">
      <c r="A1977">
        <v>91</v>
      </c>
      <c r="B1977" t="s">
        <v>25</v>
      </c>
      <c r="C1977" s="1">
        <v>42948</v>
      </c>
      <c r="D1977" t="s">
        <v>14</v>
      </c>
      <c r="E1977">
        <v>2017</v>
      </c>
      <c r="F1977">
        <v>0</v>
      </c>
    </row>
    <row r="1978" spans="1:6" x14ac:dyDescent="0.3">
      <c r="A1978">
        <v>92</v>
      </c>
      <c r="B1978" t="s">
        <v>25</v>
      </c>
      <c r="C1978" s="1">
        <v>42979</v>
      </c>
      <c r="D1978" t="s">
        <v>15</v>
      </c>
      <c r="E1978">
        <v>2017</v>
      </c>
      <c r="F1978">
        <v>0</v>
      </c>
    </row>
    <row r="1979" spans="1:6" x14ac:dyDescent="0.3">
      <c r="A1979">
        <v>93</v>
      </c>
      <c r="B1979" t="s">
        <v>25</v>
      </c>
      <c r="C1979" s="1">
        <v>43009</v>
      </c>
      <c r="D1979" t="s">
        <v>16</v>
      </c>
      <c r="E1979">
        <v>2017</v>
      </c>
      <c r="F1979">
        <v>0</v>
      </c>
    </row>
    <row r="1980" spans="1:6" x14ac:dyDescent="0.3">
      <c r="A1980">
        <v>94</v>
      </c>
      <c r="B1980" t="s">
        <v>25</v>
      </c>
      <c r="C1980" s="1">
        <v>43040</v>
      </c>
      <c r="D1980" t="s">
        <v>17</v>
      </c>
      <c r="E1980">
        <v>2017</v>
      </c>
      <c r="F1980">
        <v>0</v>
      </c>
    </row>
    <row r="1981" spans="1:6" x14ac:dyDescent="0.3">
      <c r="A1981">
        <v>95</v>
      </c>
      <c r="B1981" t="s">
        <v>25</v>
      </c>
      <c r="C1981" s="1">
        <v>43070</v>
      </c>
      <c r="D1981" t="s">
        <v>18</v>
      </c>
      <c r="E1981">
        <v>2017</v>
      </c>
      <c r="F1981">
        <v>0</v>
      </c>
    </row>
    <row r="1982" spans="1:6" x14ac:dyDescent="0.3">
      <c r="A1982">
        <v>96</v>
      </c>
      <c r="B1982" t="s">
        <v>26</v>
      </c>
      <c r="C1982" s="1">
        <v>42736</v>
      </c>
      <c r="D1982" t="s">
        <v>7</v>
      </c>
      <c r="E1982">
        <v>2017</v>
      </c>
      <c r="F1982">
        <v>0</v>
      </c>
    </row>
    <row r="1983" spans="1:6" x14ac:dyDescent="0.3">
      <c r="A1983">
        <v>97</v>
      </c>
      <c r="B1983" t="s">
        <v>26</v>
      </c>
      <c r="C1983" s="1">
        <v>42767</v>
      </c>
      <c r="D1983" t="s">
        <v>8</v>
      </c>
      <c r="E1983">
        <v>2017</v>
      </c>
      <c r="F1983">
        <v>0</v>
      </c>
    </row>
    <row r="1984" spans="1:6" x14ac:dyDescent="0.3">
      <c r="A1984">
        <v>98</v>
      </c>
      <c r="B1984" t="s">
        <v>26</v>
      </c>
      <c r="C1984" s="1">
        <v>42795</v>
      </c>
      <c r="D1984" t="s">
        <v>9</v>
      </c>
      <c r="E1984">
        <v>2017</v>
      </c>
      <c r="F1984">
        <v>0</v>
      </c>
    </row>
    <row r="1985" spans="1:6" x14ac:dyDescent="0.3">
      <c r="A1985">
        <v>99</v>
      </c>
      <c r="B1985" t="s">
        <v>26</v>
      </c>
      <c r="C1985" s="1">
        <v>42826</v>
      </c>
      <c r="D1985" t="s">
        <v>10</v>
      </c>
      <c r="E1985">
        <v>2017</v>
      </c>
      <c r="F1985">
        <v>0</v>
      </c>
    </row>
    <row r="1986" spans="1:6" x14ac:dyDescent="0.3">
      <c r="A1986">
        <v>100</v>
      </c>
      <c r="B1986" t="s">
        <v>26</v>
      </c>
      <c r="C1986" s="1">
        <v>42856</v>
      </c>
      <c r="D1986" t="s">
        <v>11</v>
      </c>
      <c r="E1986">
        <v>2017</v>
      </c>
      <c r="F1986">
        <v>0</v>
      </c>
    </row>
    <row r="1987" spans="1:6" x14ac:dyDescent="0.3">
      <c r="A1987">
        <v>101</v>
      </c>
      <c r="B1987" t="s">
        <v>26</v>
      </c>
      <c r="C1987" s="1">
        <v>42887</v>
      </c>
      <c r="D1987" t="s">
        <v>12</v>
      </c>
      <c r="E1987">
        <v>2017</v>
      </c>
      <c r="F1987">
        <v>0</v>
      </c>
    </row>
    <row r="1988" spans="1:6" x14ac:dyDescent="0.3">
      <c r="A1988">
        <v>102</v>
      </c>
      <c r="B1988" t="s">
        <v>26</v>
      </c>
      <c r="C1988" s="1">
        <v>42917</v>
      </c>
      <c r="D1988" t="s">
        <v>13</v>
      </c>
      <c r="E1988">
        <v>2017</v>
      </c>
      <c r="F1988">
        <v>0</v>
      </c>
    </row>
    <row r="1989" spans="1:6" x14ac:dyDescent="0.3">
      <c r="A1989">
        <v>103</v>
      </c>
      <c r="B1989" t="s">
        <v>26</v>
      </c>
      <c r="C1989" s="1">
        <v>42948</v>
      </c>
      <c r="D1989" t="s">
        <v>14</v>
      </c>
      <c r="E1989">
        <v>2017</v>
      </c>
      <c r="F1989">
        <v>0</v>
      </c>
    </row>
    <row r="1990" spans="1:6" x14ac:dyDescent="0.3">
      <c r="A1990">
        <v>104</v>
      </c>
      <c r="B1990" t="s">
        <v>26</v>
      </c>
      <c r="C1990" s="1">
        <v>42979</v>
      </c>
      <c r="D1990" t="s">
        <v>15</v>
      </c>
      <c r="E1990">
        <v>2017</v>
      </c>
      <c r="F1990">
        <v>0</v>
      </c>
    </row>
    <row r="1991" spans="1:6" x14ac:dyDescent="0.3">
      <c r="A1991">
        <v>105</v>
      </c>
      <c r="B1991" t="s">
        <v>26</v>
      </c>
      <c r="C1991" s="1">
        <v>43009</v>
      </c>
      <c r="D1991" t="s">
        <v>16</v>
      </c>
      <c r="E1991">
        <v>2017</v>
      </c>
      <c r="F1991">
        <v>0</v>
      </c>
    </row>
    <row r="1992" spans="1:6" x14ac:dyDescent="0.3">
      <c r="A1992">
        <v>106</v>
      </c>
      <c r="B1992" t="s">
        <v>26</v>
      </c>
      <c r="C1992" s="1">
        <v>43040</v>
      </c>
      <c r="D1992" t="s">
        <v>17</v>
      </c>
      <c r="E1992">
        <v>2017</v>
      </c>
      <c r="F1992">
        <v>0</v>
      </c>
    </row>
    <row r="1993" spans="1:6" x14ac:dyDescent="0.3">
      <c r="A1993">
        <v>107</v>
      </c>
      <c r="B1993" t="s">
        <v>26</v>
      </c>
      <c r="C1993" s="1">
        <v>43070</v>
      </c>
      <c r="D1993" t="s">
        <v>18</v>
      </c>
      <c r="E1993">
        <v>2017</v>
      </c>
      <c r="F1993">
        <v>0</v>
      </c>
    </row>
    <row r="1994" spans="1:6" x14ac:dyDescent="0.3">
      <c r="A1994">
        <v>108</v>
      </c>
      <c r="B1994" t="s">
        <v>27</v>
      </c>
      <c r="C1994" s="1">
        <v>42736</v>
      </c>
      <c r="D1994" t="s">
        <v>7</v>
      </c>
      <c r="E1994">
        <v>2017</v>
      </c>
      <c r="F1994">
        <v>0</v>
      </c>
    </row>
    <row r="1995" spans="1:6" x14ac:dyDescent="0.3">
      <c r="A1995">
        <v>109</v>
      </c>
      <c r="B1995" t="s">
        <v>27</v>
      </c>
      <c r="C1995" s="1">
        <v>42767</v>
      </c>
      <c r="D1995" t="s">
        <v>8</v>
      </c>
      <c r="E1995">
        <v>2017</v>
      </c>
      <c r="F1995">
        <v>0</v>
      </c>
    </row>
    <row r="1996" spans="1:6" x14ac:dyDescent="0.3">
      <c r="A1996">
        <v>110</v>
      </c>
      <c r="B1996" t="s">
        <v>27</v>
      </c>
      <c r="C1996" s="1">
        <v>42795</v>
      </c>
      <c r="D1996" t="s">
        <v>9</v>
      </c>
      <c r="E1996">
        <v>2017</v>
      </c>
      <c r="F1996">
        <v>0</v>
      </c>
    </row>
    <row r="1997" spans="1:6" x14ac:dyDescent="0.3">
      <c r="A1997">
        <v>111</v>
      </c>
      <c r="B1997" t="s">
        <v>27</v>
      </c>
      <c r="C1997" s="1">
        <v>42826</v>
      </c>
      <c r="D1997" t="s">
        <v>10</v>
      </c>
      <c r="E1997">
        <v>2017</v>
      </c>
      <c r="F1997">
        <v>0</v>
      </c>
    </row>
    <row r="1998" spans="1:6" x14ac:dyDescent="0.3">
      <c r="A1998">
        <v>112</v>
      </c>
      <c r="B1998" t="s">
        <v>27</v>
      </c>
      <c r="C1998" s="1">
        <v>42856</v>
      </c>
      <c r="D1998" t="s">
        <v>11</v>
      </c>
      <c r="E1998">
        <v>2017</v>
      </c>
      <c r="F1998">
        <v>0</v>
      </c>
    </row>
    <row r="1999" spans="1:6" x14ac:dyDescent="0.3">
      <c r="A1999">
        <v>113</v>
      </c>
      <c r="B1999" t="s">
        <v>27</v>
      </c>
      <c r="C1999" s="1">
        <v>42887</v>
      </c>
      <c r="D1999" t="s">
        <v>12</v>
      </c>
      <c r="E1999">
        <v>2017</v>
      </c>
      <c r="F1999">
        <v>0</v>
      </c>
    </row>
    <row r="2000" spans="1:6" x14ac:dyDescent="0.3">
      <c r="A2000">
        <v>114</v>
      </c>
      <c r="B2000" t="s">
        <v>27</v>
      </c>
      <c r="C2000" s="1">
        <v>42917</v>
      </c>
      <c r="D2000" t="s">
        <v>13</v>
      </c>
      <c r="E2000">
        <v>2017</v>
      </c>
      <c r="F2000">
        <v>0</v>
      </c>
    </row>
    <row r="2001" spans="1:6" x14ac:dyDescent="0.3">
      <c r="A2001">
        <v>115</v>
      </c>
      <c r="B2001" t="s">
        <v>27</v>
      </c>
      <c r="C2001" s="1">
        <v>42948</v>
      </c>
      <c r="D2001" t="s">
        <v>14</v>
      </c>
      <c r="E2001">
        <v>2017</v>
      </c>
      <c r="F2001">
        <v>0</v>
      </c>
    </row>
    <row r="2002" spans="1:6" x14ac:dyDescent="0.3">
      <c r="A2002">
        <v>116</v>
      </c>
      <c r="B2002" t="s">
        <v>27</v>
      </c>
      <c r="C2002" s="1">
        <v>42979</v>
      </c>
      <c r="D2002" t="s">
        <v>15</v>
      </c>
      <c r="E2002">
        <v>2017</v>
      </c>
      <c r="F2002">
        <v>0</v>
      </c>
    </row>
    <row r="2003" spans="1:6" x14ac:dyDescent="0.3">
      <c r="A2003">
        <v>117</v>
      </c>
      <c r="B2003" t="s">
        <v>27</v>
      </c>
      <c r="C2003" s="1">
        <v>43009</v>
      </c>
      <c r="D2003" t="s">
        <v>16</v>
      </c>
      <c r="E2003">
        <v>2017</v>
      </c>
      <c r="F2003">
        <v>0</v>
      </c>
    </row>
    <row r="2004" spans="1:6" x14ac:dyDescent="0.3">
      <c r="A2004">
        <v>118</v>
      </c>
      <c r="B2004" t="s">
        <v>27</v>
      </c>
      <c r="C2004" s="1">
        <v>43040</v>
      </c>
      <c r="D2004" t="s">
        <v>17</v>
      </c>
      <c r="E2004">
        <v>2017</v>
      </c>
      <c r="F2004">
        <v>0</v>
      </c>
    </row>
    <row r="2005" spans="1:6" x14ac:dyDescent="0.3">
      <c r="A2005">
        <v>119</v>
      </c>
      <c r="B2005" t="s">
        <v>27</v>
      </c>
      <c r="C2005" s="1">
        <v>43070</v>
      </c>
      <c r="D2005" t="s">
        <v>18</v>
      </c>
      <c r="E2005">
        <v>2017</v>
      </c>
      <c r="F2005">
        <v>0</v>
      </c>
    </row>
    <row r="2006" spans="1:6" x14ac:dyDescent="0.3">
      <c r="A2006">
        <v>120</v>
      </c>
      <c r="B2006" t="s">
        <v>28</v>
      </c>
      <c r="C2006" s="1">
        <v>42736</v>
      </c>
      <c r="D2006" t="s">
        <v>7</v>
      </c>
      <c r="E2006">
        <v>2017</v>
      </c>
      <c r="F2006">
        <v>0</v>
      </c>
    </row>
    <row r="2007" spans="1:6" x14ac:dyDescent="0.3">
      <c r="A2007">
        <v>121</v>
      </c>
      <c r="B2007" t="s">
        <v>28</v>
      </c>
      <c r="C2007" s="1">
        <v>42767</v>
      </c>
      <c r="D2007" t="s">
        <v>8</v>
      </c>
      <c r="E2007">
        <v>2017</v>
      </c>
      <c r="F2007">
        <v>0</v>
      </c>
    </row>
    <row r="2008" spans="1:6" x14ac:dyDescent="0.3">
      <c r="A2008">
        <v>122</v>
      </c>
      <c r="B2008" t="s">
        <v>28</v>
      </c>
      <c r="C2008" s="1">
        <v>42795</v>
      </c>
      <c r="D2008" t="s">
        <v>9</v>
      </c>
      <c r="E2008">
        <v>2017</v>
      </c>
      <c r="F2008">
        <v>0</v>
      </c>
    </row>
    <row r="2009" spans="1:6" x14ac:dyDescent="0.3">
      <c r="A2009">
        <v>123</v>
      </c>
      <c r="B2009" t="s">
        <v>28</v>
      </c>
      <c r="C2009" s="1">
        <v>42826</v>
      </c>
      <c r="D2009" t="s">
        <v>10</v>
      </c>
      <c r="E2009">
        <v>2017</v>
      </c>
      <c r="F2009">
        <v>0</v>
      </c>
    </row>
    <row r="2010" spans="1:6" x14ac:dyDescent="0.3">
      <c r="A2010">
        <v>124</v>
      </c>
      <c r="B2010" t="s">
        <v>28</v>
      </c>
      <c r="C2010" s="1">
        <v>42856</v>
      </c>
      <c r="D2010" t="s">
        <v>11</v>
      </c>
      <c r="E2010">
        <v>2017</v>
      </c>
      <c r="F2010">
        <v>0</v>
      </c>
    </row>
    <row r="2011" spans="1:6" x14ac:dyDescent="0.3">
      <c r="A2011">
        <v>125</v>
      </c>
      <c r="B2011" t="s">
        <v>28</v>
      </c>
      <c r="C2011" s="1">
        <v>42887</v>
      </c>
      <c r="D2011" t="s">
        <v>12</v>
      </c>
      <c r="E2011">
        <v>2017</v>
      </c>
      <c r="F2011">
        <v>0</v>
      </c>
    </row>
    <row r="2012" spans="1:6" x14ac:dyDescent="0.3">
      <c r="A2012">
        <v>126</v>
      </c>
      <c r="B2012" t="s">
        <v>28</v>
      </c>
      <c r="C2012" s="1">
        <v>42917</v>
      </c>
      <c r="D2012" t="s">
        <v>13</v>
      </c>
      <c r="E2012">
        <v>2017</v>
      </c>
      <c r="F2012">
        <v>0</v>
      </c>
    </row>
    <row r="2013" spans="1:6" x14ac:dyDescent="0.3">
      <c r="A2013">
        <v>127</v>
      </c>
      <c r="B2013" t="s">
        <v>28</v>
      </c>
      <c r="C2013" s="1">
        <v>42948</v>
      </c>
      <c r="D2013" t="s">
        <v>14</v>
      </c>
      <c r="E2013">
        <v>2017</v>
      </c>
      <c r="F2013">
        <v>0</v>
      </c>
    </row>
    <row r="2014" spans="1:6" x14ac:dyDescent="0.3">
      <c r="A2014">
        <v>128</v>
      </c>
      <c r="B2014" t="s">
        <v>28</v>
      </c>
      <c r="C2014" s="1">
        <v>42979</v>
      </c>
      <c r="D2014" t="s">
        <v>15</v>
      </c>
      <c r="E2014">
        <v>2017</v>
      </c>
      <c r="F2014">
        <v>0</v>
      </c>
    </row>
    <row r="2015" spans="1:6" x14ac:dyDescent="0.3">
      <c r="A2015">
        <v>129</v>
      </c>
      <c r="B2015" t="s">
        <v>28</v>
      </c>
      <c r="C2015" s="1">
        <v>43009</v>
      </c>
      <c r="D2015" t="s">
        <v>16</v>
      </c>
      <c r="E2015">
        <v>2017</v>
      </c>
      <c r="F2015">
        <v>0</v>
      </c>
    </row>
    <row r="2016" spans="1:6" x14ac:dyDescent="0.3">
      <c r="A2016">
        <v>130</v>
      </c>
      <c r="B2016" t="s">
        <v>28</v>
      </c>
      <c r="C2016" s="1">
        <v>43040</v>
      </c>
      <c r="D2016" t="s">
        <v>17</v>
      </c>
      <c r="E2016">
        <v>2017</v>
      </c>
      <c r="F2016">
        <v>0</v>
      </c>
    </row>
    <row r="2017" spans="1:6" x14ac:dyDescent="0.3">
      <c r="A2017">
        <v>131</v>
      </c>
      <c r="B2017" t="s">
        <v>28</v>
      </c>
      <c r="C2017" s="1">
        <v>43070</v>
      </c>
      <c r="D2017" t="s">
        <v>18</v>
      </c>
      <c r="E2017">
        <v>2017</v>
      </c>
      <c r="F2017">
        <v>0</v>
      </c>
    </row>
    <row r="2018" spans="1:6" x14ac:dyDescent="0.3">
      <c r="A2018">
        <v>132</v>
      </c>
      <c r="B2018" t="s">
        <v>29</v>
      </c>
      <c r="C2018" s="1">
        <v>42736</v>
      </c>
      <c r="D2018" t="s">
        <v>7</v>
      </c>
      <c r="E2018">
        <v>2017</v>
      </c>
      <c r="F2018">
        <v>0</v>
      </c>
    </row>
    <row r="2019" spans="1:6" x14ac:dyDescent="0.3">
      <c r="A2019">
        <v>133</v>
      </c>
      <c r="B2019" t="s">
        <v>29</v>
      </c>
      <c r="C2019" s="1">
        <v>42767</v>
      </c>
      <c r="D2019" t="s">
        <v>8</v>
      </c>
      <c r="E2019">
        <v>2017</v>
      </c>
      <c r="F2019">
        <v>0</v>
      </c>
    </row>
    <row r="2020" spans="1:6" x14ac:dyDescent="0.3">
      <c r="A2020">
        <v>134</v>
      </c>
      <c r="B2020" t="s">
        <v>29</v>
      </c>
      <c r="C2020" s="1">
        <v>42795</v>
      </c>
      <c r="D2020" t="s">
        <v>9</v>
      </c>
      <c r="E2020">
        <v>2017</v>
      </c>
      <c r="F2020">
        <v>0</v>
      </c>
    </row>
    <row r="2021" spans="1:6" x14ac:dyDescent="0.3">
      <c r="A2021">
        <v>135</v>
      </c>
      <c r="B2021" t="s">
        <v>29</v>
      </c>
      <c r="C2021" s="1">
        <v>42826</v>
      </c>
      <c r="D2021" t="s">
        <v>10</v>
      </c>
      <c r="E2021">
        <v>2017</v>
      </c>
      <c r="F2021">
        <v>0</v>
      </c>
    </row>
    <row r="2022" spans="1:6" x14ac:dyDescent="0.3">
      <c r="A2022">
        <v>136</v>
      </c>
      <c r="B2022" t="s">
        <v>29</v>
      </c>
      <c r="C2022" s="1">
        <v>42856</v>
      </c>
      <c r="D2022" t="s">
        <v>11</v>
      </c>
      <c r="E2022">
        <v>2017</v>
      </c>
      <c r="F2022">
        <v>0</v>
      </c>
    </row>
    <row r="2023" spans="1:6" x14ac:dyDescent="0.3">
      <c r="A2023">
        <v>137</v>
      </c>
      <c r="B2023" t="s">
        <v>29</v>
      </c>
      <c r="C2023" s="1">
        <v>42887</v>
      </c>
      <c r="D2023" t="s">
        <v>12</v>
      </c>
      <c r="E2023">
        <v>2017</v>
      </c>
      <c r="F2023">
        <v>0</v>
      </c>
    </row>
    <row r="2024" spans="1:6" x14ac:dyDescent="0.3">
      <c r="A2024">
        <v>138</v>
      </c>
      <c r="B2024" t="s">
        <v>29</v>
      </c>
      <c r="C2024" s="1">
        <v>42917</v>
      </c>
      <c r="D2024" t="s">
        <v>13</v>
      </c>
      <c r="E2024">
        <v>2017</v>
      </c>
      <c r="F2024">
        <v>0</v>
      </c>
    </row>
    <row r="2025" spans="1:6" x14ac:dyDescent="0.3">
      <c r="A2025">
        <v>139</v>
      </c>
      <c r="B2025" t="s">
        <v>29</v>
      </c>
      <c r="C2025" s="1">
        <v>42948</v>
      </c>
      <c r="D2025" t="s">
        <v>14</v>
      </c>
      <c r="E2025">
        <v>2017</v>
      </c>
      <c r="F2025">
        <v>0</v>
      </c>
    </row>
    <row r="2026" spans="1:6" x14ac:dyDescent="0.3">
      <c r="A2026">
        <v>140</v>
      </c>
      <c r="B2026" t="s">
        <v>29</v>
      </c>
      <c r="C2026" s="1">
        <v>42979</v>
      </c>
      <c r="D2026" t="s">
        <v>15</v>
      </c>
      <c r="E2026">
        <v>2017</v>
      </c>
      <c r="F2026">
        <v>0</v>
      </c>
    </row>
    <row r="2027" spans="1:6" x14ac:dyDescent="0.3">
      <c r="A2027">
        <v>141</v>
      </c>
      <c r="B2027" t="s">
        <v>29</v>
      </c>
      <c r="C2027" s="1">
        <v>43009</v>
      </c>
      <c r="D2027" t="s">
        <v>16</v>
      </c>
      <c r="E2027">
        <v>2017</v>
      </c>
      <c r="F2027">
        <v>0</v>
      </c>
    </row>
    <row r="2028" spans="1:6" x14ac:dyDescent="0.3">
      <c r="A2028">
        <v>142</v>
      </c>
      <c r="B2028" t="s">
        <v>29</v>
      </c>
      <c r="C2028" s="1">
        <v>43040</v>
      </c>
      <c r="D2028" t="s">
        <v>17</v>
      </c>
      <c r="E2028">
        <v>2017</v>
      </c>
      <c r="F2028">
        <v>0</v>
      </c>
    </row>
    <row r="2029" spans="1:6" x14ac:dyDescent="0.3">
      <c r="A2029">
        <v>143</v>
      </c>
      <c r="B2029" t="s">
        <v>29</v>
      </c>
      <c r="C2029" s="1">
        <v>43070</v>
      </c>
      <c r="D2029" t="s">
        <v>18</v>
      </c>
      <c r="E2029">
        <v>2017</v>
      </c>
      <c r="F2029">
        <v>0</v>
      </c>
    </row>
    <row r="2030" spans="1:6" x14ac:dyDescent="0.3">
      <c r="A2030">
        <v>144</v>
      </c>
      <c r="B2030" t="s">
        <v>30</v>
      </c>
      <c r="C2030" s="1">
        <v>42736</v>
      </c>
      <c r="D2030" t="s">
        <v>7</v>
      </c>
      <c r="E2030">
        <v>2017</v>
      </c>
      <c r="F2030">
        <v>42</v>
      </c>
    </row>
    <row r="2031" spans="1:6" x14ac:dyDescent="0.3">
      <c r="A2031">
        <v>145</v>
      </c>
      <c r="B2031" t="s">
        <v>30</v>
      </c>
      <c r="C2031" s="1">
        <v>42767</v>
      </c>
      <c r="D2031" t="s">
        <v>8</v>
      </c>
      <c r="E2031">
        <v>2017</v>
      </c>
      <c r="F2031">
        <v>39</v>
      </c>
    </row>
    <row r="2032" spans="1:6" x14ac:dyDescent="0.3">
      <c r="A2032">
        <v>146</v>
      </c>
      <c r="B2032" t="s">
        <v>30</v>
      </c>
      <c r="C2032" s="1">
        <v>42795</v>
      </c>
      <c r="D2032" t="s">
        <v>9</v>
      </c>
      <c r="E2032">
        <v>2017</v>
      </c>
      <c r="F2032">
        <v>38</v>
      </c>
    </row>
    <row r="2033" spans="1:6" x14ac:dyDescent="0.3">
      <c r="A2033">
        <v>147</v>
      </c>
      <c r="B2033" t="s">
        <v>30</v>
      </c>
      <c r="C2033" s="1">
        <v>42826</v>
      </c>
      <c r="D2033" t="s">
        <v>10</v>
      </c>
      <c r="E2033">
        <v>2017</v>
      </c>
      <c r="F2033">
        <v>39</v>
      </c>
    </row>
    <row r="2034" spans="1:6" x14ac:dyDescent="0.3">
      <c r="A2034">
        <v>148</v>
      </c>
      <c r="B2034" t="s">
        <v>30</v>
      </c>
      <c r="C2034" s="1">
        <v>42856</v>
      </c>
      <c r="D2034" t="s">
        <v>11</v>
      </c>
      <c r="E2034">
        <v>2017</v>
      </c>
      <c r="F2034">
        <v>41</v>
      </c>
    </row>
    <row r="2035" spans="1:6" x14ac:dyDescent="0.3">
      <c r="A2035">
        <v>149</v>
      </c>
      <c r="B2035" t="s">
        <v>30</v>
      </c>
      <c r="C2035" s="1">
        <v>42887</v>
      </c>
      <c r="D2035" t="s">
        <v>12</v>
      </c>
      <c r="E2035">
        <v>2017</v>
      </c>
      <c r="F2035">
        <v>43</v>
      </c>
    </row>
    <row r="2036" spans="1:6" x14ac:dyDescent="0.3">
      <c r="A2036">
        <v>150</v>
      </c>
      <c r="B2036" t="s">
        <v>30</v>
      </c>
      <c r="C2036" s="1">
        <v>42917</v>
      </c>
      <c r="D2036" t="s">
        <v>13</v>
      </c>
      <c r="E2036">
        <v>2017</v>
      </c>
      <c r="F2036">
        <v>42</v>
      </c>
    </row>
    <row r="2037" spans="1:6" x14ac:dyDescent="0.3">
      <c r="A2037">
        <v>151</v>
      </c>
      <c r="B2037" t="s">
        <v>30</v>
      </c>
      <c r="C2037" s="1">
        <v>42948</v>
      </c>
      <c r="D2037" t="s">
        <v>14</v>
      </c>
      <c r="E2037">
        <v>2017</v>
      </c>
      <c r="F2037">
        <v>44</v>
      </c>
    </row>
    <row r="2038" spans="1:6" x14ac:dyDescent="0.3">
      <c r="A2038">
        <v>152</v>
      </c>
      <c r="B2038" t="s">
        <v>30</v>
      </c>
      <c r="C2038" s="1">
        <v>42979</v>
      </c>
      <c r="D2038" t="s">
        <v>15</v>
      </c>
      <c r="E2038">
        <v>2017</v>
      </c>
      <c r="F2038">
        <v>54</v>
      </c>
    </row>
    <row r="2039" spans="1:6" x14ac:dyDescent="0.3">
      <c r="A2039">
        <v>153</v>
      </c>
      <c r="B2039" t="s">
        <v>30</v>
      </c>
      <c r="C2039" s="1">
        <v>43009</v>
      </c>
      <c r="D2039" t="s">
        <v>16</v>
      </c>
      <c r="E2039">
        <v>2017</v>
      </c>
      <c r="F2039">
        <v>47</v>
      </c>
    </row>
    <row r="2040" spans="1:6" x14ac:dyDescent="0.3">
      <c r="A2040">
        <v>154</v>
      </c>
      <c r="B2040" t="s">
        <v>30</v>
      </c>
      <c r="C2040" s="1">
        <v>43040</v>
      </c>
      <c r="D2040" t="s">
        <v>17</v>
      </c>
      <c r="E2040">
        <v>2017</v>
      </c>
      <c r="F2040">
        <v>49</v>
      </c>
    </row>
    <row r="2041" spans="1:6" x14ac:dyDescent="0.3">
      <c r="A2041">
        <v>155</v>
      </c>
      <c r="B2041" t="s">
        <v>30</v>
      </c>
      <c r="C2041" s="1">
        <v>43070</v>
      </c>
      <c r="D2041" t="s">
        <v>18</v>
      </c>
      <c r="E2041">
        <v>2017</v>
      </c>
      <c r="F2041">
        <v>42</v>
      </c>
    </row>
    <row r="2042" spans="1:6" x14ac:dyDescent="0.3">
      <c r="A2042">
        <v>156</v>
      </c>
      <c r="B2042" t="s">
        <v>31</v>
      </c>
      <c r="C2042" s="1">
        <v>42736</v>
      </c>
      <c r="D2042" t="s">
        <v>7</v>
      </c>
      <c r="E2042">
        <v>2017</v>
      </c>
      <c r="F2042">
        <v>0</v>
      </c>
    </row>
    <row r="2043" spans="1:6" x14ac:dyDescent="0.3">
      <c r="A2043">
        <v>157</v>
      </c>
      <c r="B2043" t="s">
        <v>31</v>
      </c>
      <c r="C2043" s="1">
        <v>42767</v>
      </c>
      <c r="D2043" t="s">
        <v>8</v>
      </c>
      <c r="E2043">
        <v>2017</v>
      </c>
      <c r="F2043">
        <v>0</v>
      </c>
    </row>
    <row r="2044" spans="1:6" x14ac:dyDescent="0.3">
      <c r="A2044">
        <v>158</v>
      </c>
      <c r="B2044" t="s">
        <v>31</v>
      </c>
      <c r="C2044" s="1">
        <v>42795</v>
      </c>
      <c r="D2044" t="s">
        <v>9</v>
      </c>
      <c r="E2044">
        <v>2017</v>
      </c>
      <c r="F2044">
        <v>0</v>
      </c>
    </row>
    <row r="2045" spans="1:6" x14ac:dyDescent="0.3">
      <c r="A2045">
        <v>159</v>
      </c>
      <c r="B2045" t="s">
        <v>31</v>
      </c>
      <c r="C2045" s="1">
        <v>42826</v>
      </c>
      <c r="D2045" t="s">
        <v>10</v>
      </c>
      <c r="E2045">
        <v>2017</v>
      </c>
      <c r="F2045">
        <v>0</v>
      </c>
    </row>
    <row r="2046" spans="1:6" x14ac:dyDescent="0.3">
      <c r="A2046">
        <v>160</v>
      </c>
      <c r="B2046" t="s">
        <v>31</v>
      </c>
      <c r="C2046" s="1">
        <v>42856</v>
      </c>
      <c r="D2046" t="s">
        <v>11</v>
      </c>
      <c r="E2046">
        <v>2017</v>
      </c>
      <c r="F2046">
        <v>0</v>
      </c>
    </row>
    <row r="2047" spans="1:6" x14ac:dyDescent="0.3">
      <c r="A2047">
        <v>161</v>
      </c>
      <c r="B2047" t="s">
        <v>31</v>
      </c>
      <c r="C2047" s="1">
        <v>42887</v>
      </c>
      <c r="D2047" t="s">
        <v>12</v>
      </c>
      <c r="E2047">
        <v>2017</v>
      </c>
      <c r="F2047">
        <v>0</v>
      </c>
    </row>
    <row r="2048" spans="1:6" x14ac:dyDescent="0.3">
      <c r="A2048">
        <v>162</v>
      </c>
      <c r="B2048" t="s">
        <v>31</v>
      </c>
      <c r="C2048" s="1">
        <v>42917</v>
      </c>
      <c r="D2048" t="s">
        <v>13</v>
      </c>
      <c r="E2048">
        <v>2017</v>
      </c>
      <c r="F2048">
        <v>0</v>
      </c>
    </row>
    <row r="2049" spans="1:6" x14ac:dyDescent="0.3">
      <c r="A2049">
        <v>163</v>
      </c>
      <c r="B2049" t="s">
        <v>31</v>
      </c>
      <c r="C2049" s="1">
        <v>42948</v>
      </c>
      <c r="D2049" t="s">
        <v>14</v>
      </c>
      <c r="E2049">
        <v>2017</v>
      </c>
      <c r="F2049">
        <v>0</v>
      </c>
    </row>
    <row r="2050" spans="1:6" x14ac:dyDescent="0.3">
      <c r="A2050">
        <v>164</v>
      </c>
      <c r="B2050" t="s">
        <v>31</v>
      </c>
      <c r="C2050" s="1">
        <v>42979</v>
      </c>
      <c r="D2050" t="s">
        <v>15</v>
      </c>
      <c r="E2050">
        <v>2017</v>
      </c>
      <c r="F2050">
        <v>0</v>
      </c>
    </row>
    <row r="2051" spans="1:6" x14ac:dyDescent="0.3">
      <c r="A2051">
        <v>165</v>
      </c>
      <c r="B2051" t="s">
        <v>31</v>
      </c>
      <c r="C2051" s="1">
        <v>43009</v>
      </c>
      <c r="D2051" t="s">
        <v>16</v>
      </c>
      <c r="E2051">
        <v>2017</v>
      </c>
      <c r="F2051">
        <v>0</v>
      </c>
    </row>
    <row r="2052" spans="1:6" x14ac:dyDescent="0.3">
      <c r="A2052">
        <v>166</v>
      </c>
      <c r="B2052" t="s">
        <v>31</v>
      </c>
      <c r="C2052" s="1">
        <v>43040</v>
      </c>
      <c r="D2052" t="s">
        <v>17</v>
      </c>
      <c r="E2052">
        <v>2017</v>
      </c>
      <c r="F2052">
        <v>0</v>
      </c>
    </row>
    <row r="2053" spans="1:6" x14ac:dyDescent="0.3">
      <c r="A2053">
        <v>167</v>
      </c>
      <c r="B2053" t="s">
        <v>31</v>
      </c>
      <c r="C2053" s="1">
        <v>43070</v>
      </c>
      <c r="D2053" t="s">
        <v>18</v>
      </c>
      <c r="E2053">
        <v>2017</v>
      </c>
      <c r="F2053">
        <v>0</v>
      </c>
    </row>
    <row r="2054" spans="1:6" x14ac:dyDescent="0.3">
      <c r="A2054">
        <v>168</v>
      </c>
      <c r="B2054" t="s">
        <v>32</v>
      </c>
      <c r="C2054" s="1">
        <v>42736</v>
      </c>
      <c r="D2054" t="s">
        <v>7</v>
      </c>
      <c r="E2054">
        <v>2017</v>
      </c>
      <c r="F2054">
        <v>0</v>
      </c>
    </row>
    <row r="2055" spans="1:6" x14ac:dyDescent="0.3">
      <c r="A2055">
        <v>169</v>
      </c>
      <c r="B2055" t="s">
        <v>32</v>
      </c>
      <c r="C2055" s="1">
        <v>42767</v>
      </c>
      <c r="D2055" t="s">
        <v>8</v>
      </c>
      <c r="E2055">
        <v>2017</v>
      </c>
      <c r="F2055">
        <v>0</v>
      </c>
    </row>
    <row r="2056" spans="1:6" x14ac:dyDescent="0.3">
      <c r="A2056">
        <v>170</v>
      </c>
      <c r="B2056" t="s">
        <v>32</v>
      </c>
      <c r="C2056" s="1">
        <v>42795</v>
      </c>
      <c r="D2056" t="s">
        <v>9</v>
      </c>
      <c r="E2056">
        <v>2017</v>
      </c>
      <c r="F2056">
        <v>0</v>
      </c>
    </row>
    <row r="2057" spans="1:6" x14ac:dyDescent="0.3">
      <c r="A2057">
        <v>171</v>
      </c>
      <c r="B2057" t="s">
        <v>32</v>
      </c>
      <c r="C2057" s="1">
        <v>42826</v>
      </c>
      <c r="D2057" t="s">
        <v>10</v>
      </c>
      <c r="E2057">
        <v>2017</v>
      </c>
      <c r="F2057">
        <v>0</v>
      </c>
    </row>
    <row r="2058" spans="1:6" x14ac:dyDescent="0.3">
      <c r="A2058">
        <v>172</v>
      </c>
      <c r="B2058" t="s">
        <v>32</v>
      </c>
      <c r="C2058" s="1">
        <v>42856</v>
      </c>
      <c r="D2058" t="s">
        <v>11</v>
      </c>
      <c r="E2058">
        <v>2017</v>
      </c>
      <c r="F2058">
        <v>0</v>
      </c>
    </row>
    <row r="2059" spans="1:6" x14ac:dyDescent="0.3">
      <c r="A2059">
        <v>173</v>
      </c>
      <c r="B2059" t="s">
        <v>32</v>
      </c>
      <c r="C2059" s="1">
        <v>42887</v>
      </c>
      <c r="D2059" t="s">
        <v>12</v>
      </c>
      <c r="E2059">
        <v>2017</v>
      </c>
      <c r="F2059">
        <v>0</v>
      </c>
    </row>
    <row r="2060" spans="1:6" x14ac:dyDescent="0.3">
      <c r="A2060">
        <v>174</v>
      </c>
      <c r="B2060" t="s">
        <v>32</v>
      </c>
      <c r="C2060" s="1">
        <v>42917</v>
      </c>
      <c r="D2060" t="s">
        <v>13</v>
      </c>
      <c r="E2060">
        <v>2017</v>
      </c>
      <c r="F2060">
        <v>0</v>
      </c>
    </row>
    <row r="2061" spans="1:6" x14ac:dyDescent="0.3">
      <c r="A2061">
        <v>175</v>
      </c>
      <c r="B2061" t="s">
        <v>32</v>
      </c>
      <c r="C2061" s="1">
        <v>42948</v>
      </c>
      <c r="D2061" t="s">
        <v>14</v>
      </c>
      <c r="E2061">
        <v>2017</v>
      </c>
      <c r="F2061">
        <v>0</v>
      </c>
    </row>
    <row r="2062" spans="1:6" x14ac:dyDescent="0.3">
      <c r="A2062">
        <v>176</v>
      </c>
      <c r="B2062" t="s">
        <v>32</v>
      </c>
      <c r="C2062" s="1">
        <v>42979</v>
      </c>
      <c r="D2062" t="s">
        <v>15</v>
      </c>
      <c r="E2062">
        <v>2017</v>
      </c>
      <c r="F2062">
        <v>0</v>
      </c>
    </row>
    <row r="2063" spans="1:6" x14ac:dyDescent="0.3">
      <c r="A2063">
        <v>177</v>
      </c>
      <c r="B2063" t="s">
        <v>32</v>
      </c>
      <c r="C2063" s="1">
        <v>43009</v>
      </c>
      <c r="D2063" t="s">
        <v>16</v>
      </c>
      <c r="E2063">
        <v>2017</v>
      </c>
      <c r="F2063">
        <v>0</v>
      </c>
    </row>
    <row r="2064" spans="1:6" x14ac:dyDescent="0.3">
      <c r="A2064">
        <v>178</v>
      </c>
      <c r="B2064" t="s">
        <v>32</v>
      </c>
      <c r="C2064" s="1">
        <v>43040</v>
      </c>
      <c r="D2064" t="s">
        <v>17</v>
      </c>
      <c r="E2064">
        <v>2017</v>
      </c>
      <c r="F2064">
        <v>0</v>
      </c>
    </row>
    <row r="2065" spans="1:6" x14ac:dyDescent="0.3">
      <c r="A2065">
        <v>179</v>
      </c>
      <c r="B2065" t="s">
        <v>32</v>
      </c>
      <c r="C2065" s="1">
        <v>43070</v>
      </c>
      <c r="D2065" t="s">
        <v>18</v>
      </c>
      <c r="E2065">
        <v>2017</v>
      </c>
      <c r="F2065">
        <v>0</v>
      </c>
    </row>
    <row r="2066" spans="1:6" x14ac:dyDescent="0.3">
      <c r="A2066">
        <v>180</v>
      </c>
      <c r="B2066" t="s">
        <v>33</v>
      </c>
      <c r="C2066" s="1">
        <v>42736</v>
      </c>
      <c r="D2066" t="s">
        <v>7</v>
      </c>
      <c r="E2066">
        <v>2017</v>
      </c>
      <c r="F2066">
        <v>0</v>
      </c>
    </row>
    <row r="2067" spans="1:6" x14ac:dyDescent="0.3">
      <c r="A2067">
        <v>181</v>
      </c>
      <c r="B2067" t="s">
        <v>33</v>
      </c>
      <c r="C2067" s="1">
        <v>42767</v>
      </c>
      <c r="D2067" t="s">
        <v>8</v>
      </c>
      <c r="E2067">
        <v>2017</v>
      </c>
      <c r="F2067">
        <v>0</v>
      </c>
    </row>
    <row r="2068" spans="1:6" x14ac:dyDescent="0.3">
      <c r="A2068">
        <v>182</v>
      </c>
      <c r="B2068" t="s">
        <v>33</v>
      </c>
      <c r="C2068" s="1">
        <v>42795</v>
      </c>
      <c r="D2068" t="s">
        <v>9</v>
      </c>
      <c r="E2068">
        <v>2017</v>
      </c>
      <c r="F2068">
        <v>0</v>
      </c>
    </row>
    <row r="2069" spans="1:6" x14ac:dyDescent="0.3">
      <c r="A2069">
        <v>183</v>
      </c>
      <c r="B2069" t="s">
        <v>33</v>
      </c>
      <c r="C2069" s="1">
        <v>42826</v>
      </c>
      <c r="D2069" t="s">
        <v>10</v>
      </c>
      <c r="E2069">
        <v>2017</v>
      </c>
      <c r="F2069">
        <v>0</v>
      </c>
    </row>
    <row r="2070" spans="1:6" x14ac:dyDescent="0.3">
      <c r="A2070">
        <v>184</v>
      </c>
      <c r="B2070" t="s">
        <v>33</v>
      </c>
      <c r="C2070" s="1">
        <v>42856</v>
      </c>
      <c r="D2070" t="s">
        <v>11</v>
      </c>
      <c r="E2070">
        <v>2017</v>
      </c>
      <c r="F2070">
        <v>0</v>
      </c>
    </row>
    <row r="2071" spans="1:6" x14ac:dyDescent="0.3">
      <c r="A2071">
        <v>185</v>
      </c>
      <c r="B2071" t="s">
        <v>33</v>
      </c>
      <c r="C2071" s="1">
        <v>42887</v>
      </c>
      <c r="D2071" t="s">
        <v>12</v>
      </c>
      <c r="E2071">
        <v>2017</v>
      </c>
      <c r="F2071">
        <v>0</v>
      </c>
    </row>
    <row r="2072" spans="1:6" x14ac:dyDescent="0.3">
      <c r="A2072">
        <v>186</v>
      </c>
      <c r="B2072" t="s">
        <v>33</v>
      </c>
      <c r="C2072" s="1">
        <v>42917</v>
      </c>
      <c r="D2072" t="s">
        <v>13</v>
      </c>
      <c r="E2072">
        <v>2017</v>
      </c>
      <c r="F2072">
        <v>0</v>
      </c>
    </row>
    <row r="2073" spans="1:6" x14ac:dyDescent="0.3">
      <c r="A2073">
        <v>187</v>
      </c>
      <c r="B2073" t="s">
        <v>33</v>
      </c>
      <c r="C2073" s="1">
        <v>42948</v>
      </c>
      <c r="D2073" t="s">
        <v>14</v>
      </c>
      <c r="E2073">
        <v>2017</v>
      </c>
      <c r="F2073">
        <v>0</v>
      </c>
    </row>
    <row r="2074" spans="1:6" x14ac:dyDescent="0.3">
      <c r="A2074">
        <v>188</v>
      </c>
      <c r="B2074" t="s">
        <v>33</v>
      </c>
      <c r="C2074" s="1">
        <v>42979</v>
      </c>
      <c r="D2074" t="s">
        <v>15</v>
      </c>
      <c r="E2074">
        <v>2017</v>
      </c>
      <c r="F2074">
        <v>0</v>
      </c>
    </row>
    <row r="2075" spans="1:6" x14ac:dyDescent="0.3">
      <c r="A2075">
        <v>189</v>
      </c>
      <c r="B2075" t="s">
        <v>33</v>
      </c>
      <c r="C2075" s="1">
        <v>43009</v>
      </c>
      <c r="D2075" t="s">
        <v>16</v>
      </c>
      <c r="E2075">
        <v>2017</v>
      </c>
      <c r="F2075">
        <v>0</v>
      </c>
    </row>
    <row r="2076" spans="1:6" x14ac:dyDescent="0.3">
      <c r="A2076">
        <v>190</v>
      </c>
      <c r="B2076" t="s">
        <v>33</v>
      </c>
      <c r="C2076" s="1">
        <v>43040</v>
      </c>
      <c r="D2076" t="s">
        <v>17</v>
      </c>
      <c r="E2076">
        <v>2017</v>
      </c>
      <c r="F2076">
        <v>0</v>
      </c>
    </row>
    <row r="2077" spans="1:6" x14ac:dyDescent="0.3">
      <c r="A2077">
        <v>191</v>
      </c>
      <c r="B2077" t="s">
        <v>33</v>
      </c>
      <c r="C2077" s="1">
        <v>43070</v>
      </c>
      <c r="D2077" t="s">
        <v>18</v>
      </c>
      <c r="E2077">
        <v>2017</v>
      </c>
      <c r="F2077">
        <v>0</v>
      </c>
    </row>
    <row r="2078" spans="1:6" x14ac:dyDescent="0.3">
      <c r="A2078">
        <v>192</v>
      </c>
      <c r="B2078" t="s">
        <v>34</v>
      </c>
      <c r="C2078" s="1">
        <v>42736</v>
      </c>
      <c r="D2078" t="s">
        <v>7</v>
      </c>
      <c r="E2078">
        <v>2017</v>
      </c>
      <c r="F2078">
        <v>19</v>
      </c>
    </row>
    <row r="2079" spans="1:6" x14ac:dyDescent="0.3">
      <c r="A2079">
        <v>193</v>
      </c>
      <c r="B2079" t="s">
        <v>34</v>
      </c>
      <c r="C2079" s="1">
        <v>42767</v>
      </c>
      <c r="D2079" t="s">
        <v>8</v>
      </c>
      <c r="E2079">
        <v>2017</v>
      </c>
      <c r="F2079">
        <v>25</v>
      </c>
    </row>
    <row r="2080" spans="1:6" x14ac:dyDescent="0.3">
      <c r="A2080">
        <v>194</v>
      </c>
      <c r="B2080" t="s">
        <v>34</v>
      </c>
      <c r="C2080" s="1">
        <v>42795</v>
      </c>
      <c r="D2080" t="s">
        <v>9</v>
      </c>
      <c r="E2080">
        <v>2017</v>
      </c>
      <c r="F2080">
        <v>24</v>
      </c>
    </row>
    <row r="2081" spans="1:6" x14ac:dyDescent="0.3">
      <c r="A2081">
        <v>195</v>
      </c>
      <c r="B2081" t="s">
        <v>34</v>
      </c>
      <c r="C2081" s="1">
        <v>42826</v>
      </c>
      <c r="D2081" t="s">
        <v>10</v>
      </c>
      <c r="E2081">
        <v>2017</v>
      </c>
      <c r="F2081">
        <v>29</v>
      </c>
    </row>
    <row r="2082" spans="1:6" x14ac:dyDescent="0.3">
      <c r="A2082">
        <v>196</v>
      </c>
      <c r="B2082" t="s">
        <v>34</v>
      </c>
      <c r="C2082" s="1">
        <v>42856</v>
      </c>
      <c r="D2082" t="s">
        <v>11</v>
      </c>
      <c r="E2082">
        <v>2017</v>
      </c>
      <c r="F2082">
        <v>31</v>
      </c>
    </row>
    <row r="2083" spans="1:6" x14ac:dyDescent="0.3">
      <c r="A2083">
        <v>197</v>
      </c>
      <c r="B2083" t="s">
        <v>34</v>
      </c>
      <c r="C2083" s="1">
        <v>42887</v>
      </c>
      <c r="D2083" t="s">
        <v>12</v>
      </c>
      <c r="E2083">
        <v>2017</v>
      </c>
      <c r="F2083">
        <v>35</v>
      </c>
    </row>
    <row r="2084" spans="1:6" x14ac:dyDescent="0.3">
      <c r="A2084">
        <v>198</v>
      </c>
      <c r="B2084" t="s">
        <v>34</v>
      </c>
      <c r="C2084" s="1">
        <v>42917</v>
      </c>
      <c r="D2084" t="s">
        <v>13</v>
      </c>
      <c r="E2084">
        <v>2017</v>
      </c>
      <c r="F2084">
        <v>25</v>
      </c>
    </row>
    <row r="2085" spans="1:6" x14ac:dyDescent="0.3">
      <c r="A2085">
        <v>199</v>
      </c>
      <c r="B2085" t="s">
        <v>34</v>
      </c>
      <c r="C2085" s="1">
        <v>42948</v>
      </c>
      <c r="D2085" t="s">
        <v>14</v>
      </c>
      <c r="E2085">
        <v>2017</v>
      </c>
      <c r="F2085">
        <v>23</v>
      </c>
    </row>
    <row r="2086" spans="1:6" x14ac:dyDescent="0.3">
      <c r="A2086">
        <v>200</v>
      </c>
      <c r="B2086" t="s">
        <v>34</v>
      </c>
      <c r="C2086" s="1">
        <v>42979</v>
      </c>
      <c r="D2086" t="s">
        <v>15</v>
      </c>
      <c r="E2086">
        <v>2017</v>
      </c>
      <c r="F2086">
        <v>32</v>
      </c>
    </row>
    <row r="2087" spans="1:6" x14ac:dyDescent="0.3">
      <c r="A2087">
        <v>201</v>
      </c>
      <c r="B2087" t="s">
        <v>34</v>
      </c>
      <c r="C2087" s="1">
        <v>43009</v>
      </c>
      <c r="D2087" t="s">
        <v>16</v>
      </c>
      <c r="E2087">
        <v>2017</v>
      </c>
      <c r="F2087">
        <v>18</v>
      </c>
    </row>
    <row r="2088" spans="1:6" x14ac:dyDescent="0.3">
      <c r="A2088">
        <v>202</v>
      </c>
      <c r="B2088" t="s">
        <v>34</v>
      </c>
      <c r="C2088" s="1">
        <v>43040</v>
      </c>
      <c r="D2088" t="s">
        <v>17</v>
      </c>
      <c r="E2088">
        <v>2017</v>
      </c>
      <c r="F2088">
        <v>21</v>
      </c>
    </row>
    <row r="2089" spans="1:6" x14ac:dyDescent="0.3">
      <c r="A2089">
        <v>203</v>
      </c>
      <c r="B2089" t="s">
        <v>34</v>
      </c>
      <c r="C2089" s="1">
        <v>43070</v>
      </c>
      <c r="D2089" t="s">
        <v>18</v>
      </c>
      <c r="E2089">
        <v>2017</v>
      </c>
      <c r="F2089">
        <v>29</v>
      </c>
    </row>
    <row r="2090" spans="1:6" x14ac:dyDescent="0.3">
      <c r="A2090">
        <v>204</v>
      </c>
      <c r="B2090" t="s">
        <v>35</v>
      </c>
      <c r="C2090" s="1">
        <v>42736</v>
      </c>
      <c r="D2090" t="s">
        <v>7</v>
      </c>
      <c r="E2090">
        <v>2017</v>
      </c>
      <c r="F2090">
        <v>0</v>
      </c>
    </row>
    <row r="2091" spans="1:6" x14ac:dyDescent="0.3">
      <c r="A2091">
        <v>205</v>
      </c>
      <c r="B2091" t="s">
        <v>35</v>
      </c>
      <c r="C2091" s="1">
        <v>42767</v>
      </c>
      <c r="D2091" t="s">
        <v>8</v>
      </c>
      <c r="E2091">
        <v>2017</v>
      </c>
      <c r="F2091">
        <v>0</v>
      </c>
    </row>
    <row r="2092" spans="1:6" x14ac:dyDescent="0.3">
      <c r="A2092">
        <v>206</v>
      </c>
      <c r="B2092" t="s">
        <v>35</v>
      </c>
      <c r="C2092" s="1">
        <v>42795</v>
      </c>
      <c r="D2092" t="s">
        <v>9</v>
      </c>
      <c r="E2092">
        <v>2017</v>
      </c>
      <c r="F2092">
        <v>0</v>
      </c>
    </row>
    <row r="2093" spans="1:6" x14ac:dyDescent="0.3">
      <c r="A2093">
        <v>207</v>
      </c>
      <c r="B2093" t="s">
        <v>35</v>
      </c>
      <c r="C2093" s="1">
        <v>42826</v>
      </c>
      <c r="D2093" t="s">
        <v>10</v>
      </c>
      <c r="E2093">
        <v>2017</v>
      </c>
      <c r="F2093">
        <v>0</v>
      </c>
    </row>
    <row r="2094" spans="1:6" x14ac:dyDescent="0.3">
      <c r="A2094">
        <v>208</v>
      </c>
      <c r="B2094" t="s">
        <v>35</v>
      </c>
      <c r="C2094" s="1">
        <v>42856</v>
      </c>
      <c r="D2094" t="s">
        <v>11</v>
      </c>
      <c r="E2094">
        <v>2017</v>
      </c>
      <c r="F2094">
        <v>0</v>
      </c>
    </row>
    <row r="2095" spans="1:6" x14ac:dyDescent="0.3">
      <c r="A2095">
        <v>209</v>
      </c>
      <c r="B2095" t="s">
        <v>35</v>
      </c>
      <c r="C2095" s="1">
        <v>42887</v>
      </c>
      <c r="D2095" t="s">
        <v>12</v>
      </c>
      <c r="E2095">
        <v>2017</v>
      </c>
      <c r="F2095">
        <v>0</v>
      </c>
    </row>
    <row r="2096" spans="1:6" x14ac:dyDescent="0.3">
      <c r="A2096">
        <v>210</v>
      </c>
      <c r="B2096" t="s">
        <v>35</v>
      </c>
      <c r="C2096" s="1">
        <v>42917</v>
      </c>
      <c r="D2096" t="s">
        <v>13</v>
      </c>
      <c r="E2096">
        <v>2017</v>
      </c>
      <c r="F2096">
        <v>0</v>
      </c>
    </row>
    <row r="2097" spans="1:6" x14ac:dyDescent="0.3">
      <c r="A2097">
        <v>211</v>
      </c>
      <c r="B2097" t="s">
        <v>35</v>
      </c>
      <c r="C2097" s="1">
        <v>42948</v>
      </c>
      <c r="D2097" t="s">
        <v>14</v>
      </c>
      <c r="E2097">
        <v>2017</v>
      </c>
      <c r="F2097">
        <v>0</v>
      </c>
    </row>
    <row r="2098" spans="1:6" x14ac:dyDescent="0.3">
      <c r="A2098">
        <v>212</v>
      </c>
      <c r="B2098" t="s">
        <v>35</v>
      </c>
      <c r="C2098" s="1">
        <v>42979</v>
      </c>
      <c r="D2098" t="s">
        <v>15</v>
      </c>
      <c r="E2098">
        <v>2017</v>
      </c>
      <c r="F2098">
        <v>0</v>
      </c>
    </row>
    <row r="2099" spans="1:6" x14ac:dyDescent="0.3">
      <c r="A2099">
        <v>213</v>
      </c>
      <c r="B2099" t="s">
        <v>35</v>
      </c>
      <c r="C2099" s="1">
        <v>43009</v>
      </c>
      <c r="D2099" t="s">
        <v>16</v>
      </c>
      <c r="E2099">
        <v>2017</v>
      </c>
      <c r="F2099">
        <v>0</v>
      </c>
    </row>
    <row r="2100" spans="1:6" x14ac:dyDescent="0.3">
      <c r="A2100">
        <v>214</v>
      </c>
      <c r="B2100" t="s">
        <v>35</v>
      </c>
      <c r="C2100" s="1">
        <v>43040</v>
      </c>
      <c r="D2100" t="s">
        <v>17</v>
      </c>
      <c r="E2100">
        <v>2017</v>
      </c>
      <c r="F2100">
        <v>0</v>
      </c>
    </row>
    <row r="2101" spans="1:6" x14ac:dyDescent="0.3">
      <c r="A2101">
        <v>215</v>
      </c>
      <c r="B2101" t="s">
        <v>35</v>
      </c>
      <c r="C2101" s="1">
        <v>43070</v>
      </c>
      <c r="D2101" t="s">
        <v>18</v>
      </c>
      <c r="E2101">
        <v>2017</v>
      </c>
      <c r="F2101">
        <v>0</v>
      </c>
    </row>
    <row r="2102" spans="1:6" x14ac:dyDescent="0.3">
      <c r="A2102">
        <v>216</v>
      </c>
      <c r="B2102" t="s">
        <v>36</v>
      </c>
      <c r="C2102" s="1">
        <v>42736</v>
      </c>
      <c r="D2102" t="s">
        <v>7</v>
      </c>
      <c r="E2102">
        <v>2017</v>
      </c>
      <c r="F2102">
        <v>0</v>
      </c>
    </row>
    <row r="2103" spans="1:6" x14ac:dyDescent="0.3">
      <c r="A2103">
        <v>217</v>
      </c>
      <c r="B2103" t="s">
        <v>36</v>
      </c>
      <c r="C2103" s="1">
        <v>42767</v>
      </c>
      <c r="D2103" t="s">
        <v>8</v>
      </c>
      <c r="E2103">
        <v>2017</v>
      </c>
      <c r="F2103">
        <v>0</v>
      </c>
    </row>
    <row r="2104" spans="1:6" x14ac:dyDescent="0.3">
      <c r="A2104">
        <v>218</v>
      </c>
      <c r="B2104" t="s">
        <v>36</v>
      </c>
      <c r="C2104" s="1">
        <v>42795</v>
      </c>
      <c r="D2104" t="s">
        <v>9</v>
      </c>
      <c r="E2104">
        <v>2017</v>
      </c>
      <c r="F2104">
        <v>0</v>
      </c>
    </row>
    <row r="2105" spans="1:6" x14ac:dyDescent="0.3">
      <c r="A2105">
        <v>219</v>
      </c>
      <c r="B2105" t="s">
        <v>36</v>
      </c>
      <c r="C2105" s="1">
        <v>42826</v>
      </c>
      <c r="D2105" t="s">
        <v>10</v>
      </c>
      <c r="E2105">
        <v>2017</v>
      </c>
      <c r="F2105">
        <v>0</v>
      </c>
    </row>
    <row r="2106" spans="1:6" x14ac:dyDescent="0.3">
      <c r="A2106">
        <v>220</v>
      </c>
      <c r="B2106" t="s">
        <v>36</v>
      </c>
      <c r="C2106" s="1">
        <v>42856</v>
      </c>
      <c r="D2106" t="s">
        <v>11</v>
      </c>
      <c r="E2106">
        <v>2017</v>
      </c>
      <c r="F2106">
        <v>0</v>
      </c>
    </row>
    <row r="2107" spans="1:6" x14ac:dyDescent="0.3">
      <c r="A2107">
        <v>221</v>
      </c>
      <c r="B2107" t="s">
        <v>36</v>
      </c>
      <c r="C2107" s="1">
        <v>42887</v>
      </c>
      <c r="D2107" t="s">
        <v>12</v>
      </c>
      <c r="E2107">
        <v>2017</v>
      </c>
      <c r="F2107">
        <v>0</v>
      </c>
    </row>
    <row r="2108" spans="1:6" x14ac:dyDescent="0.3">
      <c r="A2108">
        <v>222</v>
      </c>
      <c r="B2108" t="s">
        <v>36</v>
      </c>
      <c r="C2108" s="1">
        <v>42917</v>
      </c>
      <c r="D2108" t="s">
        <v>13</v>
      </c>
      <c r="E2108">
        <v>2017</v>
      </c>
      <c r="F2108">
        <v>0</v>
      </c>
    </row>
    <row r="2109" spans="1:6" x14ac:dyDescent="0.3">
      <c r="A2109">
        <v>223</v>
      </c>
      <c r="B2109" t="s">
        <v>36</v>
      </c>
      <c r="C2109" s="1">
        <v>42948</v>
      </c>
      <c r="D2109" t="s">
        <v>14</v>
      </c>
      <c r="E2109">
        <v>2017</v>
      </c>
      <c r="F2109">
        <v>0</v>
      </c>
    </row>
    <row r="2110" spans="1:6" x14ac:dyDescent="0.3">
      <c r="A2110">
        <v>224</v>
      </c>
      <c r="B2110" t="s">
        <v>36</v>
      </c>
      <c r="C2110" s="1">
        <v>42979</v>
      </c>
      <c r="D2110" t="s">
        <v>15</v>
      </c>
      <c r="E2110">
        <v>2017</v>
      </c>
      <c r="F2110">
        <v>0</v>
      </c>
    </row>
    <row r="2111" spans="1:6" x14ac:dyDescent="0.3">
      <c r="A2111">
        <v>225</v>
      </c>
      <c r="B2111" t="s">
        <v>36</v>
      </c>
      <c r="C2111" s="1">
        <v>43009</v>
      </c>
      <c r="D2111" t="s">
        <v>16</v>
      </c>
      <c r="E2111">
        <v>2017</v>
      </c>
      <c r="F2111">
        <v>0</v>
      </c>
    </row>
    <row r="2112" spans="1:6" x14ac:dyDescent="0.3">
      <c r="A2112">
        <v>226</v>
      </c>
      <c r="B2112" t="s">
        <v>36</v>
      </c>
      <c r="C2112" s="1">
        <v>43040</v>
      </c>
      <c r="D2112" t="s">
        <v>17</v>
      </c>
      <c r="E2112">
        <v>2017</v>
      </c>
      <c r="F2112">
        <v>0</v>
      </c>
    </row>
    <row r="2113" spans="1:6" x14ac:dyDescent="0.3">
      <c r="A2113">
        <v>227</v>
      </c>
      <c r="B2113" t="s">
        <v>36</v>
      </c>
      <c r="C2113" s="1">
        <v>43070</v>
      </c>
      <c r="D2113" t="s">
        <v>18</v>
      </c>
      <c r="E2113">
        <v>2017</v>
      </c>
      <c r="F2113">
        <v>0</v>
      </c>
    </row>
    <row r="2114" spans="1:6" x14ac:dyDescent="0.3">
      <c r="A2114">
        <v>228</v>
      </c>
      <c r="B2114" t="s">
        <v>37</v>
      </c>
      <c r="C2114" s="1">
        <v>42736</v>
      </c>
      <c r="D2114" t="s">
        <v>7</v>
      </c>
      <c r="E2114">
        <v>2017</v>
      </c>
      <c r="F2114">
        <v>0</v>
      </c>
    </row>
    <row r="2115" spans="1:6" x14ac:dyDescent="0.3">
      <c r="A2115">
        <v>229</v>
      </c>
      <c r="B2115" t="s">
        <v>37</v>
      </c>
      <c r="C2115" s="1">
        <v>42767</v>
      </c>
      <c r="D2115" t="s">
        <v>8</v>
      </c>
      <c r="E2115">
        <v>2017</v>
      </c>
      <c r="F2115">
        <v>0</v>
      </c>
    </row>
    <row r="2116" spans="1:6" x14ac:dyDescent="0.3">
      <c r="A2116">
        <v>230</v>
      </c>
      <c r="B2116" t="s">
        <v>37</v>
      </c>
      <c r="C2116" s="1">
        <v>42795</v>
      </c>
      <c r="D2116" t="s">
        <v>9</v>
      </c>
      <c r="E2116">
        <v>2017</v>
      </c>
      <c r="F2116">
        <v>0</v>
      </c>
    </row>
    <row r="2117" spans="1:6" x14ac:dyDescent="0.3">
      <c r="A2117">
        <v>231</v>
      </c>
      <c r="B2117" t="s">
        <v>37</v>
      </c>
      <c r="C2117" s="1">
        <v>42826</v>
      </c>
      <c r="D2117" t="s">
        <v>10</v>
      </c>
      <c r="E2117">
        <v>2017</v>
      </c>
      <c r="F2117">
        <v>2</v>
      </c>
    </row>
    <row r="2118" spans="1:6" x14ac:dyDescent="0.3">
      <c r="A2118">
        <v>232</v>
      </c>
      <c r="B2118" t="s">
        <v>37</v>
      </c>
      <c r="C2118" s="1">
        <v>42856</v>
      </c>
      <c r="D2118" t="s">
        <v>11</v>
      </c>
      <c r="E2118">
        <v>2017</v>
      </c>
      <c r="F2118">
        <v>0</v>
      </c>
    </row>
    <row r="2119" spans="1:6" x14ac:dyDescent="0.3">
      <c r="A2119">
        <v>233</v>
      </c>
      <c r="B2119" t="s">
        <v>37</v>
      </c>
      <c r="C2119" s="1">
        <v>42887</v>
      </c>
      <c r="D2119" t="s">
        <v>12</v>
      </c>
      <c r="E2119">
        <v>2017</v>
      </c>
      <c r="F2119">
        <v>0</v>
      </c>
    </row>
    <row r="2120" spans="1:6" x14ac:dyDescent="0.3">
      <c r="A2120">
        <v>234</v>
      </c>
      <c r="B2120" t="s">
        <v>37</v>
      </c>
      <c r="C2120" s="1">
        <v>42917</v>
      </c>
      <c r="D2120" t="s">
        <v>13</v>
      </c>
      <c r="E2120">
        <v>2017</v>
      </c>
      <c r="F2120">
        <v>0</v>
      </c>
    </row>
    <row r="2121" spans="1:6" x14ac:dyDescent="0.3">
      <c r="A2121">
        <v>235</v>
      </c>
      <c r="B2121" t="s">
        <v>37</v>
      </c>
      <c r="C2121" s="1">
        <v>42948</v>
      </c>
      <c r="D2121" t="s">
        <v>14</v>
      </c>
      <c r="E2121">
        <v>2017</v>
      </c>
      <c r="F2121">
        <v>0</v>
      </c>
    </row>
    <row r="2122" spans="1:6" x14ac:dyDescent="0.3">
      <c r="A2122">
        <v>236</v>
      </c>
      <c r="B2122" t="s">
        <v>37</v>
      </c>
      <c r="C2122" s="1">
        <v>42979</v>
      </c>
      <c r="D2122" t="s">
        <v>15</v>
      </c>
      <c r="E2122">
        <v>2017</v>
      </c>
      <c r="F2122">
        <v>0</v>
      </c>
    </row>
    <row r="2123" spans="1:6" x14ac:dyDescent="0.3">
      <c r="A2123">
        <v>237</v>
      </c>
      <c r="B2123" t="s">
        <v>37</v>
      </c>
      <c r="C2123" s="1">
        <v>43009</v>
      </c>
      <c r="D2123" t="s">
        <v>16</v>
      </c>
      <c r="E2123">
        <v>2017</v>
      </c>
      <c r="F2123">
        <v>0</v>
      </c>
    </row>
    <row r="2124" spans="1:6" x14ac:dyDescent="0.3">
      <c r="A2124">
        <v>238</v>
      </c>
      <c r="B2124" t="s">
        <v>37</v>
      </c>
      <c r="C2124" s="1">
        <v>43040</v>
      </c>
      <c r="D2124" t="s">
        <v>17</v>
      </c>
      <c r="E2124">
        <v>2017</v>
      </c>
      <c r="F2124">
        <v>0</v>
      </c>
    </row>
    <row r="2125" spans="1:6" x14ac:dyDescent="0.3">
      <c r="A2125">
        <v>239</v>
      </c>
      <c r="B2125" t="s">
        <v>37</v>
      </c>
      <c r="C2125" s="1">
        <v>43070</v>
      </c>
      <c r="D2125" t="s">
        <v>18</v>
      </c>
      <c r="E2125">
        <v>2017</v>
      </c>
      <c r="F2125">
        <v>0</v>
      </c>
    </row>
    <row r="2126" spans="1:6" x14ac:dyDescent="0.3">
      <c r="A2126">
        <v>240</v>
      </c>
      <c r="B2126" t="s">
        <v>38</v>
      </c>
      <c r="C2126" s="1">
        <v>42736</v>
      </c>
      <c r="D2126" t="s">
        <v>7</v>
      </c>
      <c r="E2126">
        <v>2017</v>
      </c>
      <c r="F2126">
        <v>0</v>
      </c>
    </row>
    <row r="2127" spans="1:6" x14ac:dyDescent="0.3">
      <c r="A2127">
        <v>241</v>
      </c>
      <c r="B2127" t="s">
        <v>38</v>
      </c>
      <c r="C2127" s="1">
        <v>42767</v>
      </c>
      <c r="D2127" t="s">
        <v>8</v>
      </c>
      <c r="E2127">
        <v>2017</v>
      </c>
      <c r="F2127">
        <v>0</v>
      </c>
    </row>
    <row r="2128" spans="1:6" x14ac:dyDescent="0.3">
      <c r="A2128">
        <v>242</v>
      </c>
      <c r="B2128" t="s">
        <v>38</v>
      </c>
      <c r="C2128" s="1">
        <v>42795</v>
      </c>
      <c r="D2128" t="s">
        <v>9</v>
      </c>
      <c r="E2128">
        <v>2017</v>
      </c>
      <c r="F2128">
        <v>0</v>
      </c>
    </row>
    <row r="2129" spans="1:6" x14ac:dyDescent="0.3">
      <c r="A2129">
        <v>243</v>
      </c>
      <c r="B2129" t="s">
        <v>38</v>
      </c>
      <c r="C2129" s="1">
        <v>42826</v>
      </c>
      <c r="D2129" t="s">
        <v>10</v>
      </c>
      <c r="E2129">
        <v>2017</v>
      </c>
      <c r="F2129">
        <v>0</v>
      </c>
    </row>
    <row r="2130" spans="1:6" x14ac:dyDescent="0.3">
      <c r="A2130">
        <v>244</v>
      </c>
      <c r="B2130" t="s">
        <v>38</v>
      </c>
      <c r="C2130" s="1">
        <v>42856</v>
      </c>
      <c r="D2130" t="s">
        <v>11</v>
      </c>
      <c r="E2130">
        <v>2017</v>
      </c>
      <c r="F2130">
        <v>0</v>
      </c>
    </row>
    <row r="2131" spans="1:6" x14ac:dyDescent="0.3">
      <c r="A2131">
        <v>245</v>
      </c>
      <c r="B2131" t="s">
        <v>38</v>
      </c>
      <c r="C2131" s="1">
        <v>42887</v>
      </c>
      <c r="D2131" t="s">
        <v>12</v>
      </c>
      <c r="E2131">
        <v>2017</v>
      </c>
      <c r="F2131">
        <v>0</v>
      </c>
    </row>
    <row r="2132" spans="1:6" x14ac:dyDescent="0.3">
      <c r="A2132">
        <v>246</v>
      </c>
      <c r="B2132" t="s">
        <v>38</v>
      </c>
      <c r="C2132" s="1">
        <v>42917</v>
      </c>
      <c r="D2132" t="s">
        <v>13</v>
      </c>
      <c r="E2132">
        <v>2017</v>
      </c>
      <c r="F2132">
        <v>0</v>
      </c>
    </row>
    <row r="2133" spans="1:6" x14ac:dyDescent="0.3">
      <c r="A2133">
        <v>247</v>
      </c>
      <c r="B2133" t="s">
        <v>38</v>
      </c>
      <c r="C2133" s="1">
        <v>42948</v>
      </c>
      <c r="D2133" t="s">
        <v>14</v>
      </c>
      <c r="E2133">
        <v>2017</v>
      </c>
      <c r="F2133">
        <v>0</v>
      </c>
    </row>
    <row r="2134" spans="1:6" x14ac:dyDescent="0.3">
      <c r="A2134">
        <v>248</v>
      </c>
      <c r="B2134" t="s">
        <v>38</v>
      </c>
      <c r="C2134" s="1">
        <v>42979</v>
      </c>
      <c r="D2134" t="s">
        <v>15</v>
      </c>
      <c r="E2134">
        <v>2017</v>
      </c>
      <c r="F2134">
        <v>0</v>
      </c>
    </row>
    <row r="2135" spans="1:6" x14ac:dyDescent="0.3">
      <c r="A2135">
        <v>249</v>
      </c>
      <c r="B2135" t="s">
        <v>38</v>
      </c>
      <c r="C2135" s="1">
        <v>43009</v>
      </c>
      <c r="D2135" t="s">
        <v>16</v>
      </c>
      <c r="E2135">
        <v>2017</v>
      </c>
      <c r="F2135">
        <v>0</v>
      </c>
    </row>
    <row r="2136" spans="1:6" x14ac:dyDescent="0.3">
      <c r="A2136">
        <v>250</v>
      </c>
      <c r="B2136" t="s">
        <v>38</v>
      </c>
      <c r="C2136" s="1">
        <v>43040</v>
      </c>
      <c r="D2136" t="s">
        <v>17</v>
      </c>
      <c r="E2136">
        <v>2017</v>
      </c>
      <c r="F2136">
        <v>0</v>
      </c>
    </row>
    <row r="2137" spans="1:6" x14ac:dyDescent="0.3">
      <c r="A2137">
        <v>251</v>
      </c>
      <c r="B2137" t="s">
        <v>38</v>
      </c>
      <c r="C2137" s="1">
        <v>43070</v>
      </c>
      <c r="D2137" t="s">
        <v>18</v>
      </c>
      <c r="E2137">
        <v>2017</v>
      </c>
      <c r="F2137">
        <v>0</v>
      </c>
    </row>
    <row r="2138" spans="1:6" x14ac:dyDescent="0.3">
      <c r="A2138">
        <v>252</v>
      </c>
      <c r="B2138" t="s">
        <v>39</v>
      </c>
      <c r="C2138" s="1">
        <v>42736</v>
      </c>
      <c r="D2138" t="s">
        <v>7</v>
      </c>
      <c r="E2138">
        <v>2017</v>
      </c>
      <c r="F2138">
        <v>0</v>
      </c>
    </row>
    <row r="2139" spans="1:6" x14ac:dyDescent="0.3">
      <c r="A2139">
        <v>253</v>
      </c>
      <c r="B2139" t="s">
        <v>39</v>
      </c>
      <c r="C2139" s="1">
        <v>42767</v>
      </c>
      <c r="D2139" t="s">
        <v>8</v>
      </c>
      <c r="E2139">
        <v>2017</v>
      </c>
      <c r="F2139">
        <v>0</v>
      </c>
    </row>
    <row r="2140" spans="1:6" x14ac:dyDescent="0.3">
      <c r="A2140">
        <v>254</v>
      </c>
      <c r="B2140" t="s">
        <v>39</v>
      </c>
      <c r="C2140" s="1">
        <v>42795</v>
      </c>
      <c r="D2140" t="s">
        <v>9</v>
      </c>
      <c r="E2140">
        <v>2017</v>
      </c>
      <c r="F2140">
        <v>0</v>
      </c>
    </row>
    <row r="2141" spans="1:6" x14ac:dyDescent="0.3">
      <c r="A2141">
        <v>255</v>
      </c>
      <c r="B2141" t="s">
        <v>39</v>
      </c>
      <c r="C2141" s="1">
        <v>42826</v>
      </c>
      <c r="D2141" t="s">
        <v>10</v>
      </c>
      <c r="E2141">
        <v>2017</v>
      </c>
      <c r="F2141">
        <v>0</v>
      </c>
    </row>
    <row r="2142" spans="1:6" x14ac:dyDescent="0.3">
      <c r="A2142">
        <v>256</v>
      </c>
      <c r="B2142" t="s">
        <v>39</v>
      </c>
      <c r="C2142" s="1">
        <v>42856</v>
      </c>
      <c r="D2142" t="s">
        <v>11</v>
      </c>
      <c r="E2142">
        <v>2017</v>
      </c>
      <c r="F2142">
        <v>0</v>
      </c>
    </row>
    <row r="2143" spans="1:6" x14ac:dyDescent="0.3">
      <c r="A2143">
        <v>257</v>
      </c>
      <c r="B2143" t="s">
        <v>39</v>
      </c>
      <c r="C2143" s="1">
        <v>42887</v>
      </c>
      <c r="D2143" t="s">
        <v>12</v>
      </c>
      <c r="E2143">
        <v>2017</v>
      </c>
      <c r="F2143">
        <v>0</v>
      </c>
    </row>
    <row r="2144" spans="1:6" x14ac:dyDescent="0.3">
      <c r="A2144">
        <v>258</v>
      </c>
      <c r="B2144" t="s">
        <v>39</v>
      </c>
      <c r="C2144" s="1">
        <v>42917</v>
      </c>
      <c r="D2144" t="s">
        <v>13</v>
      </c>
      <c r="E2144">
        <v>2017</v>
      </c>
      <c r="F2144">
        <v>0</v>
      </c>
    </row>
    <row r="2145" spans="1:6" x14ac:dyDescent="0.3">
      <c r="A2145">
        <v>259</v>
      </c>
      <c r="B2145" t="s">
        <v>39</v>
      </c>
      <c r="C2145" s="1">
        <v>42948</v>
      </c>
      <c r="D2145" t="s">
        <v>14</v>
      </c>
      <c r="E2145">
        <v>2017</v>
      </c>
      <c r="F2145">
        <v>0</v>
      </c>
    </row>
    <row r="2146" spans="1:6" x14ac:dyDescent="0.3">
      <c r="A2146">
        <v>260</v>
      </c>
      <c r="B2146" t="s">
        <v>39</v>
      </c>
      <c r="C2146" s="1">
        <v>42979</v>
      </c>
      <c r="D2146" t="s">
        <v>15</v>
      </c>
      <c r="E2146">
        <v>2017</v>
      </c>
      <c r="F2146">
        <v>0</v>
      </c>
    </row>
    <row r="2147" spans="1:6" x14ac:dyDescent="0.3">
      <c r="A2147">
        <v>261</v>
      </c>
      <c r="B2147" t="s">
        <v>39</v>
      </c>
      <c r="C2147" s="1">
        <v>43009</v>
      </c>
      <c r="D2147" t="s">
        <v>16</v>
      </c>
      <c r="E2147">
        <v>2017</v>
      </c>
      <c r="F2147">
        <v>0</v>
      </c>
    </row>
    <row r="2148" spans="1:6" x14ac:dyDescent="0.3">
      <c r="A2148">
        <v>262</v>
      </c>
      <c r="B2148" t="s">
        <v>39</v>
      </c>
      <c r="C2148" s="1">
        <v>43040</v>
      </c>
      <c r="D2148" t="s">
        <v>17</v>
      </c>
      <c r="E2148">
        <v>2017</v>
      </c>
      <c r="F2148">
        <v>0</v>
      </c>
    </row>
    <row r="2149" spans="1:6" x14ac:dyDescent="0.3">
      <c r="A2149">
        <v>263</v>
      </c>
      <c r="B2149" t="s">
        <v>39</v>
      </c>
      <c r="C2149" s="1">
        <v>43070</v>
      </c>
      <c r="D2149" t="s">
        <v>18</v>
      </c>
      <c r="E2149">
        <v>2017</v>
      </c>
      <c r="F2149">
        <v>0</v>
      </c>
    </row>
    <row r="2150" spans="1:6" x14ac:dyDescent="0.3">
      <c r="A2150">
        <v>264</v>
      </c>
      <c r="B2150" t="s">
        <v>40</v>
      </c>
      <c r="C2150" s="1">
        <v>42736</v>
      </c>
      <c r="D2150" t="s">
        <v>7</v>
      </c>
      <c r="E2150">
        <v>2017</v>
      </c>
      <c r="F2150">
        <v>0</v>
      </c>
    </row>
    <row r="2151" spans="1:6" x14ac:dyDescent="0.3">
      <c r="A2151">
        <v>265</v>
      </c>
      <c r="B2151" t="s">
        <v>40</v>
      </c>
      <c r="C2151" s="1">
        <v>42767</v>
      </c>
      <c r="D2151" t="s">
        <v>8</v>
      </c>
      <c r="E2151">
        <v>2017</v>
      </c>
      <c r="F2151">
        <v>0</v>
      </c>
    </row>
    <row r="2152" spans="1:6" x14ac:dyDescent="0.3">
      <c r="A2152">
        <v>266</v>
      </c>
      <c r="B2152" t="s">
        <v>40</v>
      </c>
      <c r="C2152" s="1">
        <v>42795</v>
      </c>
      <c r="D2152" t="s">
        <v>9</v>
      </c>
      <c r="E2152">
        <v>2017</v>
      </c>
      <c r="F2152">
        <v>0</v>
      </c>
    </row>
    <row r="2153" spans="1:6" x14ac:dyDescent="0.3">
      <c r="A2153">
        <v>267</v>
      </c>
      <c r="B2153" t="s">
        <v>40</v>
      </c>
      <c r="C2153" s="1">
        <v>42826</v>
      </c>
      <c r="D2153" t="s">
        <v>10</v>
      </c>
      <c r="E2153">
        <v>2017</v>
      </c>
      <c r="F2153">
        <v>0</v>
      </c>
    </row>
    <row r="2154" spans="1:6" x14ac:dyDescent="0.3">
      <c r="A2154">
        <v>268</v>
      </c>
      <c r="B2154" t="s">
        <v>40</v>
      </c>
      <c r="C2154" s="1">
        <v>42856</v>
      </c>
      <c r="D2154" t="s">
        <v>11</v>
      </c>
      <c r="E2154">
        <v>2017</v>
      </c>
      <c r="F2154">
        <v>0</v>
      </c>
    </row>
    <row r="2155" spans="1:6" x14ac:dyDescent="0.3">
      <c r="A2155">
        <v>269</v>
      </c>
      <c r="B2155" t="s">
        <v>40</v>
      </c>
      <c r="C2155" s="1">
        <v>42887</v>
      </c>
      <c r="D2155" t="s">
        <v>12</v>
      </c>
      <c r="E2155">
        <v>2017</v>
      </c>
      <c r="F2155">
        <v>0</v>
      </c>
    </row>
    <row r="2156" spans="1:6" x14ac:dyDescent="0.3">
      <c r="A2156">
        <v>270</v>
      </c>
      <c r="B2156" t="s">
        <v>40</v>
      </c>
      <c r="C2156" s="1">
        <v>42917</v>
      </c>
      <c r="D2156" t="s">
        <v>13</v>
      </c>
      <c r="E2156">
        <v>2017</v>
      </c>
      <c r="F2156">
        <v>0</v>
      </c>
    </row>
    <row r="2157" spans="1:6" x14ac:dyDescent="0.3">
      <c r="A2157">
        <v>271</v>
      </c>
      <c r="B2157" t="s">
        <v>40</v>
      </c>
      <c r="C2157" s="1">
        <v>42948</v>
      </c>
      <c r="D2157" t="s">
        <v>14</v>
      </c>
      <c r="E2157">
        <v>2017</v>
      </c>
      <c r="F2157">
        <v>0</v>
      </c>
    </row>
    <row r="2158" spans="1:6" x14ac:dyDescent="0.3">
      <c r="A2158">
        <v>272</v>
      </c>
      <c r="B2158" t="s">
        <v>40</v>
      </c>
      <c r="C2158" s="1">
        <v>42979</v>
      </c>
      <c r="D2158" t="s">
        <v>15</v>
      </c>
      <c r="E2158">
        <v>2017</v>
      </c>
      <c r="F2158">
        <v>0</v>
      </c>
    </row>
    <row r="2159" spans="1:6" x14ac:dyDescent="0.3">
      <c r="A2159">
        <v>273</v>
      </c>
      <c r="B2159" t="s">
        <v>40</v>
      </c>
      <c r="C2159" s="1">
        <v>43009</v>
      </c>
      <c r="D2159" t="s">
        <v>16</v>
      </c>
      <c r="E2159">
        <v>2017</v>
      </c>
      <c r="F2159">
        <v>0</v>
      </c>
    </row>
    <row r="2160" spans="1:6" x14ac:dyDescent="0.3">
      <c r="A2160">
        <v>274</v>
      </c>
      <c r="B2160" t="s">
        <v>40</v>
      </c>
      <c r="C2160" s="1">
        <v>43040</v>
      </c>
      <c r="D2160" t="s">
        <v>17</v>
      </c>
      <c r="E2160">
        <v>2017</v>
      </c>
      <c r="F2160">
        <v>0</v>
      </c>
    </row>
    <row r="2161" spans="1:6" x14ac:dyDescent="0.3">
      <c r="A2161">
        <v>275</v>
      </c>
      <c r="B2161" t="s">
        <v>40</v>
      </c>
      <c r="C2161" s="1">
        <v>43070</v>
      </c>
      <c r="D2161" t="s">
        <v>18</v>
      </c>
      <c r="E2161">
        <v>2017</v>
      </c>
      <c r="F2161">
        <v>0</v>
      </c>
    </row>
    <row r="2162" spans="1:6" x14ac:dyDescent="0.3">
      <c r="A2162">
        <v>276</v>
      </c>
      <c r="B2162" t="s">
        <v>41</v>
      </c>
      <c r="C2162" s="1">
        <v>42736</v>
      </c>
      <c r="D2162" t="s">
        <v>7</v>
      </c>
      <c r="E2162">
        <v>2017</v>
      </c>
      <c r="F2162">
        <v>0</v>
      </c>
    </row>
    <row r="2163" spans="1:6" x14ac:dyDescent="0.3">
      <c r="A2163">
        <v>277</v>
      </c>
      <c r="B2163" t="s">
        <v>41</v>
      </c>
      <c r="C2163" s="1">
        <v>42767</v>
      </c>
      <c r="D2163" t="s">
        <v>8</v>
      </c>
      <c r="E2163">
        <v>2017</v>
      </c>
      <c r="F2163">
        <v>0</v>
      </c>
    </row>
    <row r="2164" spans="1:6" x14ac:dyDescent="0.3">
      <c r="A2164">
        <v>278</v>
      </c>
      <c r="B2164" t="s">
        <v>41</v>
      </c>
      <c r="C2164" s="1">
        <v>42795</v>
      </c>
      <c r="D2164" t="s">
        <v>9</v>
      </c>
      <c r="E2164">
        <v>2017</v>
      </c>
      <c r="F2164">
        <v>0</v>
      </c>
    </row>
    <row r="2165" spans="1:6" x14ac:dyDescent="0.3">
      <c r="A2165">
        <v>279</v>
      </c>
      <c r="B2165" t="s">
        <v>41</v>
      </c>
      <c r="C2165" s="1">
        <v>42826</v>
      </c>
      <c r="D2165" t="s">
        <v>10</v>
      </c>
      <c r="E2165">
        <v>2017</v>
      </c>
      <c r="F2165">
        <v>0</v>
      </c>
    </row>
    <row r="2166" spans="1:6" x14ac:dyDescent="0.3">
      <c r="A2166">
        <v>280</v>
      </c>
      <c r="B2166" t="s">
        <v>41</v>
      </c>
      <c r="C2166" s="1">
        <v>42856</v>
      </c>
      <c r="D2166" t="s">
        <v>11</v>
      </c>
      <c r="E2166">
        <v>2017</v>
      </c>
      <c r="F2166">
        <v>0</v>
      </c>
    </row>
    <row r="2167" spans="1:6" x14ac:dyDescent="0.3">
      <c r="A2167">
        <v>281</v>
      </c>
      <c r="B2167" t="s">
        <v>41</v>
      </c>
      <c r="C2167" s="1">
        <v>42887</v>
      </c>
      <c r="D2167" t="s">
        <v>12</v>
      </c>
      <c r="E2167">
        <v>2017</v>
      </c>
      <c r="F2167">
        <v>0</v>
      </c>
    </row>
    <row r="2168" spans="1:6" x14ac:dyDescent="0.3">
      <c r="A2168">
        <v>282</v>
      </c>
      <c r="B2168" t="s">
        <v>41</v>
      </c>
      <c r="C2168" s="1">
        <v>42917</v>
      </c>
      <c r="D2168" t="s">
        <v>13</v>
      </c>
      <c r="E2168">
        <v>2017</v>
      </c>
      <c r="F2168">
        <v>0</v>
      </c>
    </row>
    <row r="2169" spans="1:6" x14ac:dyDescent="0.3">
      <c r="A2169">
        <v>283</v>
      </c>
      <c r="B2169" t="s">
        <v>41</v>
      </c>
      <c r="C2169" s="1">
        <v>42948</v>
      </c>
      <c r="D2169" t="s">
        <v>14</v>
      </c>
      <c r="E2169">
        <v>2017</v>
      </c>
      <c r="F2169">
        <v>0</v>
      </c>
    </row>
    <row r="2170" spans="1:6" x14ac:dyDescent="0.3">
      <c r="A2170">
        <v>284</v>
      </c>
      <c r="B2170" t="s">
        <v>41</v>
      </c>
      <c r="C2170" s="1">
        <v>42979</v>
      </c>
      <c r="D2170" t="s">
        <v>15</v>
      </c>
      <c r="E2170">
        <v>2017</v>
      </c>
      <c r="F2170">
        <v>0</v>
      </c>
    </row>
    <row r="2171" spans="1:6" x14ac:dyDescent="0.3">
      <c r="A2171">
        <v>285</v>
      </c>
      <c r="B2171" t="s">
        <v>41</v>
      </c>
      <c r="C2171" s="1">
        <v>43009</v>
      </c>
      <c r="D2171" t="s">
        <v>16</v>
      </c>
      <c r="E2171">
        <v>2017</v>
      </c>
      <c r="F2171">
        <v>0</v>
      </c>
    </row>
    <row r="2172" spans="1:6" x14ac:dyDescent="0.3">
      <c r="A2172">
        <v>286</v>
      </c>
      <c r="B2172" t="s">
        <v>41</v>
      </c>
      <c r="C2172" s="1">
        <v>43040</v>
      </c>
      <c r="D2172" t="s">
        <v>17</v>
      </c>
      <c r="E2172">
        <v>2017</v>
      </c>
      <c r="F2172">
        <v>0</v>
      </c>
    </row>
    <row r="2173" spans="1:6" x14ac:dyDescent="0.3">
      <c r="A2173">
        <v>287</v>
      </c>
      <c r="B2173" t="s">
        <v>41</v>
      </c>
      <c r="C2173" s="1">
        <v>43070</v>
      </c>
      <c r="D2173" t="s">
        <v>18</v>
      </c>
      <c r="E2173">
        <v>2017</v>
      </c>
      <c r="F2173">
        <v>0</v>
      </c>
    </row>
    <row r="2174" spans="1:6" x14ac:dyDescent="0.3">
      <c r="A2174">
        <v>288</v>
      </c>
      <c r="B2174" t="s">
        <v>42</v>
      </c>
      <c r="C2174" s="1">
        <v>42736</v>
      </c>
      <c r="D2174" t="s">
        <v>7</v>
      </c>
      <c r="E2174">
        <v>2017</v>
      </c>
      <c r="F2174">
        <v>0</v>
      </c>
    </row>
    <row r="2175" spans="1:6" x14ac:dyDescent="0.3">
      <c r="A2175">
        <v>289</v>
      </c>
      <c r="B2175" t="s">
        <v>42</v>
      </c>
      <c r="C2175" s="1">
        <v>42767</v>
      </c>
      <c r="D2175" t="s">
        <v>8</v>
      </c>
      <c r="E2175">
        <v>2017</v>
      </c>
      <c r="F2175">
        <v>0</v>
      </c>
    </row>
    <row r="2176" spans="1:6" x14ac:dyDescent="0.3">
      <c r="A2176">
        <v>290</v>
      </c>
      <c r="B2176" t="s">
        <v>42</v>
      </c>
      <c r="C2176" s="1">
        <v>42795</v>
      </c>
      <c r="D2176" t="s">
        <v>9</v>
      </c>
      <c r="E2176">
        <v>2017</v>
      </c>
      <c r="F2176">
        <v>0</v>
      </c>
    </row>
    <row r="2177" spans="1:6" x14ac:dyDescent="0.3">
      <c r="A2177">
        <v>291</v>
      </c>
      <c r="B2177" t="s">
        <v>42</v>
      </c>
      <c r="C2177" s="1">
        <v>42826</v>
      </c>
      <c r="D2177" t="s">
        <v>10</v>
      </c>
      <c r="E2177">
        <v>2017</v>
      </c>
      <c r="F2177">
        <v>0</v>
      </c>
    </row>
    <row r="2178" spans="1:6" x14ac:dyDescent="0.3">
      <c r="A2178">
        <v>292</v>
      </c>
      <c r="B2178" t="s">
        <v>42</v>
      </c>
      <c r="C2178" s="1">
        <v>42856</v>
      </c>
      <c r="D2178" t="s">
        <v>11</v>
      </c>
      <c r="E2178">
        <v>2017</v>
      </c>
      <c r="F2178">
        <v>0</v>
      </c>
    </row>
    <row r="2179" spans="1:6" x14ac:dyDescent="0.3">
      <c r="A2179">
        <v>293</v>
      </c>
      <c r="B2179" t="s">
        <v>42</v>
      </c>
      <c r="C2179" s="1">
        <v>42887</v>
      </c>
      <c r="D2179" t="s">
        <v>12</v>
      </c>
      <c r="E2179">
        <v>2017</v>
      </c>
      <c r="F2179">
        <v>0</v>
      </c>
    </row>
    <row r="2180" spans="1:6" x14ac:dyDescent="0.3">
      <c r="A2180">
        <v>294</v>
      </c>
      <c r="B2180" t="s">
        <v>42</v>
      </c>
      <c r="C2180" s="1">
        <v>42917</v>
      </c>
      <c r="D2180" t="s">
        <v>13</v>
      </c>
      <c r="E2180">
        <v>2017</v>
      </c>
      <c r="F2180">
        <v>0</v>
      </c>
    </row>
    <row r="2181" spans="1:6" x14ac:dyDescent="0.3">
      <c r="A2181">
        <v>295</v>
      </c>
      <c r="B2181" t="s">
        <v>42</v>
      </c>
      <c r="C2181" s="1">
        <v>42948</v>
      </c>
      <c r="D2181" t="s">
        <v>14</v>
      </c>
      <c r="E2181">
        <v>2017</v>
      </c>
      <c r="F2181">
        <v>0</v>
      </c>
    </row>
    <row r="2182" spans="1:6" x14ac:dyDescent="0.3">
      <c r="A2182">
        <v>296</v>
      </c>
      <c r="B2182" t="s">
        <v>42</v>
      </c>
      <c r="C2182" s="1">
        <v>42979</v>
      </c>
      <c r="D2182" t="s">
        <v>15</v>
      </c>
      <c r="E2182">
        <v>2017</v>
      </c>
      <c r="F2182">
        <v>0</v>
      </c>
    </row>
    <row r="2183" spans="1:6" x14ac:dyDescent="0.3">
      <c r="A2183">
        <v>297</v>
      </c>
      <c r="B2183" t="s">
        <v>42</v>
      </c>
      <c r="C2183" s="1">
        <v>43009</v>
      </c>
      <c r="D2183" t="s">
        <v>16</v>
      </c>
      <c r="E2183">
        <v>2017</v>
      </c>
      <c r="F2183">
        <v>0</v>
      </c>
    </row>
    <row r="2184" spans="1:6" x14ac:dyDescent="0.3">
      <c r="A2184">
        <v>298</v>
      </c>
      <c r="B2184" t="s">
        <v>42</v>
      </c>
      <c r="C2184" s="1">
        <v>43040</v>
      </c>
      <c r="D2184" t="s">
        <v>17</v>
      </c>
      <c r="E2184">
        <v>2017</v>
      </c>
      <c r="F2184">
        <v>0</v>
      </c>
    </row>
    <row r="2185" spans="1:6" x14ac:dyDescent="0.3">
      <c r="A2185">
        <v>299</v>
      </c>
      <c r="B2185" t="s">
        <v>42</v>
      </c>
      <c r="C2185" s="1">
        <v>43070</v>
      </c>
      <c r="D2185" t="s">
        <v>18</v>
      </c>
      <c r="E2185">
        <v>2017</v>
      </c>
      <c r="F2185">
        <v>0</v>
      </c>
    </row>
    <row r="2186" spans="1:6" x14ac:dyDescent="0.3">
      <c r="A2186">
        <v>300</v>
      </c>
      <c r="B2186" t="s">
        <v>43</v>
      </c>
      <c r="C2186" s="1">
        <v>42736</v>
      </c>
      <c r="D2186" t="s">
        <v>7</v>
      </c>
      <c r="E2186">
        <v>2017</v>
      </c>
      <c r="F2186">
        <v>0</v>
      </c>
    </row>
    <row r="2187" spans="1:6" x14ac:dyDescent="0.3">
      <c r="A2187">
        <v>301</v>
      </c>
      <c r="B2187" t="s">
        <v>43</v>
      </c>
      <c r="C2187" s="1">
        <v>42767</v>
      </c>
      <c r="D2187" t="s">
        <v>8</v>
      </c>
      <c r="E2187">
        <v>2017</v>
      </c>
      <c r="F2187">
        <v>0</v>
      </c>
    </row>
    <row r="2188" spans="1:6" x14ac:dyDescent="0.3">
      <c r="A2188">
        <v>302</v>
      </c>
      <c r="B2188" t="s">
        <v>43</v>
      </c>
      <c r="C2188" s="1">
        <v>42795</v>
      </c>
      <c r="D2188" t="s">
        <v>9</v>
      </c>
      <c r="E2188">
        <v>2017</v>
      </c>
      <c r="F2188">
        <v>0</v>
      </c>
    </row>
    <row r="2189" spans="1:6" x14ac:dyDescent="0.3">
      <c r="A2189">
        <v>303</v>
      </c>
      <c r="B2189" t="s">
        <v>43</v>
      </c>
      <c r="C2189" s="1">
        <v>42826</v>
      </c>
      <c r="D2189" t="s">
        <v>10</v>
      </c>
      <c r="E2189">
        <v>2017</v>
      </c>
      <c r="F2189">
        <v>0</v>
      </c>
    </row>
    <row r="2190" spans="1:6" x14ac:dyDescent="0.3">
      <c r="A2190">
        <v>304</v>
      </c>
      <c r="B2190" t="s">
        <v>43</v>
      </c>
      <c r="C2190" s="1">
        <v>42856</v>
      </c>
      <c r="D2190" t="s">
        <v>11</v>
      </c>
      <c r="E2190">
        <v>2017</v>
      </c>
      <c r="F2190">
        <v>0</v>
      </c>
    </row>
    <row r="2191" spans="1:6" x14ac:dyDescent="0.3">
      <c r="A2191">
        <v>305</v>
      </c>
      <c r="B2191" t="s">
        <v>43</v>
      </c>
      <c r="C2191" s="1">
        <v>42887</v>
      </c>
      <c r="D2191" t="s">
        <v>12</v>
      </c>
      <c r="E2191">
        <v>2017</v>
      </c>
      <c r="F2191">
        <v>0</v>
      </c>
    </row>
    <row r="2192" spans="1:6" x14ac:dyDescent="0.3">
      <c r="A2192">
        <v>306</v>
      </c>
      <c r="B2192" t="s">
        <v>43</v>
      </c>
      <c r="C2192" s="1">
        <v>42917</v>
      </c>
      <c r="D2192" t="s">
        <v>13</v>
      </c>
      <c r="E2192">
        <v>2017</v>
      </c>
      <c r="F2192">
        <v>0</v>
      </c>
    </row>
    <row r="2193" spans="1:6" x14ac:dyDescent="0.3">
      <c r="A2193">
        <v>307</v>
      </c>
      <c r="B2193" t="s">
        <v>43</v>
      </c>
      <c r="C2193" s="1">
        <v>42948</v>
      </c>
      <c r="D2193" t="s">
        <v>14</v>
      </c>
      <c r="E2193">
        <v>2017</v>
      </c>
      <c r="F2193">
        <v>0</v>
      </c>
    </row>
    <row r="2194" spans="1:6" x14ac:dyDescent="0.3">
      <c r="A2194">
        <v>308</v>
      </c>
      <c r="B2194" t="s">
        <v>43</v>
      </c>
      <c r="C2194" s="1">
        <v>42979</v>
      </c>
      <c r="D2194" t="s">
        <v>15</v>
      </c>
      <c r="E2194">
        <v>2017</v>
      </c>
      <c r="F2194">
        <v>0</v>
      </c>
    </row>
    <row r="2195" spans="1:6" x14ac:dyDescent="0.3">
      <c r="A2195">
        <v>309</v>
      </c>
      <c r="B2195" t="s">
        <v>43</v>
      </c>
      <c r="C2195" s="1">
        <v>43009</v>
      </c>
      <c r="D2195" t="s">
        <v>16</v>
      </c>
      <c r="E2195">
        <v>2017</v>
      </c>
      <c r="F2195">
        <v>0</v>
      </c>
    </row>
    <row r="2196" spans="1:6" x14ac:dyDescent="0.3">
      <c r="A2196">
        <v>310</v>
      </c>
      <c r="B2196" t="s">
        <v>43</v>
      </c>
      <c r="C2196" s="1">
        <v>43040</v>
      </c>
      <c r="D2196" t="s">
        <v>17</v>
      </c>
      <c r="E2196">
        <v>2017</v>
      </c>
      <c r="F2196">
        <v>0</v>
      </c>
    </row>
    <row r="2197" spans="1:6" x14ac:dyDescent="0.3">
      <c r="A2197">
        <v>311</v>
      </c>
      <c r="B2197" t="s">
        <v>43</v>
      </c>
      <c r="C2197" s="1">
        <v>43070</v>
      </c>
      <c r="D2197" t="s">
        <v>18</v>
      </c>
      <c r="E2197">
        <v>2017</v>
      </c>
      <c r="F2197">
        <v>0</v>
      </c>
    </row>
    <row r="2198" spans="1:6" x14ac:dyDescent="0.3">
      <c r="A2198">
        <v>312</v>
      </c>
      <c r="B2198" t="s">
        <v>44</v>
      </c>
      <c r="C2198" s="1">
        <v>42736</v>
      </c>
      <c r="D2198" t="s">
        <v>7</v>
      </c>
      <c r="E2198">
        <v>2017</v>
      </c>
      <c r="F2198">
        <v>0</v>
      </c>
    </row>
    <row r="2199" spans="1:6" x14ac:dyDescent="0.3">
      <c r="A2199">
        <v>313</v>
      </c>
      <c r="B2199" t="s">
        <v>44</v>
      </c>
      <c r="C2199" s="1">
        <v>42767</v>
      </c>
      <c r="D2199" t="s">
        <v>8</v>
      </c>
      <c r="E2199">
        <v>2017</v>
      </c>
      <c r="F2199">
        <v>0</v>
      </c>
    </row>
    <row r="2200" spans="1:6" x14ac:dyDescent="0.3">
      <c r="A2200">
        <v>314</v>
      </c>
      <c r="B2200" t="s">
        <v>44</v>
      </c>
      <c r="C2200" s="1">
        <v>42795</v>
      </c>
      <c r="D2200" t="s">
        <v>9</v>
      </c>
      <c r="E2200">
        <v>2017</v>
      </c>
      <c r="F2200">
        <v>0</v>
      </c>
    </row>
    <row r="2201" spans="1:6" x14ac:dyDescent="0.3">
      <c r="A2201">
        <v>315</v>
      </c>
      <c r="B2201" t="s">
        <v>44</v>
      </c>
      <c r="C2201" s="1">
        <v>42826</v>
      </c>
      <c r="D2201" t="s">
        <v>10</v>
      </c>
      <c r="E2201">
        <v>2017</v>
      </c>
      <c r="F2201">
        <v>0</v>
      </c>
    </row>
    <row r="2202" spans="1:6" x14ac:dyDescent="0.3">
      <c r="A2202">
        <v>316</v>
      </c>
      <c r="B2202" t="s">
        <v>44</v>
      </c>
      <c r="C2202" s="1">
        <v>42856</v>
      </c>
      <c r="D2202" t="s">
        <v>11</v>
      </c>
      <c r="E2202">
        <v>2017</v>
      </c>
      <c r="F2202">
        <v>0</v>
      </c>
    </row>
    <row r="2203" spans="1:6" x14ac:dyDescent="0.3">
      <c r="A2203">
        <v>317</v>
      </c>
      <c r="B2203" t="s">
        <v>44</v>
      </c>
      <c r="C2203" s="1">
        <v>42887</v>
      </c>
      <c r="D2203" t="s">
        <v>12</v>
      </c>
      <c r="E2203">
        <v>2017</v>
      </c>
      <c r="F2203">
        <v>0</v>
      </c>
    </row>
    <row r="2204" spans="1:6" x14ac:dyDescent="0.3">
      <c r="A2204">
        <v>318</v>
      </c>
      <c r="B2204" t="s">
        <v>44</v>
      </c>
      <c r="C2204" s="1">
        <v>42917</v>
      </c>
      <c r="D2204" t="s">
        <v>13</v>
      </c>
      <c r="E2204">
        <v>2017</v>
      </c>
      <c r="F2204">
        <v>0</v>
      </c>
    </row>
    <row r="2205" spans="1:6" x14ac:dyDescent="0.3">
      <c r="A2205">
        <v>319</v>
      </c>
      <c r="B2205" t="s">
        <v>44</v>
      </c>
      <c r="C2205" s="1">
        <v>42948</v>
      </c>
      <c r="D2205" t="s">
        <v>14</v>
      </c>
      <c r="E2205">
        <v>2017</v>
      </c>
      <c r="F2205">
        <v>0</v>
      </c>
    </row>
    <row r="2206" spans="1:6" x14ac:dyDescent="0.3">
      <c r="A2206">
        <v>320</v>
      </c>
      <c r="B2206" t="s">
        <v>44</v>
      </c>
      <c r="C2206" s="1">
        <v>42979</v>
      </c>
      <c r="D2206" t="s">
        <v>15</v>
      </c>
      <c r="E2206">
        <v>2017</v>
      </c>
      <c r="F2206">
        <v>0</v>
      </c>
    </row>
    <row r="2207" spans="1:6" x14ac:dyDescent="0.3">
      <c r="A2207">
        <v>321</v>
      </c>
      <c r="B2207" t="s">
        <v>44</v>
      </c>
      <c r="C2207" s="1">
        <v>43009</v>
      </c>
      <c r="D2207" t="s">
        <v>16</v>
      </c>
      <c r="E2207">
        <v>2017</v>
      </c>
      <c r="F2207">
        <v>0</v>
      </c>
    </row>
    <row r="2208" spans="1:6" x14ac:dyDescent="0.3">
      <c r="A2208">
        <v>322</v>
      </c>
      <c r="B2208" t="s">
        <v>44</v>
      </c>
      <c r="C2208" s="1">
        <v>43040</v>
      </c>
      <c r="D2208" t="s">
        <v>17</v>
      </c>
      <c r="E2208">
        <v>2017</v>
      </c>
      <c r="F2208">
        <v>0</v>
      </c>
    </row>
    <row r="2209" spans="1:6" x14ac:dyDescent="0.3">
      <c r="A2209">
        <v>323</v>
      </c>
      <c r="B2209" t="s">
        <v>44</v>
      </c>
      <c r="C2209" s="1">
        <v>43070</v>
      </c>
      <c r="D2209" t="s">
        <v>18</v>
      </c>
      <c r="E2209">
        <v>2017</v>
      </c>
      <c r="F2209">
        <v>0</v>
      </c>
    </row>
    <row r="2210" spans="1:6" x14ac:dyDescent="0.3">
      <c r="A2210">
        <v>324</v>
      </c>
      <c r="B2210" t="s">
        <v>45</v>
      </c>
      <c r="C2210" s="1">
        <v>42736</v>
      </c>
      <c r="D2210" t="s">
        <v>7</v>
      </c>
      <c r="E2210">
        <v>2017</v>
      </c>
      <c r="F2210">
        <v>0</v>
      </c>
    </row>
    <row r="2211" spans="1:6" x14ac:dyDescent="0.3">
      <c r="A2211">
        <v>325</v>
      </c>
      <c r="B2211" t="s">
        <v>45</v>
      </c>
      <c r="C2211" s="1">
        <v>42767</v>
      </c>
      <c r="D2211" t="s">
        <v>8</v>
      </c>
      <c r="E2211">
        <v>2017</v>
      </c>
      <c r="F2211">
        <v>0</v>
      </c>
    </row>
    <row r="2212" spans="1:6" x14ac:dyDescent="0.3">
      <c r="A2212">
        <v>326</v>
      </c>
      <c r="B2212" t="s">
        <v>45</v>
      </c>
      <c r="C2212" s="1">
        <v>42795</v>
      </c>
      <c r="D2212" t="s">
        <v>9</v>
      </c>
      <c r="E2212">
        <v>2017</v>
      </c>
      <c r="F2212">
        <v>0</v>
      </c>
    </row>
    <row r="2213" spans="1:6" x14ac:dyDescent="0.3">
      <c r="A2213">
        <v>327</v>
      </c>
      <c r="B2213" t="s">
        <v>45</v>
      </c>
      <c r="C2213" s="1">
        <v>42826</v>
      </c>
      <c r="D2213" t="s">
        <v>10</v>
      </c>
      <c r="E2213">
        <v>2017</v>
      </c>
      <c r="F2213">
        <v>0</v>
      </c>
    </row>
    <row r="2214" spans="1:6" x14ac:dyDescent="0.3">
      <c r="A2214">
        <v>328</v>
      </c>
      <c r="B2214" t="s">
        <v>45</v>
      </c>
      <c r="C2214" s="1">
        <v>42856</v>
      </c>
      <c r="D2214" t="s">
        <v>11</v>
      </c>
      <c r="E2214">
        <v>2017</v>
      </c>
      <c r="F2214">
        <v>0</v>
      </c>
    </row>
    <row r="2215" spans="1:6" x14ac:dyDescent="0.3">
      <c r="A2215">
        <v>329</v>
      </c>
      <c r="B2215" t="s">
        <v>45</v>
      </c>
      <c r="C2215" s="1">
        <v>42887</v>
      </c>
      <c r="D2215" t="s">
        <v>12</v>
      </c>
      <c r="E2215">
        <v>2017</v>
      </c>
      <c r="F2215">
        <v>0</v>
      </c>
    </row>
    <row r="2216" spans="1:6" x14ac:dyDescent="0.3">
      <c r="A2216">
        <v>330</v>
      </c>
      <c r="B2216" t="s">
        <v>45</v>
      </c>
      <c r="C2216" s="1">
        <v>42917</v>
      </c>
      <c r="D2216" t="s">
        <v>13</v>
      </c>
      <c r="E2216">
        <v>2017</v>
      </c>
      <c r="F2216">
        <v>0</v>
      </c>
    </row>
    <row r="2217" spans="1:6" x14ac:dyDescent="0.3">
      <c r="A2217">
        <v>331</v>
      </c>
      <c r="B2217" t="s">
        <v>45</v>
      </c>
      <c r="C2217" s="1">
        <v>42948</v>
      </c>
      <c r="D2217" t="s">
        <v>14</v>
      </c>
      <c r="E2217">
        <v>2017</v>
      </c>
      <c r="F2217">
        <v>0</v>
      </c>
    </row>
    <row r="2218" spans="1:6" x14ac:dyDescent="0.3">
      <c r="A2218">
        <v>332</v>
      </c>
      <c r="B2218" t="s">
        <v>45</v>
      </c>
      <c r="C2218" s="1">
        <v>42979</v>
      </c>
      <c r="D2218" t="s">
        <v>15</v>
      </c>
      <c r="E2218">
        <v>2017</v>
      </c>
      <c r="F2218">
        <v>0</v>
      </c>
    </row>
    <row r="2219" spans="1:6" x14ac:dyDescent="0.3">
      <c r="A2219">
        <v>333</v>
      </c>
      <c r="B2219" t="s">
        <v>45</v>
      </c>
      <c r="C2219" s="1">
        <v>43009</v>
      </c>
      <c r="D2219" t="s">
        <v>16</v>
      </c>
      <c r="E2219">
        <v>2017</v>
      </c>
      <c r="F2219">
        <v>0</v>
      </c>
    </row>
    <row r="2220" spans="1:6" x14ac:dyDescent="0.3">
      <c r="A2220">
        <v>334</v>
      </c>
      <c r="B2220" t="s">
        <v>45</v>
      </c>
      <c r="C2220" s="1">
        <v>43040</v>
      </c>
      <c r="D2220" t="s">
        <v>17</v>
      </c>
      <c r="E2220">
        <v>2017</v>
      </c>
      <c r="F2220">
        <v>0</v>
      </c>
    </row>
    <row r="2221" spans="1:6" x14ac:dyDescent="0.3">
      <c r="A2221">
        <v>335</v>
      </c>
      <c r="B2221" t="s">
        <v>45</v>
      </c>
      <c r="C2221" s="1">
        <v>43070</v>
      </c>
      <c r="D2221" t="s">
        <v>18</v>
      </c>
      <c r="E2221">
        <v>2017</v>
      </c>
      <c r="F2221">
        <v>0</v>
      </c>
    </row>
    <row r="2222" spans="1:6" x14ac:dyDescent="0.3">
      <c r="A2222">
        <v>336</v>
      </c>
      <c r="B2222" t="s">
        <v>46</v>
      </c>
      <c r="C2222" s="1">
        <v>42736</v>
      </c>
      <c r="D2222" t="s">
        <v>7</v>
      </c>
      <c r="E2222">
        <v>2017</v>
      </c>
      <c r="F2222">
        <v>35</v>
      </c>
    </row>
    <row r="2223" spans="1:6" x14ac:dyDescent="0.3">
      <c r="A2223">
        <v>337</v>
      </c>
      <c r="B2223" t="s">
        <v>46</v>
      </c>
      <c r="C2223" s="1">
        <v>42767</v>
      </c>
      <c r="D2223" t="s">
        <v>8</v>
      </c>
      <c r="E2223">
        <v>2017</v>
      </c>
      <c r="F2223">
        <v>25</v>
      </c>
    </row>
    <row r="2224" spans="1:6" x14ac:dyDescent="0.3">
      <c r="A2224">
        <v>338</v>
      </c>
      <c r="B2224" t="s">
        <v>46</v>
      </c>
      <c r="C2224" s="1">
        <v>42795</v>
      </c>
      <c r="D2224" t="s">
        <v>9</v>
      </c>
      <c r="E2224">
        <v>2017</v>
      </c>
      <c r="F2224">
        <v>17</v>
      </c>
    </row>
    <row r="2225" spans="1:6" x14ac:dyDescent="0.3">
      <c r="A2225">
        <v>339</v>
      </c>
      <c r="B2225" t="s">
        <v>46</v>
      </c>
      <c r="C2225" s="1">
        <v>42826</v>
      </c>
      <c r="D2225" t="s">
        <v>10</v>
      </c>
      <c r="E2225">
        <v>2017</v>
      </c>
      <c r="F2225">
        <v>19</v>
      </c>
    </row>
    <row r="2226" spans="1:6" x14ac:dyDescent="0.3">
      <c r="A2226">
        <v>340</v>
      </c>
      <c r="B2226" t="s">
        <v>46</v>
      </c>
      <c r="C2226" s="1">
        <v>42856</v>
      </c>
      <c r="D2226" t="s">
        <v>11</v>
      </c>
      <c r="E2226">
        <v>2017</v>
      </c>
      <c r="F2226">
        <v>21</v>
      </c>
    </row>
    <row r="2227" spans="1:6" x14ac:dyDescent="0.3">
      <c r="A2227">
        <v>341</v>
      </c>
      <c r="B2227" t="s">
        <v>46</v>
      </c>
      <c r="C2227" s="1">
        <v>42887</v>
      </c>
      <c r="D2227" t="s">
        <v>12</v>
      </c>
      <c r="E2227">
        <v>2017</v>
      </c>
      <c r="F2227">
        <v>24</v>
      </c>
    </row>
    <row r="2228" spans="1:6" x14ac:dyDescent="0.3">
      <c r="A2228">
        <v>342</v>
      </c>
      <c r="B2228" t="s">
        <v>46</v>
      </c>
      <c r="C2228" s="1">
        <v>42917</v>
      </c>
      <c r="D2228" t="s">
        <v>13</v>
      </c>
      <c r="E2228">
        <v>2017</v>
      </c>
      <c r="F2228">
        <v>25</v>
      </c>
    </row>
    <row r="2229" spans="1:6" x14ac:dyDescent="0.3">
      <c r="A2229">
        <v>343</v>
      </c>
      <c r="B2229" t="s">
        <v>46</v>
      </c>
      <c r="C2229" s="1">
        <v>42948</v>
      </c>
      <c r="D2229" t="s">
        <v>14</v>
      </c>
      <c r="E2229">
        <v>2017</v>
      </c>
      <c r="F2229">
        <v>28</v>
      </c>
    </row>
    <row r="2230" spans="1:6" x14ac:dyDescent="0.3">
      <c r="A2230">
        <v>344</v>
      </c>
      <c r="B2230" t="s">
        <v>46</v>
      </c>
      <c r="C2230" s="1">
        <v>42979</v>
      </c>
      <c r="D2230" t="s">
        <v>15</v>
      </c>
      <c r="E2230">
        <v>2017</v>
      </c>
      <c r="F2230">
        <v>26</v>
      </c>
    </row>
    <row r="2231" spans="1:6" x14ac:dyDescent="0.3">
      <c r="A2231">
        <v>345</v>
      </c>
      <c r="B2231" t="s">
        <v>46</v>
      </c>
      <c r="C2231" s="1">
        <v>43009</v>
      </c>
      <c r="D2231" t="s">
        <v>16</v>
      </c>
      <c r="E2231">
        <v>2017</v>
      </c>
      <c r="F2231">
        <v>25</v>
      </c>
    </row>
    <row r="2232" spans="1:6" x14ac:dyDescent="0.3">
      <c r="A2232">
        <v>346</v>
      </c>
      <c r="B2232" t="s">
        <v>46</v>
      </c>
      <c r="C2232" s="1">
        <v>43040</v>
      </c>
      <c r="D2232" t="s">
        <v>17</v>
      </c>
      <c r="E2232">
        <v>2017</v>
      </c>
      <c r="F2232">
        <v>29</v>
      </c>
    </row>
    <row r="2233" spans="1:6" x14ac:dyDescent="0.3">
      <c r="A2233">
        <v>347</v>
      </c>
      <c r="B2233" t="s">
        <v>46</v>
      </c>
      <c r="C2233" s="1">
        <v>43070</v>
      </c>
      <c r="D2233" t="s">
        <v>18</v>
      </c>
      <c r="E2233">
        <v>2017</v>
      </c>
      <c r="F2233">
        <v>32</v>
      </c>
    </row>
    <row r="2234" spans="1:6" x14ac:dyDescent="0.3">
      <c r="A2234">
        <v>348</v>
      </c>
      <c r="B2234" t="s">
        <v>47</v>
      </c>
      <c r="C2234" s="1">
        <v>42736</v>
      </c>
      <c r="D2234" t="s">
        <v>7</v>
      </c>
      <c r="E2234">
        <v>2017</v>
      </c>
      <c r="F2234">
        <v>235</v>
      </c>
    </row>
    <row r="2235" spans="1:6" x14ac:dyDescent="0.3">
      <c r="A2235">
        <v>349</v>
      </c>
      <c r="B2235" t="s">
        <v>47</v>
      </c>
      <c r="C2235" s="1">
        <v>42767</v>
      </c>
      <c r="D2235" t="s">
        <v>8</v>
      </c>
      <c r="E2235">
        <v>2017</v>
      </c>
      <c r="F2235">
        <v>242</v>
      </c>
    </row>
    <row r="2236" spans="1:6" x14ac:dyDescent="0.3">
      <c r="A2236">
        <v>350</v>
      </c>
      <c r="B2236" t="s">
        <v>47</v>
      </c>
      <c r="C2236" s="1">
        <v>42795</v>
      </c>
      <c r="D2236" t="s">
        <v>9</v>
      </c>
      <c r="E2236">
        <v>2017</v>
      </c>
      <c r="F2236">
        <v>238</v>
      </c>
    </row>
    <row r="2237" spans="1:6" x14ac:dyDescent="0.3">
      <c r="A2237">
        <v>351</v>
      </c>
      <c r="B2237" t="s">
        <v>47</v>
      </c>
      <c r="C2237" s="1">
        <v>42826</v>
      </c>
      <c r="D2237" t="s">
        <v>10</v>
      </c>
      <c r="E2237">
        <v>2017</v>
      </c>
      <c r="F2237">
        <v>209</v>
      </c>
    </row>
    <row r="2238" spans="1:6" x14ac:dyDescent="0.3">
      <c r="A2238">
        <v>352</v>
      </c>
      <c r="B2238" t="s">
        <v>47</v>
      </c>
      <c r="C2238" s="1">
        <v>42856</v>
      </c>
      <c r="D2238" t="s">
        <v>11</v>
      </c>
      <c r="E2238">
        <v>2017</v>
      </c>
      <c r="F2238">
        <v>211</v>
      </c>
    </row>
    <row r="2239" spans="1:6" x14ac:dyDescent="0.3">
      <c r="A2239">
        <v>353</v>
      </c>
      <c r="B2239" t="s">
        <v>47</v>
      </c>
      <c r="C2239" s="1">
        <v>42887</v>
      </c>
      <c r="D2239" t="s">
        <v>12</v>
      </c>
      <c r="E2239">
        <v>2017</v>
      </c>
      <c r="F2239">
        <v>194</v>
      </c>
    </row>
    <row r="2240" spans="1:6" x14ac:dyDescent="0.3">
      <c r="A2240">
        <v>354</v>
      </c>
      <c r="B2240" t="s">
        <v>47</v>
      </c>
      <c r="C2240" s="1">
        <v>42917</v>
      </c>
      <c r="D2240" t="s">
        <v>13</v>
      </c>
      <c r="E2240">
        <v>2017</v>
      </c>
      <c r="F2240">
        <v>116</v>
      </c>
    </row>
    <row r="2241" spans="1:6" x14ac:dyDescent="0.3">
      <c r="A2241">
        <v>355</v>
      </c>
      <c r="B2241" t="s">
        <v>47</v>
      </c>
      <c r="C2241" s="1">
        <v>42948</v>
      </c>
      <c r="D2241" t="s">
        <v>14</v>
      </c>
      <c r="E2241">
        <v>2017</v>
      </c>
      <c r="F2241">
        <v>219</v>
      </c>
    </row>
    <row r="2242" spans="1:6" x14ac:dyDescent="0.3">
      <c r="A2242">
        <v>356</v>
      </c>
      <c r="B2242" t="s">
        <v>47</v>
      </c>
      <c r="C2242" s="1">
        <v>42979</v>
      </c>
      <c r="D2242" t="s">
        <v>15</v>
      </c>
      <c r="E2242">
        <v>2017</v>
      </c>
      <c r="F2242">
        <v>225</v>
      </c>
    </row>
    <row r="2243" spans="1:6" x14ac:dyDescent="0.3">
      <c r="A2243">
        <v>357</v>
      </c>
      <c r="B2243" t="s">
        <v>47</v>
      </c>
      <c r="C2243" s="1">
        <v>43009</v>
      </c>
      <c r="D2243" t="s">
        <v>16</v>
      </c>
      <c r="E2243">
        <v>2017</v>
      </c>
      <c r="F2243">
        <v>236</v>
      </c>
    </row>
    <row r="2244" spans="1:6" x14ac:dyDescent="0.3">
      <c r="A2244">
        <v>358</v>
      </c>
      <c r="B2244" t="s">
        <v>47</v>
      </c>
      <c r="C2244" s="1">
        <v>43040</v>
      </c>
      <c r="D2244" t="s">
        <v>17</v>
      </c>
      <c r="E2244">
        <v>2017</v>
      </c>
      <c r="F2244">
        <v>255</v>
      </c>
    </row>
    <row r="2245" spans="1:6" x14ac:dyDescent="0.3">
      <c r="A2245">
        <v>359</v>
      </c>
      <c r="B2245" t="s">
        <v>47</v>
      </c>
      <c r="C2245" s="1">
        <v>43070</v>
      </c>
      <c r="D2245" t="s">
        <v>18</v>
      </c>
      <c r="E2245">
        <v>2017</v>
      </c>
      <c r="F2245">
        <v>250</v>
      </c>
    </row>
    <row r="2246" spans="1:6" x14ac:dyDescent="0.3">
      <c r="A2246">
        <v>360</v>
      </c>
      <c r="B2246" t="s">
        <v>48</v>
      </c>
      <c r="C2246" s="1">
        <v>42736</v>
      </c>
      <c r="D2246" t="s">
        <v>7</v>
      </c>
      <c r="E2246">
        <v>2017</v>
      </c>
      <c r="F2246">
        <v>0</v>
      </c>
    </row>
    <row r="2247" spans="1:6" x14ac:dyDescent="0.3">
      <c r="A2247">
        <v>361</v>
      </c>
      <c r="B2247" t="s">
        <v>48</v>
      </c>
      <c r="C2247" s="1">
        <v>42767</v>
      </c>
      <c r="D2247" t="s">
        <v>8</v>
      </c>
      <c r="E2247">
        <v>2017</v>
      </c>
      <c r="F2247">
        <v>0</v>
      </c>
    </row>
    <row r="2248" spans="1:6" x14ac:dyDescent="0.3">
      <c r="A2248">
        <v>362</v>
      </c>
      <c r="B2248" t="s">
        <v>48</v>
      </c>
      <c r="C2248" s="1">
        <v>42795</v>
      </c>
      <c r="D2248" t="s">
        <v>9</v>
      </c>
      <c r="E2248">
        <v>2017</v>
      </c>
      <c r="F2248">
        <v>0</v>
      </c>
    </row>
    <row r="2249" spans="1:6" x14ac:dyDescent="0.3">
      <c r="A2249">
        <v>363</v>
      </c>
      <c r="B2249" t="s">
        <v>48</v>
      </c>
      <c r="C2249" s="1">
        <v>42826</v>
      </c>
      <c r="D2249" t="s">
        <v>10</v>
      </c>
      <c r="E2249">
        <v>2017</v>
      </c>
      <c r="F2249">
        <v>0</v>
      </c>
    </row>
    <row r="2250" spans="1:6" x14ac:dyDescent="0.3">
      <c r="A2250">
        <v>364</v>
      </c>
      <c r="B2250" t="s">
        <v>48</v>
      </c>
      <c r="C2250" s="1">
        <v>42856</v>
      </c>
      <c r="D2250" t="s">
        <v>11</v>
      </c>
      <c r="E2250">
        <v>2017</v>
      </c>
      <c r="F2250">
        <v>0</v>
      </c>
    </row>
    <row r="2251" spans="1:6" x14ac:dyDescent="0.3">
      <c r="A2251">
        <v>365</v>
      </c>
      <c r="B2251" t="s">
        <v>48</v>
      </c>
      <c r="C2251" s="1">
        <v>42887</v>
      </c>
      <c r="D2251" t="s">
        <v>12</v>
      </c>
      <c r="E2251">
        <v>2017</v>
      </c>
      <c r="F2251">
        <v>0</v>
      </c>
    </row>
    <row r="2252" spans="1:6" x14ac:dyDescent="0.3">
      <c r="A2252">
        <v>366</v>
      </c>
      <c r="B2252" t="s">
        <v>48</v>
      </c>
      <c r="C2252" s="1">
        <v>42917</v>
      </c>
      <c r="D2252" t="s">
        <v>13</v>
      </c>
      <c r="E2252">
        <v>2017</v>
      </c>
      <c r="F2252">
        <v>0</v>
      </c>
    </row>
    <row r="2253" spans="1:6" x14ac:dyDescent="0.3">
      <c r="A2253">
        <v>367</v>
      </c>
      <c r="B2253" t="s">
        <v>48</v>
      </c>
      <c r="C2253" s="1">
        <v>42948</v>
      </c>
      <c r="D2253" t="s">
        <v>14</v>
      </c>
      <c r="E2253">
        <v>2017</v>
      </c>
      <c r="F2253">
        <v>0</v>
      </c>
    </row>
    <row r="2254" spans="1:6" x14ac:dyDescent="0.3">
      <c r="A2254">
        <v>368</v>
      </c>
      <c r="B2254" t="s">
        <v>48</v>
      </c>
      <c r="C2254" s="1">
        <v>42979</v>
      </c>
      <c r="D2254" t="s">
        <v>15</v>
      </c>
      <c r="E2254">
        <v>2017</v>
      </c>
      <c r="F2254">
        <v>0</v>
      </c>
    </row>
    <row r="2255" spans="1:6" x14ac:dyDescent="0.3">
      <c r="A2255">
        <v>369</v>
      </c>
      <c r="B2255" t="s">
        <v>48</v>
      </c>
      <c r="C2255" s="1">
        <v>43009</v>
      </c>
      <c r="D2255" t="s">
        <v>16</v>
      </c>
      <c r="E2255">
        <v>2017</v>
      </c>
      <c r="F2255">
        <v>0</v>
      </c>
    </row>
    <row r="2256" spans="1:6" x14ac:dyDescent="0.3">
      <c r="A2256">
        <v>370</v>
      </c>
      <c r="B2256" t="s">
        <v>48</v>
      </c>
      <c r="C2256" s="1">
        <v>43040</v>
      </c>
      <c r="D2256" t="s">
        <v>17</v>
      </c>
      <c r="E2256">
        <v>2017</v>
      </c>
      <c r="F2256">
        <v>0</v>
      </c>
    </row>
    <row r="2257" spans="1:6" x14ac:dyDescent="0.3">
      <c r="A2257">
        <v>371</v>
      </c>
      <c r="B2257" t="s">
        <v>48</v>
      </c>
      <c r="C2257" s="1">
        <v>43070</v>
      </c>
      <c r="D2257" t="s">
        <v>18</v>
      </c>
      <c r="E2257">
        <v>2017</v>
      </c>
      <c r="F2257">
        <v>0</v>
      </c>
    </row>
    <row r="2258" spans="1:6" x14ac:dyDescent="0.3">
      <c r="A2258">
        <v>0</v>
      </c>
      <c r="B2258" t="s">
        <v>6</v>
      </c>
      <c r="C2258" s="1">
        <v>43101</v>
      </c>
      <c r="D2258" t="s">
        <v>7</v>
      </c>
      <c r="E2258">
        <v>2018</v>
      </c>
      <c r="F2258">
        <v>0</v>
      </c>
    </row>
    <row r="2259" spans="1:6" x14ac:dyDescent="0.3">
      <c r="A2259">
        <v>1</v>
      </c>
      <c r="B2259" t="s">
        <v>6</v>
      </c>
      <c r="C2259" s="1">
        <v>43132</v>
      </c>
      <c r="D2259" t="s">
        <v>8</v>
      </c>
      <c r="E2259">
        <v>2018</v>
      </c>
      <c r="F2259">
        <v>0</v>
      </c>
    </row>
    <row r="2260" spans="1:6" x14ac:dyDescent="0.3">
      <c r="A2260">
        <v>2</v>
      </c>
      <c r="B2260" t="s">
        <v>6</v>
      </c>
      <c r="C2260" s="1">
        <v>43160</v>
      </c>
      <c r="D2260" t="s">
        <v>9</v>
      </c>
      <c r="E2260">
        <v>2018</v>
      </c>
      <c r="F2260">
        <v>0</v>
      </c>
    </row>
    <row r="2261" spans="1:6" x14ac:dyDescent="0.3">
      <c r="A2261">
        <v>3</v>
      </c>
      <c r="B2261" t="s">
        <v>6</v>
      </c>
      <c r="C2261" s="1">
        <v>43191</v>
      </c>
      <c r="D2261" t="s">
        <v>10</v>
      </c>
      <c r="E2261">
        <v>2018</v>
      </c>
      <c r="F2261">
        <v>0</v>
      </c>
    </row>
    <row r="2262" spans="1:6" x14ac:dyDescent="0.3">
      <c r="A2262">
        <v>4</v>
      </c>
      <c r="B2262" t="s">
        <v>6</v>
      </c>
      <c r="C2262" s="1">
        <v>43221</v>
      </c>
      <c r="D2262" t="s">
        <v>11</v>
      </c>
      <c r="E2262">
        <v>2018</v>
      </c>
      <c r="F2262">
        <v>0</v>
      </c>
    </row>
    <row r="2263" spans="1:6" x14ac:dyDescent="0.3">
      <c r="A2263">
        <v>5</v>
      </c>
      <c r="B2263" t="s">
        <v>6</v>
      </c>
      <c r="C2263" s="1">
        <v>43252</v>
      </c>
      <c r="D2263" t="s">
        <v>12</v>
      </c>
      <c r="E2263">
        <v>2018</v>
      </c>
      <c r="F2263">
        <v>0</v>
      </c>
    </row>
    <row r="2264" spans="1:6" x14ac:dyDescent="0.3">
      <c r="A2264">
        <v>6</v>
      </c>
      <c r="B2264" t="s">
        <v>6</v>
      </c>
      <c r="C2264" s="1">
        <v>43282</v>
      </c>
      <c r="D2264" t="s">
        <v>13</v>
      </c>
      <c r="E2264">
        <v>2018</v>
      </c>
      <c r="F2264">
        <v>2</v>
      </c>
    </row>
    <row r="2265" spans="1:6" x14ac:dyDescent="0.3">
      <c r="A2265">
        <v>7</v>
      </c>
      <c r="B2265" t="s">
        <v>6</v>
      </c>
      <c r="C2265" s="1">
        <v>43313</v>
      </c>
      <c r="D2265" t="s">
        <v>14</v>
      </c>
      <c r="E2265">
        <v>2018</v>
      </c>
      <c r="F2265">
        <v>3</v>
      </c>
    </row>
    <row r="2266" spans="1:6" x14ac:dyDescent="0.3">
      <c r="A2266">
        <v>8</v>
      </c>
      <c r="B2266" t="s">
        <v>6</v>
      </c>
      <c r="C2266" s="1">
        <v>43344</v>
      </c>
      <c r="D2266" t="s">
        <v>15</v>
      </c>
      <c r="E2266">
        <v>2018</v>
      </c>
      <c r="F2266">
        <v>0</v>
      </c>
    </row>
    <row r="2267" spans="1:6" x14ac:dyDescent="0.3">
      <c r="A2267">
        <v>9</v>
      </c>
      <c r="B2267" t="s">
        <v>6</v>
      </c>
      <c r="C2267" s="1">
        <v>43374</v>
      </c>
      <c r="D2267" t="s">
        <v>16</v>
      </c>
      <c r="E2267">
        <v>2018</v>
      </c>
      <c r="F2267">
        <v>0</v>
      </c>
    </row>
    <row r="2268" spans="1:6" x14ac:dyDescent="0.3">
      <c r="A2268">
        <v>10</v>
      </c>
      <c r="B2268" t="s">
        <v>6</v>
      </c>
      <c r="C2268" s="1">
        <v>43405</v>
      </c>
      <c r="D2268" t="s">
        <v>17</v>
      </c>
      <c r="E2268">
        <v>2018</v>
      </c>
      <c r="F2268">
        <v>0</v>
      </c>
    </row>
    <row r="2269" spans="1:6" x14ac:dyDescent="0.3">
      <c r="A2269">
        <v>11</v>
      </c>
      <c r="B2269" t="s">
        <v>6</v>
      </c>
      <c r="C2269" s="1">
        <v>43435</v>
      </c>
      <c r="D2269" t="s">
        <v>18</v>
      </c>
      <c r="E2269">
        <v>2018</v>
      </c>
      <c r="F2269">
        <v>0</v>
      </c>
    </row>
    <row r="2270" spans="1:6" x14ac:dyDescent="0.3">
      <c r="A2270">
        <v>12</v>
      </c>
      <c r="B2270" t="s">
        <v>19</v>
      </c>
      <c r="C2270" s="1">
        <v>43101</v>
      </c>
      <c r="D2270" t="s">
        <v>7</v>
      </c>
      <c r="E2270">
        <v>2018</v>
      </c>
      <c r="F2270">
        <v>0</v>
      </c>
    </row>
    <row r="2271" spans="1:6" x14ac:dyDescent="0.3">
      <c r="A2271">
        <v>13</v>
      </c>
      <c r="B2271" t="s">
        <v>19</v>
      </c>
      <c r="C2271" s="1">
        <v>43132</v>
      </c>
      <c r="D2271" t="s">
        <v>8</v>
      </c>
      <c r="E2271">
        <v>2018</v>
      </c>
      <c r="F2271">
        <v>0</v>
      </c>
    </row>
    <row r="2272" spans="1:6" x14ac:dyDescent="0.3">
      <c r="A2272">
        <v>14</v>
      </c>
      <c r="B2272" t="s">
        <v>19</v>
      </c>
      <c r="C2272" s="1">
        <v>43160</v>
      </c>
      <c r="D2272" t="s">
        <v>9</v>
      </c>
      <c r="E2272">
        <v>2018</v>
      </c>
      <c r="F2272">
        <v>0</v>
      </c>
    </row>
    <row r="2273" spans="1:6" x14ac:dyDescent="0.3">
      <c r="A2273">
        <v>15</v>
      </c>
      <c r="B2273" t="s">
        <v>19</v>
      </c>
      <c r="C2273" s="1">
        <v>43191</v>
      </c>
      <c r="D2273" t="s">
        <v>10</v>
      </c>
      <c r="E2273">
        <v>2018</v>
      </c>
      <c r="F2273">
        <v>0</v>
      </c>
    </row>
    <row r="2274" spans="1:6" x14ac:dyDescent="0.3">
      <c r="A2274">
        <v>16</v>
      </c>
      <c r="B2274" t="s">
        <v>19</v>
      </c>
      <c r="C2274" s="1">
        <v>43221</v>
      </c>
      <c r="D2274" t="s">
        <v>11</v>
      </c>
      <c r="E2274">
        <v>2018</v>
      </c>
      <c r="F2274">
        <v>0</v>
      </c>
    </row>
    <row r="2275" spans="1:6" x14ac:dyDescent="0.3">
      <c r="A2275">
        <v>17</v>
      </c>
      <c r="B2275" t="s">
        <v>19</v>
      </c>
      <c r="C2275" s="1">
        <v>43252</v>
      </c>
      <c r="D2275" t="s">
        <v>12</v>
      </c>
      <c r="E2275">
        <v>2018</v>
      </c>
      <c r="F2275">
        <v>0</v>
      </c>
    </row>
    <row r="2276" spans="1:6" x14ac:dyDescent="0.3">
      <c r="A2276">
        <v>18</v>
      </c>
      <c r="B2276" t="s">
        <v>19</v>
      </c>
      <c r="C2276" s="1">
        <v>43282</v>
      </c>
      <c r="D2276" t="s">
        <v>13</v>
      </c>
      <c r="E2276">
        <v>2018</v>
      </c>
      <c r="F2276">
        <v>0</v>
      </c>
    </row>
    <row r="2277" spans="1:6" x14ac:dyDescent="0.3">
      <c r="A2277">
        <v>19</v>
      </c>
      <c r="B2277" t="s">
        <v>19</v>
      </c>
      <c r="C2277" s="1">
        <v>43313</v>
      </c>
      <c r="D2277" t="s">
        <v>14</v>
      </c>
      <c r="E2277">
        <v>2018</v>
      </c>
      <c r="F2277">
        <v>0</v>
      </c>
    </row>
    <row r="2278" spans="1:6" x14ac:dyDescent="0.3">
      <c r="A2278">
        <v>20</v>
      </c>
      <c r="B2278" t="s">
        <v>19</v>
      </c>
      <c r="C2278" s="1">
        <v>43344</v>
      </c>
      <c r="D2278" t="s">
        <v>15</v>
      </c>
      <c r="E2278">
        <v>2018</v>
      </c>
      <c r="F2278">
        <v>0</v>
      </c>
    </row>
    <row r="2279" spans="1:6" x14ac:dyDescent="0.3">
      <c r="A2279">
        <v>21</v>
      </c>
      <c r="B2279" t="s">
        <v>19</v>
      </c>
      <c r="C2279" s="1">
        <v>43374</v>
      </c>
      <c r="D2279" t="s">
        <v>16</v>
      </c>
      <c r="E2279">
        <v>2018</v>
      </c>
      <c r="F2279">
        <v>0</v>
      </c>
    </row>
    <row r="2280" spans="1:6" x14ac:dyDescent="0.3">
      <c r="A2280">
        <v>22</v>
      </c>
      <c r="B2280" t="s">
        <v>19</v>
      </c>
      <c r="C2280" s="1">
        <v>43405</v>
      </c>
      <c r="D2280" t="s">
        <v>17</v>
      </c>
      <c r="E2280">
        <v>2018</v>
      </c>
      <c r="F2280">
        <v>0</v>
      </c>
    </row>
    <row r="2281" spans="1:6" x14ac:dyDescent="0.3">
      <c r="A2281">
        <v>23</v>
      </c>
      <c r="B2281" t="s">
        <v>19</v>
      </c>
      <c r="C2281" s="1">
        <v>43435</v>
      </c>
      <c r="D2281" t="s">
        <v>18</v>
      </c>
      <c r="E2281">
        <v>2018</v>
      </c>
      <c r="F2281">
        <v>0</v>
      </c>
    </row>
    <row r="2282" spans="1:6" x14ac:dyDescent="0.3">
      <c r="A2282">
        <v>24</v>
      </c>
      <c r="B2282" t="s">
        <v>20</v>
      </c>
      <c r="C2282" s="1">
        <v>43101</v>
      </c>
      <c r="D2282" t="s">
        <v>7</v>
      </c>
      <c r="E2282">
        <v>2018</v>
      </c>
      <c r="F2282">
        <v>35379</v>
      </c>
    </row>
    <row r="2283" spans="1:6" x14ac:dyDescent="0.3">
      <c r="A2283">
        <v>25</v>
      </c>
      <c r="B2283" t="s">
        <v>20</v>
      </c>
      <c r="C2283" s="1">
        <v>43132</v>
      </c>
      <c r="D2283" t="s">
        <v>8</v>
      </c>
      <c r="E2283">
        <v>2018</v>
      </c>
      <c r="F2283">
        <v>30414</v>
      </c>
    </row>
    <row r="2284" spans="1:6" x14ac:dyDescent="0.3">
      <c r="A2284">
        <v>26</v>
      </c>
      <c r="B2284" t="s">
        <v>20</v>
      </c>
      <c r="C2284" s="1">
        <v>43160</v>
      </c>
      <c r="D2284" t="s">
        <v>9</v>
      </c>
      <c r="E2284">
        <v>2018</v>
      </c>
      <c r="F2284">
        <v>27535</v>
      </c>
    </row>
    <row r="2285" spans="1:6" x14ac:dyDescent="0.3">
      <c r="A2285">
        <v>27</v>
      </c>
      <c r="B2285" t="s">
        <v>20</v>
      </c>
      <c r="C2285" s="1">
        <v>43191</v>
      </c>
      <c r="D2285" t="s">
        <v>10</v>
      </c>
      <c r="E2285">
        <v>2018</v>
      </c>
      <c r="F2285">
        <v>20830</v>
      </c>
    </row>
    <row r="2286" spans="1:6" x14ac:dyDescent="0.3">
      <c r="A2286">
        <v>28</v>
      </c>
      <c r="B2286" t="s">
        <v>20</v>
      </c>
      <c r="C2286" s="1">
        <v>43221</v>
      </c>
      <c r="D2286" t="s">
        <v>11</v>
      </c>
      <c r="E2286">
        <v>2018</v>
      </c>
      <c r="F2286">
        <v>21554</v>
      </c>
    </row>
    <row r="2287" spans="1:6" x14ac:dyDescent="0.3">
      <c r="A2287">
        <v>29</v>
      </c>
      <c r="B2287" t="s">
        <v>20</v>
      </c>
      <c r="C2287" s="1">
        <v>43252</v>
      </c>
      <c r="D2287" t="s">
        <v>12</v>
      </c>
      <c r="E2287">
        <v>2018</v>
      </c>
      <c r="F2287">
        <v>24677</v>
      </c>
    </row>
    <row r="2288" spans="1:6" x14ac:dyDescent="0.3">
      <c r="A2288">
        <v>30</v>
      </c>
      <c r="B2288" t="s">
        <v>20</v>
      </c>
      <c r="C2288" s="1">
        <v>43282</v>
      </c>
      <c r="D2288" t="s">
        <v>13</v>
      </c>
      <c r="E2288">
        <v>2018</v>
      </c>
      <c r="F2288">
        <v>17456</v>
      </c>
    </row>
    <row r="2289" spans="1:6" x14ac:dyDescent="0.3">
      <c r="A2289">
        <v>31</v>
      </c>
      <c r="B2289" t="s">
        <v>20</v>
      </c>
      <c r="C2289" s="1">
        <v>43313</v>
      </c>
      <c r="D2289" t="s">
        <v>14</v>
      </c>
      <c r="E2289">
        <v>2018</v>
      </c>
      <c r="F2289">
        <v>31217</v>
      </c>
    </row>
    <row r="2290" spans="1:6" x14ac:dyDescent="0.3">
      <c r="A2290">
        <v>32</v>
      </c>
      <c r="B2290" t="s">
        <v>20</v>
      </c>
      <c r="C2290" s="1">
        <v>43344</v>
      </c>
      <c r="D2290" t="s">
        <v>15</v>
      </c>
      <c r="E2290">
        <v>2018</v>
      </c>
      <c r="F2290">
        <v>22809</v>
      </c>
    </row>
    <row r="2291" spans="1:6" x14ac:dyDescent="0.3">
      <c r="A2291">
        <v>33</v>
      </c>
      <c r="B2291" t="s">
        <v>20</v>
      </c>
      <c r="C2291" s="1">
        <v>43374</v>
      </c>
      <c r="D2291" t="s">
        <v>16</v>
      </c>
      <c r="E2291">
        <v>2018</v>
      </c>
      <c r="F2291">
        <v>30072</v>
      </c>
    </row>
    <row r="2292" spans="1:6" x14ac:dyDescent="0.3">
      <c r="A2292">
        <v>34</v>
      </c>
      <c r="B2292" t="s">
        <v>20</v>
      </c>
      <c r="C2292" s="1">
        <v>43405</v>
      </c>
      <c r="D2292" t="s">
        <v>17</v>
      </c>
      <c r="E2292">
        <v>2018</v>
      </c>
      <c r="F2292">
        <v>23487</v>
      </c>
    </row>
    <row r="2293" spans="1:6" x14ac:dyDescent="0.3">
      <c r="A2293">
        <v>35</v>
      </c>
      <c r="B2293" t="s">
        <v>20</v>
      </c>
      <c r="C2293" s="1">
        <v>43435</v>
      </c>
      <c r="D2293" t="s">
        <v>18</v>
      </c>
      <c r="E2293">
        <v>2018</v>
      </c>
      <c r="F2293">
        <v>29358</v>
      </c>
    </row>
    <row r="2294" spans="1:6" x14ac:dyDescent="0.3">
      <c r="A2294">
        <v>36</v>
      </c>
      <c r="B2294" t="s">
        <v>21</v>
      </c>
      <c r="C2294" s="1">
        <v>43101</v>
      </c>
      <c r="D2294" t="s">
        <v>7</v>
      </c>
      <c r="E2294">
        <v>2018</v>
      </c>
      <c r="F2294">
        <v>0</v>
      </c>
    </row>
    <row r="2295" spans="1:6" x14ac:dyDescent="0.3">
      <c r="A2295">
        <v>37</v>
      </c>
      <c r="B2295" t="s">
        <v>21</v>
      </c>
      <c r="C2295" s="1">
        <v>43132</v>
      </c>
      <c r="D2295" t="s">
        <v>8</v>
      </c>
      <c r="E2295">
        <v>2018</v>
      </c>
      <c r="F2295">
        <v>0</v>
      </c>
    </row>
    <row r="2296" spans="1:6" x14ac:dyDescent="0.3">
      <c r="A2296">
        <v>38</v>
      </c>
      <c r="B2296" t="s">
        <v>21</v>
      </c>
      <c r="C2296" s="1">
        <v>43160</v>
      </c>
      <c r="D2296" t="s">
        <v>9</v>
      </c>
      <c r="E2296">
        <v>2018</v>
      </c>
      <c r="F2296">
        <v>0</v>
      </c>
    </row>
    <row r="2297" spans="1:6" x14ac:dyDescent="0.3">
      <c r="A2297">
        <v>39</v>
      </c>
      <c r="B2297" t="s">
        <v>21</v>
      </c>
      <c r="C2297" s="1">
        <v>43191</v>
      </c>
      <c r="D2297" t="s">
        <v>10</v>
      </c>
      <c r="E2297">
        <v>2018</v>
      </c>
      <c r="F2297">
        <v>0</v>
      </c>
    </row>
    <row r="2298" spans="1:6" x14ac:dyDescent="0.3">
      <c r="A2298">
        <v>40</v>
      </c>
      <c r="B2298" t="s">
        <v>21</v>
      </c>
      <c r="C2298" s="1">
        <v>43221</v>
      </c>
      <c r="D2298" t="s">
        <v>11</v>
      </c>
      <c r="E2298">
        <v>2018</v>
      </c>
      <c r="F2298">
        <v>0</v>
      </c>
    </row>
    <row r="2299" spans="1:6" x14ac:dyDescent="0.3">
      <c r="A2299">
        <v>41</v>
      </c>
      <c r="B2299" t="s">
        <v>21</v>
      </c>
      <c r="C2299" s="1">
        <v>43252</v>
      </c>
      <c r="D2299" t="s">
        <v>12</v>
      </c>
      <c r="E2299">
        <v>2018</v>
      </c>
      <c r="F2299">
        <v>0</v>
      </c>
    </row>
    <row r="2300" spans="1:6" x14ac:dyDescent="0.3">
      <c r="A2300">
        <v>42</v>
      </c>
      <c r="B2300" t="s">
        <v>21</v>
      </c>
      <c r="C2300" s="1">
        <v>43282</v>
      </c>
      <c r="D2300" t="s">
        <v>13</v>
      </c>
      <c r="E2300">
        <v>2018</v>
      </c>
      <c r="F2300">
        <v>0</v>
      </c>
    </row>
    <row r="2301" spans="1:6" x14ac:dyDescent="0.3">
      <c r="A2301">
        <v>43</v>
      </c>
      <c r="B2301" t="s">
        <v>21</v>
      </c>
      <c r="C2301" s="1">
        <v>43313</v>
      </c>
      <c r="D2301" t="s">
        <v>14</v>
      </c>
      <c r="E2301">
        <v>2018</v>
      </c>
      <c r="F2301">
        <v>0</v>
      </c>
    </row>
    <row r="2302" spans="1:6" x14ac:dyDescent="0.3">
      <c r="A2302">
        <v>44</v>
      </c>
      <c r="B2302" t="s">
        <v>21</v>
      </c>
      <c r="C2302" s="1">
        <v>43344</v>
      </c>
      <c r="D2302" t="s">
        <v>15</v>
      </c>
      <c r="E2302">
        <v>2018</v>
      </c>
      <c r="F2302">
        <v>0</v>
      </c>
    </row>
    <row r="2303" spans="1:6" x14ac:dyDescent="0.3">
      <c r="A2303">
        <v>45</v>
      </c>
      <c r="B2303" t="s">
        <v>21</v>
      </c>
      <c r="C2303" s="1">
        <v>43374</v>
      </c>
      <c r="D2303" t="s">
        <v>16</v>
      </c>
      <c r="E2303">
        <v>2018</v>
      </c>
      <c r="F2303">
        <v>0</v>
      </c>
    </row>
    <row r="2304" spans="1:6" x14ac:dyDescent="0.3">
      <c r="A2304">
        <v>46</v>
      </c>
      <c r="B2304" t="s">
        <v>21</v>
      </c>
      <c r="C2304" s="1">
        <v>43405</v>
      </c>
      <c r="D2304" t="s">
        <v>17</v>
      </c>
      <c r="E2304">
        <v>2018</v>
      </c>
      <c r="F2304">
        <v>0</v>
      </c>
    </row>
    <row r="2305" spans="1:6" x14ac:dyDescent="0.3">
      <c r="A2305">
        <v>47</v>
      </c>
      <c r="B2305" t="s">
        <v>21</v>
      </c>
      <c r="C2305" s="1">
        <v>43435</v>
      </c>
      <c r="D2305" t="s">
        <v>18</v>
      </c>
      <c r="E2305">
        <v>2018</v>
      </c>
      <c r="F2305">
        <v>0</v>
      </c>
    </row>
    <row r="2306" spans="1:6" x14ac:dyDescent="0.3">
      <c r="A2306">
        <v>48</v>
      </c>
      <c r="B2306" t="s">
        <v>22</v>
      </c>
      <c r="C2306" s="1">
        <v>43101</v>
      </c>
      <c r="D2306" t="s">
        <v>7</v>
      </c>
      <c r="E2306">
        <v>2018</v>
      </c>
      <c r="F2306">
        <v>0</v>
      </c>
    </row>
    <row r="2307" spans="1:6" x14ac:dyDescent="0.3">
      <c r="A2307">
        <v>49</v>
      </c>
      <c r="B2307" t="s">
        <v>22</v>
      </c>
      <c r="C2307" s="1">
        <v>43132</v>
      </c>
      <c r="D2307" t="s">
        <v>8</v>
      </c>
      <c r="E2307">
        <v>2018</v>
      </c>
      <c r="F2307">
        <v>0</v>
      </c>
    </row>
    <row r="2308" spans="1:6" x14ac:dyDescent="0.3">
      <c r="A2308">
        <v>50</v>
      </c>
      <c r="B2308" t="s">
        <v>22</v>
      </c>
      <c r="C2308" s="1">
        <v>43160</v>
      </c>
      <c r="D2308" t="s">
        <v>9</v>
      </c>
      <c r="E2308">
        <v>2018</v>
      </c>
      <c r="F2308">
        <v>0</v>
      </c>
    </row>
    <row r="2309" spans="1:6" x14ac:dyDescent="0.3">
      <c r="A2309">
        <v>51</v>
      </c>
      <c r="B2309" t="s">
        <v>22</v>
      </c>
      <c r="C2309" s="1">
        <v>43191</v>
      </c>
      <c r="D2309" t="s">
        <v>10</v>
      </c>
      <c r="E2309">
        <v>2018</v>
      </c>
      <c r="F2309">
        <v>0</v>
      </c>
    </row>
    <row r="2310" spans="1:6" x14ac:dyDescent="0.3">
      <c r="A2310">
        <v>52</v>
      </c>
      <c r="B2310" t="s">
        <v>22</v>
      </c>
      <c r="C2310" s="1">
        <v>43221</v>
      </c>
      <c r="D2310" t="s">
        <v>11</v>
      </c>
      <c r="E2310">
        <v>2018</v>
      </c>
      <c r="F2310">
        <v>0</v>
      </c>
    </row>
    <row r="2311" spans="1:6" x14ac:dyDescent="0.3">
      <c r="A2311">
        <v>53</v>
      </c>
      <c r="B2311" t="s">
        <v>22</v>
      </c>
      <c r="C2311" s="1">
        <v>43252</v>
      </c>
      <c r="D2311" t="s">
        <v>12</v>
      </c>
      <c r="E2311">
        <v>2018</v>
      </c>
      <c r="F2311">
        <v>0</v>
      </c>
    </row>
    <row r="2312" spans="1:6" x14ac:dyDescent="0.3">
      <c r="A2312">
        <v>54</v>
      </c>
      <c r="B2312" t="s">
        <v>22</v>
      </c>
      <c r="C2312" s="1">
        <v>43282</v>
      </c>
      <c r="D2312" t="s">
        <v>13</v>
      </c>
      <c r="E2312">
        <v>2018</v>
      </c>
      <c r="F2312">
        <v>0</v>
      </c>
    </row>
    <row r="2313" spans="1:6" x14ac:dyDescent="0.3">
      <c r="A2313">
        <v>55</v>
      </c>
      <c r="B2313" t="s">
        <v>22</v>
      </c>
      <c r="C2313" s="1">
        <v>43313</v>
      </c>
      <c r="D2313" t="s">
        <v>14</v>
      </c>
      <c r="E2313">
        <v>2018</v>
      </c>
      <c r="F2313">
        <v>0</v>
      </c>
    </row>
    <row r="2314" spans="1:6" x14ac:dyDescent="0.3">
      <c r="A2314">
        <v>56</v>
      </c>
      <c r="B2314" t="s">
        <v>22</v>
      </c>
      <c r="C2314" s="1">
        <v>43344</v>
      </c>
      <c r="D2314" t="s">
        <v>15</v>
      </c>
      <c r="E2314">
        <v>2018</v>
      </c>
      <c r="F2314">
        <v>0</v>
      </c>
    </row>
    <row r="2315" spans="1:6" x14ac:dyDescent="0.3">
      <c r="A2315">
        <v>57</v>
      </c>
      <c r="B2315" t="s">
        <v>22</v>
      </c>
      <c r="C2315" s="1">
        <v>43374</v>
      </c>
      <c r="D2315" t="s">
        <v>16</v>
      </c>
      <c r="E2315">
        <v>2018</v>
      </c>
      <c r="F2315">
        <v>0</v>
      </c>
    </row>
    <row r="2316" spans="1:6" x14ac:dyDescent="0.3">
      <c r="A2316">
        <v>58</v>
      </c>
      <c r="B2316" t="s">
        <v>22</v>
      </c>
      <c r="C2316" s="1">
        <v>43405</v>
      </c>
      <c r="D2316" t="s">
        <v>17</v>
      </c>
      <c r="E2316">
        <v>2018</v>
      </c>
      <c r="F2316">
        <v>0</v>
      </c>
    </row>
    <row r="2317" spans="1:6" x14ac:dyDescent="0.3">
      <c r="A2317">
        <v>59</v>
      </c>
      <c r="B2317" t="s">
        <v>22</v>
      </c>
      <c r="C2317" s="1">
        <v>43435</v>
      </c>
      <c r="D2317" t="s">
        <v>18</v>
      </c>
      <c r="E2317">
        <v>2018</v>
      </c>
      <c r="F2317">
        <v>0</v>
      </c>
    </row>
    <row r="2318" spans="1:6" x14ac:dyDescent="0.3">
      <c r="A2318">
        <v>60</v>
      </c>
      <c r="B2318" t="s">
        <v>23</v>
      </c>
      <c r="C2318" s="1">
        <v>43101</v>
      </c>
      <c r="D2318" t="s">
        <v>7</v>
      </c>
      <c r="E2318">
        <v>2018</v>
      </c>
      <c r="F2318">
        <v>50</v>
      </c>
    </row>
    <row r="2319" spans="1:6" x14ac:dyDescent="0.3">
      <c r="A2319">
        <v>61</v>
      </c>
      <c r="B2319" t="s">
        <v>23</v>
      </c>
      <c r="C2319" s="1">
        <v>43132</v>
      </c>
      <c r="D2319" t="s">
        <v>8</v>
      </c>
      <c r="E2319">
        <v>2018</v>
      </c>
      <c r="F2319">
        <v>60</v>
      </c>
    </row>
    <row r="2320" spans="1:6" x14ac:dyDescent="0.3">
      <c r="A2320">
        <v>62</v>
      </c>
      <c r="B2320" t="s">
        <v>23</v>
      </c>
      <c r="C2320" s="1">
        <v>43160</v>
      </c>
      <c r="D2320" t="s">
        <v>9</v>
      </c>
      <c r="E2320">
        <v>2018</v>
      </c>
      <c r="F2320">
        <v>70</v>
      </c>
    </row>
    <row r="2321" spans="1:6" x14ac:dyDescent="0.3">
      <c r="A2321">
        <v>63</v>
      </c>
      <c r="B2321" t="s">
        <v>23</v>
      </c>
      <c r="C2321" s="1">
        <v>43191</v>
      </c>
      <c r="D2321" t="s">
        <v>10</v>
      </c>
      <c r="E2321">
        <v>2018</v>
      </c>
      <c r="F2321">
        <v>45</v>
      </c>
    </row>
    <row r="2322" spans="1:6" x14ac:dyDescent="0.3">
      <c r="A2322">
        <v>64</v>
      </c>
      <c r="B2322" t="s">
        <v>23</v>
      </c>
      <c r="C2322" s="1">
        <v>43221</v>
      </c>
      <c r="D2322" t="s">
        <v>11</v>
      </c>
      <c r="E2322">
        <v>2018</v>
      </c>
      <c r="F2322">
        <v>40</v>
      </c>
    </row>
    <row r="2323" spans="1:6" x14ac:dyDescent="0.3">
      <c r="A2323">
        <v>65</v>
      </c>
      <c r="B2323" t="s">
        <v>23</v>
      </c>
      <c r="C2323" s="1">
        <v>43252</v>
      </c>
      <c r="D2323" t="s">
        <v>12</v>
      </c>
      <c r="E2323">
        <v>2018</v>
      </c>
      <c r="F2323">
        <v>35</v>
      </c>
    </row>
    <row r="2324" spans="1:6" x14ac:dyDescent="0.3">
      <c r="A2324">
        <v>66</v>
      </c>
      <c r="B2324" t="s">
        <v>23</v>
      </c>
      <c r="C2324" s="1">
        <v>43282</v>
      </c>
      <c r="D2324" t="s">
        <v>13</v>
      </c>
      <c r="E2324">
        <v>2018</v>
      </c>
      <c r="F2324">
        <v>40</v>
      </c>
    </row>
    <row r="2325" spans="1:6" x14ac:dyDescent="0.3">
      <c r="A2325">
        <v>67</v>
      </c>
      <c r="B2325" t="s">
        <v>23</v>
      </c>
      <c r="C2325" s="1">
        <v>43313</v>
      </c>
      <c r="D2325" t="s">
        <v>14</v>
      </c>
      <c r="E2325">
        <v>2018</v>
      </c>
      <c r="F2325">
        <v>35</v>
      </c>
    </row>
    <row r="2326" spans="1:6" x14ac:dyDescent="0.3">
      <c r="A2326">
        <v>68</v>
      </c>
      <c r="B2326" t="s">
        <v>23</v>
      </c>
      <c r="C2326" s="1">
        <v>43344</v>
      </c>
      <c r="D2326" t="s">
        <v>15</v>
      </c>
      <c r="E2326">
        <v>2018</v>
      </c>
      <c r="F2326">
        <v>40</v>
      </c>
    </row>
    <row r="2327" spans="1:6" x14ac:dyDescent="0.3">
      <c r="A2327">
        <v>69</v>
      </c>
      <c r="B2327" t="s">
        <v>23</v>
      </c>
      <c r="C2327" s="1">
        <v>43374</v>
      </c>
      <c r="D2327" t="s">
        <v>16</v>
      </c>
      <c r="E2327">
        <v>2018</v>
      </c>
      <c r="F2327">
        <v>40</v>
      </c>
    </row>
    <row r="2328" spans="1:6" x14ac:dyDescent="0.3">
      <c r="A2328">
        <v>70</v>
      </c>
      <c r="B2328" t="s">
        <v>23</v>
      </c>
      <c r="C2328" s="1">
        <v>43405</v>
      </c>
      <c r="D2328" t="s">
        <v>17</v>
      </c>
      <c r="E2328">
        <v>2018</v>
      </c>
      <c r="F2328">
        <v>40</v>
      </c>
    </row>
    <row r="2329" spans="1:6" x14ac:dyDescent="0.3">
      <c r="A2329">
        <v>71</v>
      </c>
      <c r="B2329" t="s">
        <v>23</v>
      </c>
      <c r="C2329" s="1">
        <v>43435</v>
      </c>
      <c r="D2329" t="s">
        <v>18</v>
      </c>
      <c r="E2329">
        <v>2018</v>
      </c>
      <c r="F2329">
        <v>44</v>
      </c>
    </row>
    <row r="2330" spans="1:6" x14ac:dyDescent="0.3">
      <c r="A2330">
        <v>72</v>
      </c>
      <c r="B2330" t="s">
        <v>24</v>
      </c>
      <c r="C2330" s="1">
        <v>43101</v>
      </c>
      <c r="D2330" t="s">
        <v>7</v>
      </c>
      <c r="E2330">
        <v>2018</v>
      </c>
      <c r="F2330">
        <v>36</v>
      </c>
    </row>
    <row r="2331" spans="1:6" x14ac:dyDescent="0.3">
      <c r="A2331">
        <v>73</v>
      </c>
      <c r="B2331" t="s">
        <v>24</v>
      </c>
      <c r="C2331" s="1">
        <v>43132</v>
      </c>
      <c r="D2331" t="s">
        <v>8</v>
      </c>
      <c r="E2331">
        <v>2018</v>
      </c>
      <c r="F2331">
        <v>6</v>
      </c>
    </row>
    <row r="2332" spans="1:6" x14ac:dyDescent="0.3">
      <c r="A2332">
        <v>74</v>
      </c>
      <c r="B2332" t="s">
        <v>24</v>
      </c>
      <c r="C2332" s="1">
        <v>43160</v>
      </c>
      <c r="D2332" t="s">
        <v>9</v>
      </c>
      <c r="E2332">
        <v>2018</v>
      </c>
      <c r="F2332">
        <v>22</v>
      </c>
    </row>
    <row r="2333" spans="1:6" x14ac:dyDescent="0.3">
      <c r="A2333">
        <v>75</v>
      </c>
      <c r="B2333" t="s">
        <v>24</v>
      </c>
      <c r="C2333" s="1">
        <v>43191</v>
      </c>
      <c r="D2333" t="s">
        <v>10</v>
      </c>
      <c r="E2333">
        <v>2018</v>
      </c>
      <c r="F2333">
        <v>15</v>
      </c>
    </row>
    <row r="2334" spans="1:6" x14ac:dyDescent="0.3">
      <c r="A2334">
        <v>76</v>
      </c>
      <c r="B2334" t="s">
        <v>24</v>
      </c>
      <c r="C2334" s="1">
        <v>43221</v>
      </c>
      <c r="D2334" t="s">
        <v>11</v>
      </c>
      <c r="E2334">
        <v>2018</v>
      </c>
      <c r="F2334">
        <v>19</v>
      </c>
    </row>
    <row r="2335" spans="1:6" x14ac:dyDescent="0.3">
      <c r="A2335">
        <v>77</v>
      </c>
      <c r="B2335" t="s">
        <v>24</v>
      </c>
      <c r="C2335" s="1">
        <v>43252</v>
      </c>
      <c r="D2335" t="s">
        <v>12</v>
      </c>
      <c r="E2335">
        <v>2018</v>
      </c>
      <c r="F2335">
        <v>19</v>
      </c>
    </row>
    <row r="2336" spans="1:6" x14ac:dyDescent="0.3">
      <c r="A2336">
        <v>78</v>
      </c>
      <c r="B2336" t="s">
        <v>24</v>
      </c>
      <c r="C2336" s="1">
        <v>43282</v>
      </c>
      <c r="D2336" t="s">
        <v>13</v>
      </c>
      <c r="E2336">
        <v>2018</v>
      </c>
      <c r="F2336">
        <v>37</v>
      </c>
    </row>
    <row r="2337" spans="1:6" x14ac:dyDescent="0.3">
      <c r="A2337">
        <v>79</v>
      </c>
      <c r="B2337" t="s">
        <v>24</v>
      </c>
      <c r="C2337" s="1">
        <v>43313</v>
      </c>
      <c r="D2337" t="s">
        <v>14</v>
      </c>
      <c r="E2337">
        <v>2018</v>
      </c>
      <c r="F2337">
        <v>42</v>
      </c>
    </row>
    <row r="2338" spans="1:6" x14ac:dyDescent="0.3">
      <c r="A2338">
        <v>80</v>
      </c>
      <c r="B2338" t="s">
        <v>24</v>
      </c>
      <c r="C2338" s="1">
        <v>43344</v>
      </c>
      <c r="D2338" t="s">
        <v>15</v>
      </c>
      <c r="E2338">
        <v>2018</v>
      </c>
      <c r="F2338">
        <v>35</v>
      </c>
    </row>
    <row r="2339" spans="1:6" x14ac:dyDescent="0.3">
      <c r="A2339">
        <v>81</v>
      </c>
      <c r="B2339" t="s">
        <v>24</v>
      </c>
      <c r="C2339" s="1">
        <v>43374</v>
      </c>
      <c r="D2339" t="s">
        <v>16</v>
      </c>
      <c r="E2339">
        <v>2018</v>
      </c>
      <c r="F2339">
        <v>13</v>
      </c>
    </row>
    <row r="2340" spans="1:6" x14ac:dyDescent="0.3">
      <c r="A2340">
        <v>82</v>
      </c>
      <c r="B2340" t="s">
        <v>24</v>
      </c>
      <c r="C2340" s="1">
        <v>43405</v>
      </c>
      <c r="D2340" t="s">
        <v>17</v>
      </c>
      <c r="E2340">
        <v>2018</v>
      </c>
      <c r="F2340">
        <v>45</v>
      </c>
    </row>
    <row r="2341" spans="1:6" x14ac:dyDescent="0.3">
      <c r="A2341">
        <v>83</v>
      </c>
      <c r="B2341" t="s">
        <v>24</v>
      </c>
      <c r="C2341" s="1">
        <v>43435</v>
      </c>
      <c r="D2341" t="s">
        <v>18</v>
      </c>
      <c r="E2341">
        <v>2018</v>
      </c>
      <c r="F2341">
        <v>11</v>
      </c>
    </row>
    <row r="2342" spans="1:6" x14ac:dyDescent="0.3">
      <c r="A2342">
        <v>84</v>
      </c>
      <c r="B2342" t="s">
        <v>25</v>
      </c>
      <c r="C2342" s="1">
        <v>43101</v>
      </c>
      <c r="D2342" t="s">
        <v>7</v>
      </c>
      <c r="E2342">
        <v>2018</v>
      </c>
      <c r="F2342">
        <v>0</v>
      </c>
    </row>
    <row r="2343" spans="1:6" x14ac:dyDescent="0.3">
      <c r="A2343">
        <v>85</v>
      </c>
      <c r="B2343" t="s">
        <v>25</v>
      </c>
      <c r="C2343" s="1">
        <v>43132</v>
      </c>
      <c r="D2343" t="s">
        <v>8</v>
      </c>
      <c r="E2343">
        <v>2018</v>
      </c>
      <c r="F2343">
        <v>0</v>
      </c>
    </row>
    <row r="2344" spans="1:6" x14ac:dyDescent="0.3">
      <c r="A2344">
        <v>86</v>
      </c>
      <c r="B2344" t="s">
        <v>25</v>
      </c>
      <c r="C2344" s="1">
        <v>43160</v>
      </c>
      <c r="D2344" t="s">
        <v>9</v>
      </c>
      <c r="E2344">
        <v>2018</v>
      </c>
      <c r="F2344">
        <v>0</v>
      </c>
    </row>
    <row r="2345" spans="1:6" x14ac:dyDescent="0.3">
      <c r="A2345">
        <v>87</v>
      </c>
      <c r="B2345" t="s">
        <v>25</v>
      </c>
      <c r="C2345" s="1">
        <v>43191</v>
      </c>
      <c r="D2345" t="s">
        <v>10</v>
      </c>
      <c r="E2345">
        <v>2018</v>
      </c>
      <c r="F2345">
        <v>0</v>
      </c>
    </row>
    <row r="2346" spans="1:6" x14ac:dyDescent="0.3">
      <c r="A2346">
        <v>88</v>
      </c>
      <c r="B2346" t="s">
        <v>25</v>
      </c>
      <c r="C2346" s="1">
        <v>43221</v>
      </c>
      <c r="D2346" t="s">
        <v>11</v>
      </c>
      <c r="E2346">
        <v>2018</v>
      </c>
      <c r="F2346">
        <v>0</v>
      </c>
    </row>
    <row r="2347" spans="1:6" x14ac:dyDescent="0.3">
      <c r="A2347">
        <v>89</v>
      </c>
      <c r="B2347" t="s">
        <v>25</v>
      </c>
      <c r="C2347" s="1">
        <v>43252</v>
      </c>
      <c r="D2347" t="s">
        <v>12</v>
      </c>
      <c r="E2347">
        <v>2018</v>
      </c>
      <c r="F2347">
        <v>0</v>
      </c>
    </row>
    <row r="2348" spans="1:6" x14ac:dyDescent="0.3">
      <c r="A2348">
        <v>90</v>
      </c>
      <c r="B2348" t="s">
        <v>25</v>
      </c>
      <c r="C2348" s="1">
        <v>43282</v>
      </c>
      <c r="D2348" t="s">
        <v>13</v>
      </c>
      <c r="E2348">
        <v>2018</v>
      </c>
      <c r="F2348">
        <v>0</v>
      </c>
    </row>
    <row r="2349" spans="1:6" x14ac:dyDescent="0.3">
      <c r="A2349">
        <v>91</v>
      </c>
      <c r="B2349" t="s">
        <v>25</v>
      </c>
      <c r="C2349" s="1">
        <v>43313</v>
      </c>
      <c r="D2349" t="s">
        <v>14</v>
      </c>
      <c r="E2349">
        <v>2018</v>
      </c>
      <c r="F2349">
        <v>0</v>
      </c>
    </row>
    <row r="2350" spans="1:6" x14ac:dyDescent="0.3">
      <c r="A2350">
        <v>92</v>
      </c>
      <c r="B2350" t="s">
        <v>25</v>
      </c>
      <c r="C2350" s="1">
        <v>43344</v>
      </c>
      <c r="D2350" t="s">
        <v>15</v>
      </c>
      <c r="E2350">
        <v>2018</v>
      </c>
      <c r="F2350">
        <v>0</v>
      </c>
    </row>
    <row r="2351" spans="1:6" x14ac:dyDescent="0.3">
      <c r="A2351">
        <v>93</v>
      </c>
      <c r="B2351" t="s">
        <v>25</v>
      </c>
      <c r="C2351" s="1">
        <v>43374</v>
      </c>
      <c r="D2351" t="s">
        <v>16</v>
      </c>
      <c r="E2351">
        <v>2018</v>
      </c>
      <c r="F2351">
        <v>0</v>
      </c>
    </row>
    <row r="2352" spans="1:6" x14ac:dyDescent="0.3">
      <c r="A2352">
        <v>94</v>
      </c>
      <c r="B2352" t="s">
        <v>25</v>
      </c>
      <c r="C2352" s="1">
        <v>43405</v>
      </c>
      <c r="D2352" t="s">
        <v>17</v>
      </c>
      <c r="E2352">
        <v>2018</v>
      </c>
      <c r="F2352">
        <v>0</v>
      </c>
    </row>
    <row r="2353" spans="1:6" x14ac:dyDescent="0.3">
      <c r="A2353">
        <v>95</v>
      </c>
      <c r="B2353" t="s">
        <v>25</v>
      </c>
      <c r="C2353" s="1">
        <v>43435</v>
      </c>
      <c r="D2353" t="s">
        <v>18</v>
      </c>
      <c r="E2353">
        <v>2018</v>
      </c>
      <c r="F2353">
        <v>0</v>
      </c>
    </row>
    <row r="2354" spans="1:6" x14ac:dyDescent="0.3">
      <c r="A2354">
        <v>96</v>
      </c>
      <c r="B2354" t="s">
        <v>26</v>
      </c>
      <c r="C2354" s="1">
        <v>43101</v>
      </c>
      <c r="D2354" t="s">
        <v>7</v>
      </c>
      <c r="E2354">
        <v>2018</v>
      </c>
      <c r="F2354">
        <v>0</v>
      </c>
    </row>
    <row r="2355" spans="1:6" x14ac:dyDescent="0.3">
      <c r="A2355">
        <v>97</v>
      </c>
      <c r="B2355" t="s">
        <v>26</v>
      </c>
      <c r="C2355" s="1">
        <v>43132</v>
      </c>
      <c r="D2355" t="s">
        <v>8</v>
      </c>
      <c r="E2355">
        <v>2018</v>
      </c>
      <c r="F2355">
        <v>0</v>
      </c>
    </row>
    <row r="2356" spans="1:6" x14ac:dyDescent="0.3">
      <c r="A2356">
        <v>98</v>
      </c>
      <c r="B2356" t="s">
        <v>26</v>
      </c>
      <c r="C2356" s="1">
        <v>43160</v>
      </c>
      <c r="D2356" t="s">
        <v>9</v>
      </c>
      <c r="E2356">
        <v>2018</v>
      </c>
      <c r="F2356">
        <v>0</v>
      </c>
    </row>
    <row r="2357" spans="1:6" x14ac:dyDescent="0.3">
      <c r="A2357">
        <v>99</v>
      </c>
      <c r="B2357" t="s">
        <v>26</v>
      </c>
      <c r="C2357" s="1">
        <v>43191</v>
      </c>
      <c r="D2357" t="s">
        <v>10</v>
      </c>
      <c r="E2357">
        <v>2018</v>
      </c>
      <c r="F2357">
        <v>0</v>
      </c>
    </row>
    <row r="2358" spans="1:6" x14ac:dyDescent="0.3">
      <c r="A2358">
        <v>100</v>
      </c>
      <c r="B2358" t="s">
        <v>26</v>
      </c>
      <c r="C2358" s="1">
        <v>43221</v>
      </c>
      <c r="D2358" t="s">
        <v>11</v>
      </c>
      <c r="E2358">
        <v>2018</v>
      </c>
      <c r="F2358">
        <v>0</v>
      </c>
    </row>
    <row r="2359" spans="1:6" x14ac:dyDescent="0.3">
      <c r="A2359">
        <v>101</v>
      </c>
      <c r="B2359" t="s">
        <v>26</v>
      </c>
      <c r="C2359" s="1">
        <v>43252</v>
      </c>
      <c r="D2359" t="s">
        <v>12</v>
      </c>
      <c r="E2359">
        <v>2018</v>
      </c>
      <c r="F2359">
        <v>0</v>
      </c>
    </row>
    <row r="2360" spans="1:6" x14ac:dyDescent="0.3">
      <c r="A2360">
        <v>102</v>
      </c>
      <c r="B2360" t="s">
        <v>26</v>
      </c>
      <c r="C2360" s="1">
        <v>43282</v>
      </c>
      <c r="D2360" t="s">
        <v>13</v>
      </c>
      <c r="E2360">
        <v>2018</v>
      </c>
      <c r="F2360">
        <v>0</v>
      </c>
    </row>
    <row r="2361" spans="1:6" x14ac:dyDescent="0.3">
      <c r="A2361">
        <v>103</v>
      </c>
      <c r="B2361" t="s">
        <v>26</v>
      </c>
      <c r="C2361" s="1">
        <v>43313</v>
      </c>
      <c r="D2361" t="s">
        <v>14</v>
      </c>
      <c r="E2361">
        <v>2018</v>
      </c>
      <c r="F2361">
        <v>0</v>
      </c>
    </row>
    <row r="2362" spans="1:6" x14ac:dyDescent="0.3">
      <c r="A2362">
        <v>104</v>
      </c>
      <c r="B2362" t="s">
        <v>26</v>
      </c>
      <c r="C2362" s="1">
        <v>43344</v>
      </c>
      <c r="D2362" t="s">
        <v>15</v>
      </c>
      <c r="E2362">
        <v>2018</v>
      </c>
      <c r="F2362">
        <v>0</v>
      </c>
    </row>
    <row r="2363" spans="1:6" x14ac:dyDescent="0.3">
      <c r="A2363">
        <v>105</v>
      </c>
      <c r="B2363" t="s">
        <v>26</v>
      </c>
      <c r="C2363" s="1">
        <v>43374</v>
      </c>
      <c r="D2363" t="s">
        <v>16</v>
      </c>
      <c r="E2363">
        <v>2018</v>
      </c>
      <c r="F2363">
        <v>0</v>
      </c>
    </row>
    <row r="2364" spans="1:6" x14ac:dyDescent="0.3">
      <c r="A2364">
        <v>106</v>
      </c>
      <c r="B2364" t="s">
        <v>26</v>
      </c>
      <c r="C2364" s="1">
        <v>43405</v>
      </c>
      <c r="D2364" t="s">
        <v>17</v>
      </c>
      <c r="E2364">
        <v>2018</v>
      </c>
      <c r="F2364">
        <v>0</v>
      </c>
    </row>
    <row r="2365" spans="1:6" x14ac:dyDescent="0.3">
      <c r="A2365">
        <v>107</v>
      </c>
      <c r="B2365" t="s">
        <v>26</v>
      </c>
      <c r="C2365" s="1">
        <v>43435</v>
      </c>
      <c r="D2365" t="s">
        <v>18</v>
      </c>
      <c r="E2365">
        <v>2018</v>
      </c>
      <c r="F2365">
        <v>0</v>
      </c>
    </row>
    <row r="2366" spans="1:6" x14ac:dyDescent="0.3">
      <c r="A2366">
        <v>108</v>
      </c>
      <c r="B2366" t="s">
        <v>27</v>
      </c>
      <c r="C2366" s="1">
        <v>43101</v>
      </c>
      <c r="D2366" t="s">
        <v>7</v>
      </c>
      <c r="E2366">
        <v>2018</v>
      </c>
      <c r="F2366">
        <v>0</v>
      </c>
    </row>
    <row r="2367" spans="1:6" x14ac:dyDescent="0.3">
      <c r="A2367">
        <v>109</v>
      </c>
      <c r="B2367" t="s">
        <v>27</v>
      </c>
      <c r="C2367" s="1">
        <v>43132</v>
      </c>
      <c r="D2367" t="s">
        <v>8</v>
      </c>
      <c r="E2367">
        <v>2018</v>
      </c>
      <c r="F2367">
        <v>0</v>
      </c>
    </row>
    <row r="2368" spans="1:6" x14ac:dyDescent="0.3">
      <c r="A2368">
        <v>110</v>
      </c>
      <c r="B2368" t="s">
        <v>27</v>
      </c>
      <c r="C2368" s="1">
        <v>43160</v>
      </c>
      <c r="D2368" t="s">
        <v>9</v>
      </c>
      <c r="E2368">
        <v>2018</v>
      </c>
      <c r="F2368">
        <v>0</v>
      </c>
    </row>
    <row r="2369" spans="1:6" x14ac:dyDescent="0.3">
      <c r="A2369">
        <v>111</v>
      </c>
      <c r="B2369" t="s">
        <v>27</v>
      </c>
      <c r="C2369" s="1">
        <v>43191</v>
      </c>
      <c r="D2369" t="s">
        <v>10</v>
      </c>
      <c r="E2369">
        <v>2018</v>
      </c>
      <c r="F2369">
        <v>0</v>
      </c>
    </row>
    <row r="2370" spans="1:6" x14ac:dyDescent="0.3">
      <c r="A2370">
        <v>112</v>
      </c>
      <c r="B2370" t="s">
        <v>27</v>
      </c>
      <c r="C2370" s="1">
        <v>43221</v>
      </c>
      <c r="D2370" t="s">
        <v>11</v>
      </c>
      <c r="E2370">
        <v>2018</v>
      </c>
      <c r="F2370">
        <v>0</v>
      </c>
    </row>
    <row r="2371" spans="1:6" x14ac:dyDescent="0.3">
      <c r="A2371">
        <v>113</v>
      </c>
      <c r="B2371" t="s">
        <v>27</v>
      </c>
      <c r="C2371" s="1">
        <v>43252</v>
      </c>
      <c r="D2371" t="s">
        <v>12</v>
      </c>
      <c r="E2371">
        <v>2018</v>
      </c>
      <c r="F2371">
        <v>0</v>
      </c>
    </row>
    <row r="2372" spans="1:6" x14ac:dyDescent="0.3">
      <c r="A2372">
        <v>114</v>
      </c>
      <c r="B2372" t="s">
        <v>27</v>
      </c>
      <c r="C2372" s="1">
        <v>43282</v>
      </c>
      <c r="D2372" t="s">
        <v>13</v>
      </c>
      <c r="E2372">
        <v>2018</v>
      </c>
      <c r="F2372">
        <v>0</v>
      </c>
    </row>
    <row r="2373" spans="1:6" x14ac:dyDescent="0.3">
      <c r="A2373">
        <v>115</v>
      </c>
      <c r="B2373" t="s">
        <v>27</v>
      </c>
      <c r="C2373" s="1">
        <v>43313</v>
      </c>
      <c r="D2373" t="s">
        <v>14</v>
      </c>
      <c r="E2373">
        <v>2018</v>
      </c>
      <c r="F2373">
        <v>0</v>
      </c>
    </row>
    <row r="2374" spans="1:6" x14ac:dyDescent="0.3">
      <c r="A2374">
        <v>116</v>
      </c>
      <c r="B2374" t="s">
        <v>27</v>
      </c>
      <c r="C2374" s="1">
        <v>43344</v>
      </c>
      <c r="D2374" t="s">
        <v>15</v>
      </c>
      <c r="E2374">
        <v>2018</v>
      </c>
      <c r="F2374">
        <v>0</v>
      </c>
    </row>
    <row r="2375" spans="1:6" x14ac:dyDescent="0.3">
      <c r="A2375">
        <v>117</v>
      </c>
      <c r="B2375" t="s">
        <v>27</v>
      </c>
      <c r="C2375" s="1">
        <v>43374</v>
      </c>
      <c r="D2375" t="s">
        <v>16</v>
      </c>
      <c r="E2375">
        <v>2018</v>
      </c>
      <c r="F2375">
        <v>0</v>
      </c>
    </row>
    <row r="2376" spans="1:6" x14ac:dyDescent="0.3">
      <c r="A2376">
        <v>118</v>
      </c>
      <c r="B2376" t="s">
        <v>27</v>
      </c>
      <c r="C2376" s="1">
        <v>43405</v>
      </c>
      <c r="D2376" t="s">
        <v>17</v>
      </c>
      <c r="E2376">
        <v>2018</v>
      </c>
      <c r="F2376">
        <v>0</v>
      </c>
    </row>
    <row r="2377" spans="1:6" x14ac:dyDescent="0.3">
      <c r="A2377">
        <v>119</v>
      </c>
      <c r="B2377" t="s">
        <v>27</v>
      </c>
      <c r="C2377" s="1">
        <v>43435</v>
      </c>
      <c r="D2377" t="s">
        <v>18</v>
      </c>
      <c r="E2377">
        <v>2018</v>
      </c>
      <c r="F2377">
        <v>0</v>
      </c>
    </row>
    <row r="2378" spans="1:6" x14ac:dyDescent="0.3">
      <c r="A2378">
        <v>120</v>
      </c>
      <c r="B2378" t="s">
        <v>28</v>
      </c>
      <c r="C2378" s="1">
        <v>43101</v>
      </c>
      <c r="D2378" t="s">
        <v>7</v>
      </c>
      <c r="E2378">
        <v>2018</v>
      </c>
      <c r="F2378">
        <v>0</v>
      </c>
    </row>
    <row r="2379" spans="1:6" x14ac:dyDescent="0.3">
      <c r="A2379">
        <v>121</v>
      </c>
      <c r="B2379" t="s">
        <v>28</v>
      </c>
      <c r="C2379" s="1">
        <v>43132</v>
      </c>
      <c r="D2379" t="s">
        <v>8</v>
      </c>
      <c r="E2379">
        <v>2018</v>
      </c>
      <c r="F2379">
        <v>0</v>
      </c>
    </row>
    <row r="2380" spans="1:6" x14ac:dyDescent="0.3">
      <c r="A2380">
        <v>122</v>
      </c>
      <c r="B2380" t="s">
        <v>28</v>
      </c>
      <c r="C2380" s="1">
        <v>43160</v>
      </c>
      <c r="D2380" t="s">
        <v>9</v>
      </c>
      <c r="E2380">
        <v>2018</v>
      </c>
      <c r="F2380">
        <v>0</v>
      </c>
    </row>
    <row r="2381" spans="1:6" x14ac:dyDescent="0.3">
      <c r="A2381">
        <v>123</v>
      </c>
      <c r="B2381" t="s">
        <v>28</v>
      </c>
      <c r="C2381" s="1">
        <v>43191</v>
      </c>
      <c r="D2381" t="s">
        <v>10</v>
      </c>
      <c r="E2381">
        <v>2018</v>
      </c>
      <c r="F2381">
        <v>0</v>
      </c>
    </row>
    <row r="2382" spans="1:6" x14ac:dyDescent="0.3">
      <c r="A2382">
        <v>124</v>
      </c>
      <c r="B2382" t="s">
        <v>28</v>
      </c>
      <c r="C2382" s="1">
        <v>43221</v>
      </c>
      <c r="D2382" t="s">
        <v>11</v>
      </c>
      <c r="E2382">
        <v>2018</v>
      </c>
      <c r="F2382">
        <v>0</v>
      </c>
    </row>
    <row r="2383" spans="1:6" x14ac:dyDescent="0.3">
      <c r="A2383">
        <v>125</v>
      </c>
      <c r="B2383" t="s">
        <v>28</v>
      </c>
      <c r="C2383" s="1">
        <v>43252</v>
      </c>
      <c r="D2383" t="s">
        <v>12</v>
      </c>
      <c r="E2383">
        <v>2018</v>
      </c>
      <c r="F2383">
        <v>0</v>
      </c>
    </row>
    <row r="2384" spans="1:6" x14ac:dyDescent="0.3">
      <c r="A2384">
        <v>126</v>
      </c>
      <c r="B2384" t="s">
        <v>28</v>
      </c>
      <c r="C2384" s="1">
        <v>43282</v>
      </c>
      <c r="D2384" t="s">
        <v>13</v>
      </c>
      <c r="E2384">
        <v>2018</v>
      </c>
      <c r="F2384">
        <v>0</v>
      </c>
    </row>
    <row r="2385" spans="1:6" x14ac:dyDescent="0.3">
      <c r="A2385">
        <v>127</v>
      </c>
      <c r="B2385" t="s">
        <v>28</v>
      </c>
      <c r="C2385" s="1">
        <v>43313</v>
      </c>
      <c r="D2385" t="s">
        <v>14</v>
      </c>
      <c r="E2385">
        <v>2018</v>
      </c>
      <c r="F2385">
        <v>0</v>
      </c>
    </row>
    <row r="2386" spans="1:6" x14ac:dyDescent="0.3">
      <c r="A2386">
        <v>128</v>
      </c>
      <c r="B2386" t="s">
        <v>28</v>
      </c>
      <c r="C2386" s="1">
        <v>43344</v>
      </c>
      <c r="D2386" t="s">
        <v>15</v>
      </c>
      <c r="E2386">
        <v>2018</v>
      </c>
      <c r="F2386">
        <v>0</v>
      </c>
    </row>
    <row r="2387" spans="1:6" x14ac:dyDescent="0.3">
      <c r="A2387">
        <v>129</v>
      </c>
      <c r="B2387" t="s">
        <v>28</v>
      </c>
      <c r="C2387" s="1">
        <v>43374</v>
      </c>
      <c r="D2387" t="s">
        <v>16</v>
      </c>
      <c r="E2387">
        <v>2018</v>
      </c>
      <c r="F2387">
        <v>0</v>
      </c>
    </row>
    <row r="2388" spans="1:6" x14ac:dyDescent="0.3">
      <c r="A2388">
        <v>130</v>
      </c>
      <c r="B2388" t="s">
        <v>28</v>
      </c>
      <c r="C2388" s="1">
        <v>43405</v>
      </c>
      <c r="D2388" t="s">
        <v>17</v>
      </c>
      <c r="E2388">
        <v>2018</v>
      </c>
      <c r="F2388">
        <v>0</v>
      </c>
    </row>
    <row r="2389" spans="1:6" x14ac:dyDescent="0.3">
      <c r="A2389">
        <v>131</v>
      </c>
      <c r="B2389" t="s">
        <v>28</v>
      </c>
      <c r="C2389" s="1">
        <v>43435</v>
      </c>
      <c r="D2389" t="s">
        <v>18</v>
      </c>
      <c r="E2389">
        <v>2018</v>
      </c>
      <c r="F2389">
        <v>0</v>
      </c>
    </row>
    <row r="2390" spans="1:6" x14ac:dyDescent="0.3">
      <c r="A2390">
        <v>132</v>
      </c>
      <c r="B2390" t="s">
        <v>29</v>
      </c>
      <c r="C2390" s="1">
        <v>43101</v>
      </c>
      <c r="D2390" t="s">
        <v>7</v>
      </c>
      <c r="E2390">
        <v>2018</v>
      </c>
      <c r="F2390">
        <v>0</v>
      </c>
    </row>
    <row r="2391" spans="1:6" x14ac:dyDescent="0.3">
      <c r="A2391">
        <v>133</v>
      </c>
      <c r="B2391" t="s">
        <v>29</v>
      </c>
      <c r="C2391" s="1">
        <v>43132</v>
      </c>
      <c r="D2391" t="s">
        <v>8</v>
      </c>
      <c r="E2391">
        <v>2018</v>
      </c>
      <c r="F2391">
        <v>0</v>
      </c>
    </row>
    <row r="2392" spans="1:6" x14ac:dyDescent="0.3">
      <c r="A2392">
        <v>134</v>
      </c>
      <c r="B2392" t="s">
        <v>29</v>
      </c>
      <c r="C2392" s="1">
        <v>43160</v>
      </c>
      <c r="D2392" t="s">
        <v>9</v>
      </c>
      <c r="E2392">
        <v>2018</v>
      </c>
      <c r="F2392">
        <v>0</v>
      </c>
    </row>
    <row r="2393" spans="1:6" x14ac:dyDescent="0.3">
      <c r="A2393">
        <v>135</v>
      </c>
      <c r="B2393" t="s">
        <v>29</v>
      </c>
      <c r="C2393" s="1">
        <v>43191</v>
      </c>
      <c r="D2393" t="s">
        <v>10</v>
      </c>
      <c r="E2393">
        <v>2018</v>
      </c>
      <c r="F2393">
        <v>0</v>
      </c>
    </row>
    <row r="2394" spans="1:6" x14ac:dyDescent="0.3">
      <c r="A2394">
        <v>136</v>
      </c>
      <c r="B2394" t="s">
        <v>29</v>
      </c>
      <c r="C2394" s="1">
        <v>43221</v>
      </c>
      <c r="D2394" t="s">
        <v>11</v>
      </c>
      <c r="E2394">
        <v>2018</v>
      </c>
      <c r="F2394">
        <v>0</v>
      </c>
    </row>
    <row r="2395" spans="1:6" x14ac:dyDescent="0.3">
      <c r="A2395">
        <v>137</v>
      </c>
      <c r="B2395" t="s">
        <v>29</v>
      </c>
      <c r="C2395" s="1">
        <v>43252</v>
      </c>
      <c r="D2395" t="s">
        <v>12</v>
      </c>
      <c r="E2395">
        <v>2018</v>
      </c>
      <c r="F2395">
        <v>0</v>
      </c>
    </row>
    <row r="2396" spans="1:6" x14ac:dyDescent="0.3">
      <c r="A2396">
        <v>138</v>
      </c>
      <c r="B2396" t="s">
        <v>29</v>
      </c>
      <c r="C2396" s="1">
        <v>43282</v>
      </c>
      <c r="D2396" t="s">
        <v>13</v>
      </c>
      <c r="E2396">
        <v>2018</v>
      </c>
      <c r="F2396">
        <v>0</v>
      </c>
    </row>
    <row r="2397" spans="1:6" x14ac:dyDescent="0.3">
      <c r="A2397">
        <v>139</v>
      </c>
      <c r="B2397" t="s">
        <v>29</v>
      </c>
      <c r="C2397" s="1">
        <v>43313</v>
      </c>
      <c r="D2397" t="s">
        <v>14</v>
      </c>
      <c r="E2397">
        <v>2018</v>
      </c>
      <c r="F2397">
        <v>0</v>
      </c>
    </row>
    <row r="2398" spans="1:6" x14ac:dyDescent="0.3">
      <c r="A2398">
        <v>140</v>
      </c>
      <c r="B2398" t="s">
        <v>29</v>
      </c>
      <c r="C2398" s="1">
        <v>43344</v>
      </c>
      <c r="D2398" t="s">
        <v>15</v>
      </c>
      <c r="E2398">
        <v>2018</v>
      </c>
      <c r="F2398">
        <v>0</v>
      </c>
    </row>
    <row r="2399" spans="1:6" x14ac:dyDescent="0.3">
      <c r="A2399">
        <v>141</v>
      </c>
      <c r="B2399" t="s">
        <v>29</v>
      </c>
      <c r="C2399" s="1">
        <v>43374</v>
      </c>
      <c r="D2399" t="s">
        <v>16</v>
      </c>
      <c r="E2399">
        <v>2018</v>
      </c>
      <c r="F2399">
        <v>0</v>
      </c>
    </row>
    <row r="2400" spans="1:6" x14ac:dyDescent="0.3">
      <c r="A2400">
        <v>142</v>
      </c>
      <c r="B2400" t="s">
        <v>29</v>
      </c>
      <c r="C2400" s="1">
        <v>43405</v>
      </c>
      <c r="D2400" t="s">
        <v>17</v>
      </c>
      <c r="E2400">
        <v>2018</v>
      </c>
      <c r="F2400">
        <v>0</v>
      </c>
    </row>
    <row r="2401" spans="1:6" x14ac:dyDescent="0.3">
      <c r="A2401">
        <v>143</v>
      </c>
      <c r="B2401" t="s">
        <v>29</v>
      </c>
      <c r="C2401" s="1">
        <v>43435</v>
      </c>
      <c r="D2401" t="s">
        <v>18</v>
      </c>
      <c r="E2401">
        <v>2018</v>
      </c>
      <c r="F2401">
        <v>0</v>
      </c>
    </row>
    <row r="2402" spans="1:6" x14ac:dyDescent="0.3">
      <c r="A2402">
        <v>144</v>
      </c>
      <c r="B2402" t="s">
        <v>30</v>
      </c>
      <c r="C2402" s="1">
        <v>43101</v>
      </c>
      <c r="D2402" t="s">
        <v>7</v>
      </c>
      <c r="E2402">
        <v>2018</v>
      </c>
      <c r="F2402">
        <v>45</v>
      </c>
    </row>
    <row r="2403" spans="1:6" x14ac:dyDescent="0.3">
      <c r="A2403">
        <v>145</v>
      </c>
      <c r="B2403" t="s">
        <v>30</v>
      </c>
      <c r="C2403" s="1">
        <v>43132</v>
      </c>
      <c r="D2403" t="s">
        <v>8</v>
      </c>
      <c r="E2403">
        <v>2018</v>
      </c>
      <c r="F2403">
        <v>29</v>
      </c>
    </row>
    <row r="2404" spans="1:6" x14ac:dyDescent="0.3">
      <c r="A2404">
        <v>146</v>
      </c>
      <c r="B2404" t="s">
        <v>30</v>
      </c>
      <c r="C2404" s="1">
        <v>43160</v>
      </c>
      <c r="D2404" t="s">
        <v>9</v>
      </c>
      <c r="E2404">
        <v>2018</v>
      </c>
      <c r="F2404">
        <v>28</v>
      </c>
    </row>
    <row r="2405" spans="1:6" x14ac:dyDescent="0.3">
      <c r="A2405">
        <v>147</v>
      </c>
      <c r="B2405" t="s">
        <v>30</v>
      </c>
      <c r="C2405" s="1">
        <v>43191</v>
      </c>
      <c r="D2405" t="s">
        <v>10</v>
      </c>
      <c r="E2405">
        <v>2018</v>
      </c>
      <c r="F2405">
        <v>26</v>
      </c>
    </row>
    <row r="2406" spans="1:6" x14ac:dyDescent="0.3">
      <c r="A2406">
        <v>148</v>
      </c>
      <c r="B2406" t="s">
        <v>30</v>
      </c>
      <c r="C2406" s="1">
        <v>43221</v>
      </c>
      <c r="D2406" t="s">
        <v>11</v>
      </c>
      <c r="E2406">
        <v>2018</v>
      </c>
      <c r="F2406">
        <v>26</v>
      </c>
    </row>
    <row r="2407" spans="1:6" x14ac:dyDescent="0.3">
      <c r="A2407">
        <v>149</v>
      </c>
      <c r="B2407" t="s">
        <v>30</v>
      </c>
      <c r="C2407" s="1">
        <v>43252</v>
      </c>
      <c r="D2407" t="s">
        <v>12</v>
      </c>
      <c r="E2407">
        <v>2018</v>
      </c>
      <c r="F2407">
        <v>26</v>
      </c>
    </row>
    <row r="2408" spans="1:6" x14ac:dyDescent="0.3">
      <c r="A2408">
        <v>150</v>
      </c>
      <c r="B2408" t="s">
        <v>30</v>
      </c>
      <c r="C2408" s="1">
        <v>43282</v>
      </c>
      <c r="D2408" t="s">
        <v>13</v>
      </c>
      <c r="E2408">
        <v>2018</v>
      </c>
      <c r="F2408">
        <v>47</v>
      </c>
    </row>
    <row r="2409" spans="1:6" x14ac:dyDescent="0.3">
      <c r="A2409">
        <v>151</v>
      </c>
      <c r="B2409" t="s">
        <v>30</v>
      </c>
      <c r="C2409" s="1">
        <v>43313</v>
      </c>
      <c r="D2409" t="s">
        <v>14</v>
      </c>
      <c r="E2409">
        <v>2018</v>
      </c>
      <c r="F2409">
        <v>44</v>
      </c>
    </row>
    <row r="2410" spans="1:6" x14ac:dyDescent="0.3">
      <c r="A2410">
        <v>152</v>
      </c>
      <c r="B2410" t="s">
        <v>30</v>
      </c>
      <c r="C2410" s="1">
        <v>43344</v>
      </c>
      <c r="D2410" t="s">
        <v>15</v>
      </c>
      <c r="E2410">
        <v>2018</v>
      </c>
      <c r="F2410">
        <v>52</v>
      </c>
    </row>
    <row r="2411" spans="1:6" x14ac:dyDescent="0.3">
      <c r="A2411">
        <v>153</v>
      </c>
      <c r="B2411" t="s">
        <v>30</v>
      </c>
      <c r="C2411" s="1">
        <v>43374</v>
      </c>
      <c r="D2411" t="s">
        <v>16</v>
      </c>
      <c r="E2411">
        <v>2018</v>
      </c>
      <c r="F2411">
        <v>37</v>
      </c>
    </row>
    <row r="2412" spans="1:6" x14ac:dyDescent="0.3">
      <c r="A2412">
        <v>154</v>
      </c>
      <c r="B2412" t="s">
        <v>30</v>
      </c>
      <c r="C2412" s="1">
        <v>43405</v>
      </c>
      <c r="D2412" t="s">
        <v>17</v>
      </c>
      <c r="E2412">
        <v>2018</v>
      </c>
      <c r="F2412">
        <v>68</v>
      </c>
    </row>
    <row r="2413" spans="1:6" x14ac:dyDescent="0.3">
      <c r="A2413">
        <v>155</v>
      </c>
      <c r="B2413" t="s">
        <v>30</v>
      </c>
      <c r="C2413" s="1">
        <v>43435</v>
      </c>
      <c r="D2413" t="s">
        <v>18</v>
      </c>
      <c r="E2413">
        <v>2018</v>
      </c>
      <c r="F2413">
        <v>26</v>
      </c>
    </row>
    <row r="2414" spans="1:6" x14ac:dyDescent="0.3">
      <c r="A2414">
        <v>156</v>
      </c>
      <c r="B2414" t="s">
        <v>31</v>
      </c>
      <c r="C2414" s="1">
        <v>43101</v>
      </c>
      <c r="D2414" t="s">
        <v>7</v>
      </c>
      <c r="E2414">
        <v>2018</v>
      </c>
      <c r="F2414">
        <v>0</v>
      </c>
    </row>
    <row r="2415" spans="1:6" x14ac:dyDescent="0.3">
      <c r="A2415">
        <v>157</v>
      </c>
      <c r="B2415" t="s">
        <v>31</v>
      </c>
      <c r="C2415" s="1">
        <v>43132</v>
      </c>
      <c r="D2415" t="s">
        <v>8</v>
      </c>
      <c r="E2415">
        <v>2018</v>
      </c>
      <c r="F2415">
        <v>0</v>
      </c>
    </row>
    <row r="2416" spans="1:6" x14ac:dyDescent="0.3">
      <c r="A2416">
        <v>158</v>
      </c>
      <c r="B2416" t="s">
        <v>31</v>
      </c>
      <c r="C2416" s="1">
        <v>43160</v>
      </c>
      <c r="D2416" t="s">
        <v>9</v>
      </c>
      <c r="E2416">
        <v>2018</v>
      </c>
      <c r="F2416">
        <v>0</v>
      </c>
    </row>
    <row r="2417" spans="1:6" x14ac:dyDescent="0.3">
      <c r="A2417">
        <v>159</v>
      </c>
      <c r="B2417" t="s">
        <v>31</v>
      </c>
      <c r="C2417" s="1">
        <v>43191</v>
      </c>
      <c r="D2417" t="s">
        <v>10</v>
      </c>
      <c r="E2417">
        <v>2018</v>
      </c>
      <c r="F2417">
        <v>0</v>
      </c>
    </row>
    <row r="2418" spans="1:6" x14ac:dyDescent="0.3">
      <c r="A2418">
        <v>160</v>
      </c>
      <c r="B2418" t="s">
        <v>31</v>
      </c>
      <c r="C2418" s="1">
        <v>43221</v>
      </c>
      <c r="D2418" t="s">
        <v>11</v>
      </c>
      <c r="E2418">
        <v>2018</v>
      </c>
      <c r="F2418">
        <v>0</v>
      </c>
    </row>
    <row r="2419" spans="1:6" x14ac:dyDescent="0.3">
      <c r="A2419">
        <v>161</v>
      </c>
      <c r="B2419" t="s">
        <v>31</v>
      </c>
      <c r="C2419" s="1">
        <v>43252</v>
      </c>
      <c r="D2419" t="s">
        <v>12</v>
      </c>
      <c r="E2419">
        <v>2018</v>
      </c>
      <c r="F2419">
        <v>0</v>
      </c>
    </row>
    <row r="2420" spans="1:6" x14ac:dyDescent="0.3">
      <c r="A2420">
        <v>162</v>
      </c>
      <c r="B2420" t="s">
        <v>31</v>
      </c>
      <c r="C2420" s="1">
        <v>43282</v>
      </c>
      <c r="D2420" t="s">
        <v>13</v>
      </c>
      <c r="E2420">
        <v>2018</v>
      </c>
      <c r="F2420">
        <v>0</v>
      </c>
    </row>
    <row r="2421" spans="1:6" x14ac:dyDescent="0.3">
      <c r="A2421">
        <v>163</v>
      </c>
      <c r="B2421" t="s">
        <v>31</v>
      </c>
      <c r="C2421" s="1">
        <v>43313</v>
      </c>
      <c r="D2421" t="s">
        <v>14</v>
      </c>
      <c r="E2421">
        <v>2018</v>
      </c>
      <c r="F2421">
        <v>0</v>
      </c>
    </row>
    <row r="2422" spans="1:6" x14ac:dyDescent="0.3">
      <c r="A2422">
        <v>164</v>
      </c>
      <c r="B2422" t="s">
        <v>31</v>
      </c>
      <c r="C2422" s="1">
        <v>43344</v>
      </c>
      <c r="D2422" t="s">
        <v>15</v>
      </c>
      <c r="E2422">
        <v>2018</v>
      </c>
      <c r="F2422">
        <v>0</v>
      </c>
    </row>
    <row r="2423" spans="1:6" x14ac:dyDescent="0.3">
      <c r="A2423">
        <v>165</v>
      </c>
      <c r="B2423" t="s">
        <v>31</v>
      </c>
      <c r="C2423" s="1">
        <v>43374</v>
      </c>
      <c r="D2423" t="s">
        <v>16</v>
      </c>
      <c r="E2423">
        <v>2018</v>
      </c>
      <c r="F2423">
        <v>0</v>
      </c>
    </row>
    <row r="2424" spans="1:6" x14ac:dyDescent="0.3">
      <c r="A2424">
        <v>166</v>
      </c>
      <c r="B2424" t="s">
        <v>31</v>
      </c>
      <c r="C2424" s="1">
        <v>43405</v>
      </c>
      <c r="D2424" t="s">
        <v>17</v>
      </c>
      <c r="E2424">
        <v>2018</v>
      </c>
      <c r="F2424">
        <v>0</v>
      </c>
    </row>
    <row r="2425" spans="1:6" x14ac:dyDescent="0.3">
      <c r="A2425">
        <v>167</v>
      </c>
      <c r="B2425" t="s">
        <v>31</v>
      </c>
      <c r="C2425" s="1">
        <v>43435</v>
      </c>
      <c r="D2425" t="s">
        <v>18</v>
      </c>
      <c r="E2425">
        <v>2018</v>
      </c>
      <c r="F2425">
        <v>0</v>
      </c>
    </row>
    <row r="2426" spans="1:6" x14ac:dyDescent="0.3">
      <c r="A2426">
        <v>168</v>
      </c>
      <c r="B2426" t="s">
        <v>32</v>
      </c>
      <c r="C2426" s="1">
        <v>43101</v>
      </c>
      <c r="D2426" t="s">
        <v>7</v>
      </c>
      <c r="E2426">
        <v>2018</v>
      </c>
      <c r="F2426">
        <v>0</v>
      </c>
    </row>
    <row r="2427" spans="1:6" x14ac:dyDescent="0.3">
      <c r="A2427">
        <v>169</v>
      </c>
      <c r="B2427" t="s">
        <v>32</v>
      </c>
      <c r="C2427" s="1">
        <v>43132</v>
      </c>
      <c r="D2427" t="s">
        <v>8</v>
      </c>
      <c r="E2427">
        <v>2018</v>
      </c>
      <c r="F2427">
        <v>0</v>
      </c>
    </row>
    <row r="2428" spans="1:6" x14ac:dyDescent="0.3">
      <c r="A2428">
        <v>170</v>
      </c>
      <c r="B2428" t="s">
        <v>32</v>
      </c>
      <c r="C2428" s="1">
        <v>43160</v>
      </c>
      <c r="D2428" t="s">
        <v>9</v>
      </c>
      <c r="E2428">
        <v>2018</v>
      </c>
      <c r="F2428">
        <v>0</v>
      </c>
    </row>
    <row r="2429" spans="1:6" x14ac:dyDescent="0.3">
      <c r="A2429">
        <v>171</v>
      </c>
      <c r="B2429" t="s">
        <v>32</v>
      </c>
      <c r="C2429" s="1">
        <v>43191</v>
      </c>
      <c r="D2429" t="s">
        <v>10</v>
      </c>
      <c r="E2429">
        <v>2018</v>
      </c>
      <c r="F2429">
        <v>0</v>
      </c>
    </row>
    <row r="2430" spans="1:6" x14ac:dyDescent="0.3">
      <c r="A2430">
        <v>172</v>
      </c>
      <c r="B2430" t="s">
        <v>32</v>
      </c>
      <c r="C2430" s="1">
        <v>43221</v>
      </c>
      <c r="D2430" t="s">
        <v>11</v>
      </c>
      <c r="E2430">
        <v>2018</v>
      </c>
      <c r="F2430">
        <v>0</v>
      </c>
    </row>
    <row r="2431" spans="1:6" x14ac:dyDescent="0.3">
      <c r="A2431">
        <v>173</v>
      </c>
      <c r="B2431" t="s">
        <v>32</v>
      </c>
      <c r="C2431" s="1">
        <v>43252</v>
      </c>
      <c r="D2431" t="s">
        <v>12</v>
      </c>
      <c r="E2431">
        <v>2018</v>
      </c>
      <c r="F2431">
        <v>0</v>
      </c>
    </row>
    <row r="2432" spans="1:6" x14ac:dyDescent="0.3">
      <c r="A2432">
        <v>174</v>
      </c>
      <c r="B2432" t="s">
        <v>32</v>
      </c>
      <c r="C2432" s="1">
        <v>43282</v>
      </c>
      <c r="D2432" t="s">
        <v>13</v>
      </c>
      <c r="E2432">
        <v>2018</v>
      </c>
      <c r="F2432">
        <v>0</v>
      </c>
    </row>
    <row r="2433" spans="1:6" x14ac:dyDescent="0.3">
      <c r="A2433">
        <v>175</v>
      </c>
      <c r="B2433" t="s">
        <v>32</v>
      </c>
      <c r="C2433" s="1">
        <v>43313</v>
      </c>
      <c r="D2433" t="s">
        <v>14</v>
      </c>
      <c r="E2433">
        <v>2018</v>
      </c>
      <c r="F2433">
        <v>0</v>
      </c>
    </row>
    <row r="2434" spans="1:6" x14ac:dyDescent="0.3">
      <c r="A2434">
        <v>176</v>
      </c>
      <c r="B2434" t="s">
        <v>32</v>
      </c>
      <c r="C2434" s="1">
        <v>43344</v>
      </c>
      <c r="D2434" t="s">
        <v>15</v>
      </c>
      <c r="E2434">
        <v>2018</v>
      </c>
      <c r="F2434">
        <v>0</v>
      </c>
    </row>
    <row r="2435" spans="1:6" x14ac:dyDescent="0.3">
      <c r="A2435">
        <v>177</v>
      </c>
      <c r="B2435" t="s">
        <v>32</v>
      </c>
      <c r="C2435" s="1">
        <v>43374</v>
      </c>
      <c r="D2435" t="s">
        <v>16</v>
      </c>
      <c r="E2435">
        <v>2018</v>
      </c>
      <c r="F2435">
        <v>0</v>
      </c>
    </row>
    <row r="2436" spans="1:6" x14ac:dyDescent="0.3">
      <c r="A2436">
        <v>178</v>
      </c>
      <c r="B2436" t="s">
        <v>32</v>
      </c>
      <c r="C2436" s="1">
        <v>43405</v>
      </c>
      <c r="D2436" t="s">
        <v>17</v>
      </c>
      <c r="E2436">
        <v>2018</v>
      </c>
      <c r="F2436">
        <v>0</v>
      </c>
    </row>
    <row r="2437" spans="1:6" x14ac:dyDescent="0.3">
      <c r="A2437">
        <v>179</v>
      </c>
      <c r="B2437" t="s">
        <v>32</v>
      </c>
      <c r="C2437" s="1">
        <v>43435</v>
      </c>
      <c r="D2437" t="s">
        <v>18</v>
      </c>
      <c r="E2437">
        <v>2018</v>
      </c>
      <c r="F2437">
        <v>0</v>
      </c>
    </row>
    <row r="2438" spans="1:6" x14ac:dyDescent="0.3">
      <c r="A2438">
        <v>180</v>
      </c>
      <c r="B2438" t="s">
        <v>33</v>
      </c>
      <c r="C2438" s="1">
        <v>43101</v>
      </c>
      <c r="D2438" t="s">
        <v>7</v>
      </c>
      <c r="E2438">
        <v>2018</v>
      </c>
      <c r="F2438">
        <v>0</v>
      </c>
    </row>
    <row r="2439" spans="1:6" x14ac:dyDescent="0.3">
      <c r="A2439">
        <v>181</v>
      </c>
      <c r="B2439" t="s">
        <v>33</v>
      </c>
      <c r="C2439" s="1">
        <v>43132</v>
      </c>
      <c r="D2439" t="s">
        <v>8</v>
      </c>
      <c r="E2439">
        <v>2018</v>
      </c>
      <c r="F2439">
        <v>0</v>
      </c>
    </row>
    <row r="2440" spans="1:6" x14ac:dyDescent="0.3">
      <c r="A2440">
        <v>182</v>
      </c>
      <c r="B2440" t="s">
        <v>33</v>
      </c>
      <c r="C2440" s="1">
        <v>43160</v>
      </c>
      <c r="D2440" t="s">
        <v>9</v>
      </c>
      <c r="E2440">
        <v>2018</v>
      </c>
      <c r="F2440">
        <v>0</v>
      </c>
    </row>
    <row r="2441" spans="1:6" x14ac:dyDescent="0.3">
      <c r="A2441">
        <v>183</v>
      </c>
      <c r="B2441" t="s">
        <v>33</v>
      </c>
      <c r="C2441" s="1">
        <v>43191</v>
      </c>
      <c r="D2441" t="s">
        <v>10</v>
      </c>
      <c r="E2441">
        <v>2018</v>
      </c>
      <c r="F2441">
        <v>0</v>
      </c>
    </row>
    <row r="2442" spans="1:6" x14ac:dyDescent="0.3">
      <c r="A2442">
        <v>184</v>
      </c>
      <c r="B2442" t="s">
        <v>33</v>
      </c>
      <c r="C2442" s="1">
        <v>43221</v>
      </c>
      <c r="D2442" t="s">
        <v>11</v>
      </c>
      <c r="E2442">
        <v>2018</v>
      </c>
      <c r="F2442">
        <v>0</v>
      </c>
    </row>
    <row r="2443" spans="1:6" x14ac:dyDescent="0.3">
      <c r="A2443">
        <v>185</v>
      </c>
      <c r="B2443" t="s">
        <v>33</v>
      </c>
      <c r="C2443" s="1">
        <v>43252</v>
      </c>
      <c r="D2443" t="s">
        <v>12</v>
      </c>
      <c r="E2443">
        <v>2018</v>
      </c>
      <c r="F2443">
        <v>0</v>
      </c>
    </row>
    <row r="2444" spans="1:6" x14ac:dyDescent="0.3">
      <c r="A2444">
        <v>186</v>
      </c>
      <c r="B2444" t="s">
        <v>33</v>
      </c>
      <c r="C2444" s="1">
        <v>43282</v>
      </c>
      <c r="D2444" t="s">
        <v>13</v>
      </c>
      <c r="E2444">
        <v>2018</v>
      </c>
      <c r="F2444">
        <v>0</v>
      </c>
    </row>
    <row r="2445" spans="1:6" x14ac:dyDescent="0.3">
      <c r="A2445">
        <v>187</v>
      </c>
      <c r="B2445" t="s">
        <v>33</v>
      </c>
      <c r="C2445" s="1">
        <v>43313</v>
      </c>
      <c r="D2445" t="s">
        <v>14</v>
      </c>
      <c r="E2445">
        <v>2018</v>
      </c>
      <c r="F2445">
        <v>0</v>
      </c>
    </row>
    <row r="2446" spans="1:6" x14ac:dyDescent="0.3">
      <c r="A2446">
        <v>188</v>
      </c>
      <c r="B2446" t="s">
        <v>33</v>
      </c>
      <c r="C2446" s="1">
        <v>43344</v>
      </c>
      <c r="D2446" t="s">
        <v>15</v>
      </c>
      <c r="E2446">
        <v>2018</v>
      </c>
      <c r="F2446">
        <v>0</v>
      </c>
    </row>
    <row r="2447" spans="1:6" x14ac:dyDescent="0.3">
      <c r="A2447">
        <v>189</v>
      </c>
      <c r="B2447" t="s">
        <v>33</v>
      </c>
      <c r="C2447" s="1">
        <v>43374</v>
      </c>
      <c r="D2447" t="s">
        <v>16</v>
      </c>
      <c r="E2447">
        <v>2018</v>
      </c>
      <c r="F2447">
        <v>0</v>
      </c>
    </row>
    <row r="2448" spans="1:6" x14ac:dyDescent="0.3">
      <c r="A2448">
        <v>190</v>
      </c>
      <c r="B2448" t="s">
        <v>33</v>
      </c>
      <c r="C2448" s="1">
        <v>43405</v>
      </c>
      <c r="D2448" t="s">
        <v>17</v>
      </c>
      <c r="E2448">
        <v>2018</v>
      </c>
      <c r="F2448">
        <v>0</v>
      </c>
    </row>
    <row r="2449" spans="1:6" x14ac:dyDescent="0.3">
      <c r="A2449">
        <v>191</v>
      </c>
      <c r="B2449" t="s">
        <v>33</v>
      </c>
      <c r="C2449" s="1">
        <v>43435</v>
      </c>
      <c r="D2449" t="s">
        <v>18</v>
      </c>
      <c r="E2449">
        <v>2018</v>
      </c>
      <c r="F2449">
        <v>0</v>
      </c>
    </row>
    <row r="2450" spans="1:6" x14ac:dyDescent="0.3">
      <c r="A2450">
        <v>192</v>
      </c>
      <c r="B2450" t="s">
        <v>34</v>
      </c>
      <c r="C2450" s="1">
        <v>43101</v>
      </c>
      <c r="D2450" t="s">
        <v>7</v>
      </c>
      <c r="E2450">
        <v>2018</v>
      </c>
      <c r="F2450">
        <v>35</v>
      </c>
    </row>
    <row r="2451" spans="1:6" x14ac:dyDescent="0.3">
      <c r="A2451">
        <v>193</v>
      </c>
      <c r="B2451" t="s">
        <v>34</v>
      </c>
      <c r="C2451" s="1">
        <v>43132</v>
      </c>
      <c r="D2451" t="s">
        <v>8</v>
      </c>
      <c r="E2451">
        <v>2018</v>
      </c>
      <c r="F2451">
        <v>15</v>
      </c>
    </row>
    <row r="2452" spans="1:6" x14ac:dyDescent="0.3">
      <c r="A2452">
        <v>194</v>
      </c>
      <c r="B2452" t="s">
        <v>34</v>
      </c>
      <c r="C2452" s="1">
        <v>43160</v>
      </c>
      <c r="D2452" t="s">
        <v>9</v>
      </c>
      <c r="E2452">
        <v>2018</v>
      </c>
      <c r="F2452">
        <v>14</v>
      </c>
    </row>
    <row r="2453" spans="1:6" x14ac:dyDescent="0.3">
      <c r="A2453">
        <v>195</v>
      </c>
      <c r="B2453" t="s">
        <v>34</v>
      </c>
      <c r="C2453" s="1">
        <v>43191</v>
      </c>
      <c r="D2453" t="s">
        <v>10</v>
      </c>
      <c r="E2453">
        <v>2018</v>
      </c>
      <c r="F2453">
        <v>15</v>
      </c>
    </row>
    <row r="2454" spans="1:6" x14ac:dyDescent="0.3">
      <c r="A2454">
        <v>196</v>
      </c>
      <c r="B2454" t="s">
        <v>34</v>
      </c>
      <c r="C2454" s="1">
        <v>43221</v>
      </c>
      <c r="D2454" t="s">
        <v>11</v>
      </c>
      <c r="E2454">
        <v>2018</v>
      </c>
      <c r="F2454">
        <v>19</v>
      </c>
    </row>
    <row r="2455" spans="1:6" x14ac:dyDescent="0.3">
      <c r="A2455">
        <v>197</v>
      </c>
      <c r="B2455" t="s">
        <v>34</v>
      </c>
      <c r="C2455" s="1">
        <v>43252</v>
      </c>
      <c r="D2455" t="s">
        <v>12</v>
      </c>
      <c r="E2455">
        <v>2018</v>
      </c>
      <c r="F2455">
        <v>15</v>
      </c>
    </row>
    <row r="2456" spans="1:6" x14ac:dyDescent="0.3">
      <c r="A2456">
        <v>198</v>
      </c>
      <c r="B2456" t="s">
        <v>34</v>
      </c>
      <c r="C2456" s="1">
        <v>43282</v>
      </c>
      <c r="D2456" t="s">
        <v>13</v>
      </c>
      <c r="E2456">
        <v>2018</v>
      </c>
      <c r="F2456">
        <v>17</v>
      </c>
    </row>
    <row r="2457" spans="1:6" x14ac:dyDescent="0.3">
      <c r="A2457">
        <v>199</v>
      </c>
      <c r="B2457" t="s">
        <v>34</v>
      </c>
      <c r="C2457" s="1">
        <v>43313</v>
      </c>
      <c r="D2457" t="s">
        <v>14</v>
      </c>
      <c r="E2457">
        <v>2018</v>
      </c>
      <c r="F2457">
        <v>22</v>
      </c>
    </row>
    <row r="2458" spans="1:6" x14ac:dyDescent="0.3">
      <c r="A2458">
        <v>200</v>
      </c>
      <c r="B2458" t="s">
        <v>34</v>
      </c>
      <c r="C2458" s="1">
        <v>43344</v>
      </c>
      <c r="D2458" t="s">
        <v>15</v>
      </c>
      <c r="E2458">
        <v>2018</v>
      </c>
      <c r="F2458">
        <v>22</v>
      </c>
    </row>
    <row r="2459" spans="1:6" x14ac:dyDescent="0.3">
      <c r="A2459">
        <v>201</v>
      </c>
      <c r="B2459" t="s">
        <v>34</v>
      </c>
      <c r="C2459" s="1">
        <v>43374</v>
      </c>
      <c r="D2459" t="s">
        <v>16</v>
      </c>
      <c r="E2459">
        <v>2018</v>
      </c>
      <c r="F2459">
        <v>8</v>
      </c>
    </row>
    <row r="2460" spans="1:6" x14ac:dyDescent="0.3">
      <c r="A2460">
        <v>202</v>
      </c>
      <c r="B2460" t="s">
        <v>34</v>
      </c>
      <c r="C2460" s="1">
        <v>43405</v>
      </c>
      <c r="D2460" t="s">
        <v>17</v>
      </c>
      <c r="E2460">
        <v>2018</v>
      </c>
      <c r="F2460">
        <v>30</v>
      </c>
    </row>
    <row r="2461" spans="1:6" x14ac:dyDescent="0.3">
      <c r="A2461">
        <v>203</v>
      </c>
      <c r="B2461" t="s">
        <v>34</v>
      </c>
      <c r="C2461" s="1">
        <v>43435</v>
      </c>
      <c r="D2461" t="s">
        <v>18</v>
      </c>
      <c r="E2461">
        <v>2018</v>
      </c>
      <c r="F2461">
        <v>10</v>
      </c>
    </row>
    <row r="2462" spans="1:6" x14ac:dyDescent="0.3">
      <c r="A2462">
        <v>204</v>
      </c>
      <c r="B2462" t="s">
        <v>35</v>
      </c>
      <c r="C2462" s="1">
        <v>43101</v>
      </c>
      <c r="D2462" t="s">
        <v>7</v>
      </c>
      <c r="E2462">
        <v>2018</v>
      </c>
      <c r="F2462">
        <v>0</v>
      </c>
    </row>
    <row r="2463" spans="1:6" x14ac:dyDescent="0.3">
      <c r="A2463">
        <v>205</v>
      </c>
      <c r="B2463" t="s">
        <v>35</v>
      </c>
      <c r="C2463" s="1">
        <v>43132</v>
      </c>
      <c r="D2463" t="s">
        <v>8</v>
      </c>
      <c r="E2463">
        <v>2018</v>
      </c>
      <c r="F2463">
        <v>0</v>
      </c>
    </row>
    <row r="2464" spans="1:6" x14ac:dyDescent="0.3">
      <c r="A2464">
        <v>206</v>
      </c>
      <c r="B2464" t="s">
        <v>35</v>
      </c>
      <c r="C2464" s="1">
        <v>43160</v>
      </c>
      <c r="D2464" t="s">
        <v>9</v>
      </c>
      <c r="E2464">
        <v>2018</v>
      </c>
      <c r="F2464">
        <v>0</v>
      </c>
    </row>
    <row r="2465" spans="1:6" x14ac:dyDescent="0.3">
      <c r="A2465">
        <v>207</v>
      </c>
      <c r="B2465" t="s">
        <v>35</v>
      </c>
      <c r="C2465" s="1">
        <v>43191</v>
      </c>
      <c r="D2465" t="s">
        <v>10</v>
      </c>
      <c r="E2465">
        <v>2018</v>
      </c>
      <c r="F2465">
        <v>0</v>
      </c>
    </row>
    <row r="2466" spans="1:6" x14ac:dyDescent="0.3">
      <c r="A2466">
        <v>208</v>
      </c>
      <c r="B2466" t="s">
        <v>35</v>
      </c>
      <c r="C2466" s="1">
        <v>43221</v>
      </c>
      <c r="D2466" t="s">
        <v>11</v>
      </c>
      <c r="E2466">
        <v>2018</v>
      </c>
      <c r="F2466">
        <v>0</v>
      </c>
    </row>
    <row r="2467" spans="1:6" x14ac:dyDescent="0.3">
      <c r="A2467">
        <v>209</v>
      </c>
      <c r="B2467" t="s">
        <v>35</v>
      </c>
      <c r="C2467" s="1">
        <v>43252</v>
      </c>
      <c r="D2467" t="s">
        <v>12</v>
      </c>
      <c r="E2467">
        <v>2018</v>
      </c>
      <c r="F2467">
        <v>0</v>
      </c>
    </row>
    <row r="2468" spans="1:6" x14ac:dyDescent="0.3">
      <c r="A2468">
        <v>210</v>
      </c>
      <c r="B2468" t="s">
        <v>35</v>
      </c>
      <c r="C2468" s="1">
        <v>43282</v>
      </c>
      <c r="D2468" t="s">
        <v>13</v>
      </c>
      <c r="E2468">
        <v>2018</v>
      </c>
      <c r="F2468">
        <v>0</v>
      </c>
    </row>
    <row r="2469" spans="1:6" x14ac:dyDescent="0.3">
      <c r="A2469">
        <v>211</v>
      </c>
      <c r="B2469" t="s">
        <v>35</v>
      </c>
      <c r="C2469" s="1">
        <v>43313</v>
      </c>
      <c r="D2469" t="s">
        <v>14</v>
      </c>
      <c r="E2469">
        <v>2018</v>
      </c>
      <c r="F2469">
        <v>0</v>
      </c>
    </row>
    <row r="2470" spans="1:6" x14ac:dyDescent="0.3">
      <c r="A2470">
        <v>212</v>
      </c>
      <c r="B2470" t="s">
        <v>35</v>
      </c>
      <c r="C2470" s="1">
        <v>43344</v>
      </c>
      <c r="D2470" t="s">
        <v>15</v>
      </c>
      <c r="E2470">
        <v>2018</v>
      </c>
      <c r="F2470">
        <v>0</v>
      </c>
    </row>
    <row r="2471" spans="1:6" x14ac:dyDescent="0.3">
      <c r="A2471">
        <v>213</v>
      </c>
      <c r="B2471" t="s">
        <v>35</v>
      </c>
      <c r="C2471" s="1">
        <v>43374</v>
      </c>
      <c r="D2471" t="s">
        <v>16</v>
      </c>
      <c r="E2471">
        <v>2018</v>
      </c>
      <c r="F2471">
        <v>0</v>
      </c>
    </row>
    <row r="2472" spans="1:6" x14ac:dyDescent="0.3">
      <c r="A2472">
        <v>214</v>
      </c>
      <c r="B2472" t="s">
        <v>35</v>
      </c>
      <c r="C2472" s="1">
        <v>43405</v>
      </c>
      <c r="D2472" t="s">
        <v>17</v>
      </c>
      <c r="E2472">
        <v>2018</v>
      </c>
      <c r="F2472">
        <v>0</v>
      </c>
    </row>
    <row r="2473" spans="1:6" x14ac:dyDescent="0.3">
      <c r="A2473">
        <v>215</v>
      </c>
      <c r="B2473" t="s">
        <v>35</v>
      </c>
      <c r="C2473" s="1">
        <v>43435</v>
      </c>
      <c r="D2473" t="s">
        <v>18</v>
      </c>
      <c r="E2473">
        <v>2018</v>
      </c>
      <c r="F2473">
        <v>0</v>
      </c>
    </row>
    <row r="2474" spans="1:6" x14ac:dyDescent="0.3">
      <c r="A2474">
        <v>216</v>
      </c>
      <c r="B2474" t="s">
        <v>36</v>
      </c>
      <c r="C2474" s="1">
        <v>43101</v>
      </c>
      <c r="D2474" t="s">
        <v>7</v>
      </c>
      <c r="E2474">
        <v>2018</v>
      </c>
      <c r="F2474">
        <v>0</v>
      </c>
    </row>
    <row r="2475" spans="1:6" x14ac:dyDescent="0.3">
      <c r="A2475">
        <v>217</v>
      </c>
      <c r="B2475" t="s">
        <v>36</v>
      </c>
      <c r="C2475" s="1">
        <v>43132</v>
      </c>
      <c r="D2475" t="s">
        <v>8</v>
      </c>
      <c r="E2475">
        <v>2018</v>
      </c>
      <c r="F2475">
        <v>0</v>
      </c>
    </row>
    <row r="2476" spans="1:6" x14ac:dyDescent="0.3">
      <c r="A2476">
        <v>218</v>
      </c>
      <c r="B2476" t="s">
        <v>36</v>
      </c>
      <c r="C2476" s="1">
        <v>43160</v>
      </c>
      <c r="D2476" t="s">
        <v>9</v>
      </c>
      <c r="E2476">
        <v>2018</v>
      </c>
      <c r="F2476">
        <v>0</v>
      </c>
    </row>
    <row r="2477" spans="1:6" x14ac:dyDescent="0.3">
      <c r="A2477">
        <v>219</v>
      </c>
      <c r="B2477" t="s">
        <v>36</v>
      </c>
      <c r="C2477" s="1">
        <v>43191</v>
      </c>
      <c r="D2477" t="s">
        <v>10</v>
      </c>
      <c r="E2477">
        <v>2018</v>
      </c>
      <c r="F2477">
        <v>0</v>
      </c>
    </row>
    <row r="2478" spans="1:6" x14ac:dyDescent="0.3">
      <c r="A2478">
        <v>220</v>
      </c>
      <c r="B2478" t="s">
        <v>36</v>
      </c>
      <c r="C2478" s="1">
        <v>43221</v>
      </c>
      <c r="D2478" t="s">
        <v>11</v>
      </c>
      <c r="E2478">
        <v>2018</v>
      </c>
      <c r="F2478">
        <v>0</v>
      </c>
    </row>
    <row r="2479" spans="1:6" x14ac:dyDescent="0.3">
      <c r="A2479">
        <v>221</v>
      </c>
      <c r="B2479" t="s">
        <v>36</v>
      </c>
      <c r="C2479" s="1">
        <v>43252</v>
      </c>
      <c r="D2479" t="s">
        <v>12</v>
      </c>
      <c r="E2479">
        <v>2018</v>
      </c>
      <c r="F2479">
        <v>0</v>
      </c>
    </row>
    <row r="2480" spans="1:6" x14ac:dyDescent="0.3">
      <c r="A2480">
        <v>222</v>
      </c>
      <c r="B2480" t="s">
        <v>36</v>
      </c>
      <c r="C2480" s="1">
        <v>43282</v>
      </c>
      <c r="D2480" t="s">
        <v>13</v>
      </c>
      <c r="E2480">
        <v>2018</v>
      </c>
      <c r="F2480">
        <v>0</v>
      </c>
    </row>
    <row r="2481" spans="1:6" x14ac:dyDescent="0.3">
      <c r="A2481">
        <v>223</v>
      </c>
      <c r="B2481" t="s">
        <v>36</v>
      </c>
      <c r="C2481" s="1">
        <v>43313</v>
      </c>
      <c r="D2481" t="s">
        <v>14</v>
      </c>
      <c r="E2481">
        <v>2018</v>
      </c>
      <c r="F2481">
        <v>2</v>
      </c>
    </row>
    <row r="2482" spans="1:6" x14ac:dyDescent="0.3">
      <c r="A2482">
        <v>224</v>
      </c>
      <c r="B2482" t="s">
        <v>36</v>
      </c>
      <c r="C2482" s="1">
        <v>43344</v>
      </c>
      <c r="D2482" t="s">
        <v>15</v>
      </c>
      <c r="E2482">
        <v>2018</v>
      </c>
      <c r="F2482">
        <v>0</v>
      </c>
    </row>
    <row r="2483" spans="1:6" x14ac:dyDescent="0.3">
      <c r="A2483">
        <v>225</v>
      </c>
      <c r="B2483" t="s">
        <v>36</v>
      </c>
      <c r="C2483" s="1">
        <v>43374</v>
      </c>
      <c r="D2483" t="s">
        <v>16</v>
      </c>
      <c r="E2483">
        <v>2018</v>
      </c>
      <c r="F2483">
        <v>0</v>
      </c>
    </row>
    <row r="2484" spans="1:6" x14ac:dyDescent="0.3">
      <c r="A2484">
        <v>226</v>
      </c>
      <c r="B2484" t="s">
        <v>36</v>
      </c>
      <c r="C2484" s="1">
        <v>43405</v>
      </c>
      <c r="D2484" t="s">
        <v>17</v>
      </c>
      <c r="E2484">
        <v>2018</v>
      </c>
      <c r="F2484">
        <v>0</v>
      </c>
    </row>
    <row r="2485" spans="1:6" x14ac:dyDescent="0.3">
      <c r="A2485">
        <v>227</v>
      </c>
      <c r="B2485" t="s">
        <v>36</v>
      </c>
      <c r="C2485" s="1">
        <v>43435</v>
      </c>
      <c r="D2485" t="s">
        <v>18</v>
      </c>
      <c r="E2485">
        <v>2018</v>
      </c>
      <c r="F2485">
        <v>0</v>
      </c>
    </row>
    <row r="2486" spans="1:6" x14ac:dyDescent="0.3">
      <c r="A2486">
        <v>228</v>
      </c>
      <c r="B2486" t="s">
        <v>37</v>
      </c>
      <c r="C2486" s="1">
        <v>43101</v>
      </c>
      <c r="D2486" t="s">
        <v>7</v>
      </c>
      <c r="E2486">
        <v>2018</v>
      </c>
      <c r="F2486">
        <v>1</v>
      </c>
    </row>
    <row r="2487" spans="1:6" x14ac:dyDescent="0.3">
      <c r="A2487">
        <v>229</v>
      </c>
      <c r="B2487" t="s">
        <v>37</v>
      </c>
      <c r="C2487" s="1">
        <v>43132</v>
      </c>
      <c r="D2487" t="s">
        <v>8</v>
      </c>
      <c r="E2487">
        <v>2018</v>
      </c>
      <c r="F2487">
        <v>0</v>
      </c>
    </row>
    <row r="2488" spans="1:6" x14ac:dyDescent="0.3">
      <c r="A2488">
        <v>230</v>
      </c>
      <c r="B2488" t="s">
        <v>37</v>
      </c>
      <c r="C2488" s="1">
        <v>43160</v>
      </c>
      <c r="D2488" t="s">
        <v>9</v>
      </c>
      <c r="E2488">
        <v>2018</v>
      </c>
      <c r="F2488">
        <v>0</v>
      </c>
    </row>
    <row r="2489" spans="1:6" x14ac:dyDescent="0.3">
      <c r="A2489">
        <v>231</v>
      </c>
      <c r="B2489" t="s">
        <v>37</v>
      </c>
      <c r="C2489" s="1">
        <v>43191</v>
      </c>
      <c r="D2489" t="s">
        <v>10</v>
      </c>
      <c r="E2489">
        <v>2018</v>
      </c>
      <c r="F2489">
        <v>0</v>
      </c>
    </row>
    <row r="2490" spans="1:6" x14ac:dyDescent="0.3">
      <c r="A2490">
        <v>232</v>
      </c>
      <c r="B2490" t="s">
        <v>37</v>
      </c>
      <c r="C2490" s="1">
        <v>43221</v>
      </c>
      <c r="D2490" t="s">
        <v>11</v>
      </c>
      <c r="E2490">
        <v>2018</v>
      </c>
      <c r="F2490">
        <v>0</v>
      </c>
    </row>
    <row r="2491" spans="1:6" x14ac:dyDescent="0.3">
      <c r="A2491">
        <v>233</v>
      </c>
      <c r="B2491" t="s">
        <v>37</v>
      </c>
      <c r="C2491" s="1">
        <v>43252</v>
      </c>
      <c r="D2491" t="s">
        <v>12</v>
      </c>
      <c r="E2491">
        <v>2018</v>
      </c>
      <c r="F2491">
        <v>0</v>
      </c>
    </row>
    <row r="2492" spans="1:6" x14ac:dyDescent="0.3">
      <c r="A2492">
        <v>234</v>
      </c>
      <c r="B2492" t="s">
        <v>37</v>
      </c>
      <c r="C2492" s="1">
        <v>43282</v>
      </c>
      <c r="D2492" t="s">
        <v>13</v>
      </c>
      <c r="E2492">
        <v>2018</v>
      </c>
      <c r="F2492">
        <v>1</v>
      </c>
    </row>
    <row r="2493" spans="1:6" x14ac:dyDescent="0.3">
      <c r="A2493">
        <v>235</v>
      </c>
      <c r="B2493" t="s">
        <v>37</v>
      </c>
      <c r="C2493" s="1">
        <v>43313</v>
      </c>
      <c r="D2493" t="s">
        <v>14</v>
      </c>
      <c r="E2493">
        <v>2018</v>
      </c>
      <c r="F2493">
        <v>0</v>
      </c>
    </row>
    <row r="2494" spans="1:6" x14ac:dyDescent="0.3">
      <c r="A2494">
        <v>236</v>
      </c>
      <c r="B2494" t="s">
        <v>37</v>
      </c>
      <c r="C2494" s="1">
        <v>43344</v>
      </c>
      <c r="D2494" t="s">
        <v>15</v>
      </c>
      <c r="E2494">
        <v>2018</v>
      </c>
      <c r="F2494">
        <v>0</v>
      </c>
    </row>
    <row r="2495" spans="1:6" x14ac:dyDescent="0.3">
      <c r="A2495">
        <v>237</v>
      </c>
      <c r="B2495" t="s">
        <v>37</v>
      </c>
      <c r="C2495" s="1">
        <v>43374</v>
      </c>
      <c r="D2495" t="s">
        <v>16</v>
      </c>
      <c r="E2495">
        <v>2018</v>
      </c>
      <c r="F2495">
        <v>0</v>
      </c>
    </row>
    <row r="2496" spans="1:6" x14ac:dyDescent="0.3">
      <c r="A2496">
        <v>238</v>
      </c>
      <c r="B2496" t="s">
        <v>37</v>
      </c>
      <c r="C2496" s="1">
        <v>43405</v>
      </c>
      <c r="D2496" t="s">
        <v>17</v>
      </c>
      <c r="E2496">
        <v>2018</v>
      </c>
      <c r="F2496">
        <v>0</v>
      </c>
    </row>
    <row r="2497" spans="1:6" x14ac:dyDescent="0.3">
      <c r="A2497">
        <v>239</v>
      </c>
      <c r="B2497" t="s">
        <v>37</v>
      </c>
      <c r="C2497" s="1">
        <v>43435</v>
      </c>
      <c r="D2497" t="s">
        <v>18</v>
      </c>
      <c r="E2497">
        <v>2018</v>
      </c>
      <c r="F2497">
        <v>0</v>
      </c>
    </row>
    <row r="2498" spans="1:6" x14ac:dyDescent="0.3">
      <c r="A2498">
        <v>240</v>
      </c>
      <c r="B2498" t="s">
        <v>38</v>
      </c>
      <c r="C2498" s="1">
        <v>43101</v>
      </c>
      <c r="D2498" t="s">
        <v>7</v>
      </c>
      <c r="E2498">
        <v>2018</v>
      </c>
      <c r="F2498">
        <v>0</v>
      </c>
    </row>
    <row r="2499" spans="1:6" x14ac:dyDescent="0.3">
      <c r="A2499">
        <v>241</v>
      </c>
      <c r="B2499" t="s">
        <v>38</v>
      </c>
      <c r="C2499" s="1">
        <v>43132</v>
      </c>
      <c r="D2499" t="s">
        <v>8</v>
      </c>
      <c r="E2499">
        <v>2018</v>
      </c>
      <c r="F2499">
        <v>0</v>
      </c>
    </row>
    <row r="2500" spans="1:6" x14ac:dyDescent="0.3">
      <c r="A2500">
        <v>242</v>
      </c>
      <c r="B2500" t="s">
        <v>38</v>
      </c>
      <c r="C2500" s="1">
        <v>43160</v>
      </c>
      <c r="D2500" t="s">
        <v>9</v>
      </c>
      <c r="E2500">
        <v>2018</v>
      </c>
      <c r="F2500">
        <v>0</v>
      </c>
    </row>
    <row r="2501" spans="1:6" x14ac:dyDescent="0.3">
      <c r="A2501">
        <v>243</v>
      </c>
      <c r="B2501" t="s">
        <v>38</v>
      </c>
      <c r="C2501" s="1">
        <v>43191</v>
      </c>
      <c r="D2501" t="s">
        <v>10</v>
      </c>
      <c r="E2501">
        <v>2018</v>
      </c>
      <c r="F2501">
        <v>0</v>
      </c>
    </row>
    <row r="2502" spans="1:6" x14ac:dyDescent="0.3">
      <c r="A2502">
        <v>244</v>
      </c>
      <c r="B2502" t="s">
        <v>38</v>
      </c>
      <c r="C2502" s="1">
        <v>43221</v>
      </c>
      <c r="D2502" t="s">
        <v>11</v>
      </c>
      <c r="E2502">
        <v>2018</v>
      </c>
      <c r="F2502">
        <v>0</v>
      </c>
    </row>
    <row r="2503" spans="1:6" x14ac:dyDescent="0.3">
      <c r="A2503">
        <v>245</v>
      </c>
      <c r="B2503" t="s">
        <v>38</v>
      </c>
      <c r="C2503" s="1">
        <v>43252</v>
      </c>
      <c r="D2503" t="s">
        <v>12</v>
      </c>
      <c r="E2503">
        <v>2018</v>
      </c>
      <c r="F2503">
        <v>0</v>
      </c>
    </row>
    <row r="2504" spans="1:6" x14ac:dyDescent="0.3">
      <c r="A2504">
        <v>246</v>
      </c>
      <c r="B2504" t="s">
        <v>38</v>
      </c>
      <c r="C2504" s="1">
        <v>43282</v>
      </c>
      <c r="D2504" t="s">
        <v>13</v>
      </c>
      <c r="E2504">
        <v>2018</v>
      </c>
      <c r="F2504">
        <v>0</v>
      </c>
    </row>
    <row r="2505" spans="1:6" x14ac:dyDescent="0.3">
      <c r="A2505">
        <v>247</v>
      </c>
      <c r="B2505" t="s">
        <v>38</v>
      </c>
      <c r="C2505" s="1">
        <v>43313</v>
      </c>
      <c r="D2505" t="s">
        <v>14</v>
      </c>
      <c r="E2505">
        <v>2018</v>
      </c>
      <c r="F2505">
        <v>0</v>
      </c>
    </row>
    <row r="2506" spans="1:6" x14ac:dyDescent="0.3">
      <c r="A2506">
        <v>248</v>
      </c>
      <c r="B2506" t="s">
        <v>38</v>
      </c>
      <c r="C2506" s="1">
        <v>43344</v>
      </c>
      <c r="D2506" t="s">
        <v>15</v>
      </c>
      <c r="E2506">
        <v>2018</v>
      </c>
      <c r="F2506">
        <v>0</v>
      </c>
    </row>
    <row r="2507" spans="1:6" x14ac:dyDescent="0.3">
      <c r="A2507">
        <v>249</v>
      </c>
      <c r="B2507" t="s">
        <v>38</v>
      </c>
      <c r="C2507" s="1">
        <v>43374</v>
      </c>
      <c r="D2507" t="s">
        <v>16</v>
      </c>
      <c r="E2507">
        <v>2018</v>
      </c>
      <c r="F2507">
        <v>0</v>
      </c>
    </row>
    <row r="2508" spans="1:6" x14ac:dyDescent="0.3">
      <c r="A2508">
        <v>250</v>
      </c>
      <c r="B2508" t="s">
        <v>38</v>
      </c>
      <c r="C2508" s="1">
        <v>43405</v>
      </c>
      <c r="D2508" t="s">
        <v>17</v>
      </c>
      <c r="E2508">
        <v>2018</v>
      </c>
      <c r="F2508">
        <v>0</v>
      </c>
    </row>
    <row r="2509" spans="1:6" x14ac:dyDescent="0.3">
      <c r="A2509">
        <v>251</v>
      </c>
      <c r="B2509" t="s">
        <v>38</v>
      </c>
      <c r="C2509" s="1">
        <v>43435</v>
      </c>
      <c r="D2509" t="s">
        <v>18</v>
      </c>
      <c r="E2509">
        <v>2018</v>
      </c>
      <c r="F2509">
        <v>0</v>
      </c>
    </row>
    <row r="2510" spans="1:6" x14ac:dyDescent="0.3">
      <c r="A2510">
        <v>252</v>
      </c>
      <c r="B2510" t="s">
        <v>39</v>
      </c>
      <c r="C2510" s="1">
        <v>43101</v>
      </c>
      <c r="D2510" t="s">
        <v>7</v>
      </c>
      <c r="E2510">
        <v>2018</v>
      </c>
      <c r="F2510">
        <v>0</v>
      </c>
    </row>
    <row r="2511" spans="1:6" x14ac:dyDescent="0.3">
      <c r="A2511">
        <v>253</v>
      </c>
      <c r="B2511" t="s">
        <v>39</v>
      </c>
      <c r="C2511" s="1">
        <v>43132</v>
      </c>
      <c r="D2511" t="s">
        <v>8</v>
      </c>
      <c r="E2511">
        <v>2018</v>
      </c>
      <c r="F2511">
        <v>0</v>
      </c>
    </row>
    <row r="2512" spans="1:6" x14ac:dyDescent="0.3">
      <c r="A2512">
        <v>254</v>
      </c>
      <c r="B2512" t="s">
        <v>39</v>
      </c>
      <c r="C2512" s="1">
        <v>43160</v>
      </c>
      <c r="D2512" t="s">
        <v>9</v>
      </c>
      <c r="E2512">
        <v>2018</v>
      </c>
      <c r="F2512">
        <v>0</v>
      </c>
    </row>
    <row r="2513" spans="1:6" x14ac:dyDescent="0.3">
      <c r="A2513">
        <v>255</v>
      </c>
      <c r="B2513" t="s">
        <v>39</v>
      </c>
      <c r="C2513" s="1">
        <v>43191</v>
      </c>
      <c r="D2513" t="s">
        <v>10</v>
      </c>
      <c r="E2513">
        <v>2018</v>
      </c>
      <c r="F2513">
        <v>0</v>
      </c>
    </row>
    <row r="2514" spans="1:6" x14ac:dyDescent="0.3">
      <c r="A2514">
        <v>256</v>
      </c>
      <c r="B2514" t="s">
        <v>39</v>
      </c>
      <c r="C2514" s="1">
        <v>43221</v>
      </c>
      <c r="D2514" t="s">
        <v>11</v>
      </c>
      <c r="E2514">
        <v>2018</v>
      </c>
      <c r="F2514">
        <v>0</v>
      </c>
    </row>
    <row r="2515" spans="1:6" x14ac:dyDescent="0.3">
      <c r="A2515">
        <v>257</v>
      </c>
      <c r="B2515" t="s">
        <v>39</v>
      </c>
      <c r="C2515" s="1">
        <v>43252</v>
      </c>
      <c r="D2515" t="s">
        <v>12</v>
      </c>
      <c r="E2515">
        <v>2018</v>
      </c>
      <c r="F2515">
        <v>0</v>
      </c>
    </row>
    <row r="2516" spans="1:6" x14ac:dyDescent="0.3">
      <c r="A2516">
        <v>258</v>
      </c>
      <c r="B2516" t="s">
        <v>39</v>
      </c>
      <c r="C2516" s="1">
        <v>43282</v>
      </c>
      <c r="D2516" t="s">
        <v>13</v>
      </c>
      <c r="E2516">
        <v>2018</v>
      </c>
      <c r="F2516">
        <v>0</v>
      </c>
    </row>
    <row r="2517" spans="1:6" x14ac:dyDescent="0.3">
      <c r="A2517">
        <v>259</v>
      </c>
      <c r="B2517" t="s">
        <v>39</v>
      </c>
      <c r="C2517" s="1">
        <v>43313</v>
      </c>
      <c r="D2517" t="s">
        <v>14</v>
      </c>
      <c r="E2517">
        <v>2018</v>
      </c>
      <c r="F2517">
        <v>0</v>
      </c>
    </row>
    <row r="2518" spans="1:6" x14ac:dyDescent="0.3">
      <c r="A2518">
        <v>260</v>
      </c>
      <c r="B2518" t="s">
        <v>39</v>
      </c>
      <c r="C2518" s="1">
        <v>43344</v>
      </c>
      <c r="D2518" t="s">
        <v>15</v>
      </c>
      <c r="E2518">
        <v>2018</v>
      </c>
      <c r="F2518">
        <v>0</v>
      </c>
    </row>
    <row r="2519" spans="1:6" x14ac:dyDescent="0.3">
      <c r="A2519">
        <v>261</v>
      </c>
      <c r="B2519" t="s">
        <v>39</v>
      </c>
      <c r="C2519" s="1">
        <v>43374</v>
      </c>
      <c r="D2519" t="s">
        <v>16</v>
      </c>
      <c r="E2519">
        <v>2018</v>
      </c>
      <c r="F2519">
        <v>0</v>
      </c>
    </row>
    <row r="2520" spans="1:6" x14ac:dyDescent="0.3">
      <c r="A2520">
        <v>262</v>
      </c>
      <c r="B2520" t="s">
        <v>39</v>
      </c>
      <c r="C2520" s="1">
        <v>43405</v>
      </c>
      <c r="D2520" t="s">
        <v>17</v>
      </c>
      <c r="E2520">
        <v>2018</v>
      </c>
      <c r="F2520">
        <v>0</v>
      </c>
    </row>
    <row r="2521" spans="1:6" x14ac:dyDescent="0.3">
      <c r="A2521">
        <v>263</v>
      </c>
      <c r="B2521" t="s">
        <v>39</v>
      </c>
      <c r="C2521" s="1">
        <v>43435</v>
      </c>
      <c r="D2521" t="s">
        <v>18</v>
      </c>
      <c r="E2521">
        <v>2018</v>
      </c>
      <c r="F2521">
        <v>0</v>
      </c>
    </row>
    <row r="2522" spans="1:6" x14ac:dyDescent="0.3">
      <c r="A2522">
        <v>264</v>
      </c>
      <c r="B2522" t="s">
        <v>40</v>
      </c>
      <c r="C2522" s="1">
        <v>43101</v>
      </c>
      <c r="D2522" t="s">
        <v>7</v>
      </c>
      <c r="E2522">
        <v>2018</v>
      </c>
      <c r="F2522">
        <v>0</v>
      </c>
    </row>
    <row r="2523" spans="1:6" x14ac:dyDescent="0.3">
      <c r="A2523">
        <v>265</v>
      </c>
      <c r="B2523" t="s">
        <v>40</v>
      </c>
      <c r="C2523" s="1">
        <v>43132</v>
      </c>
      <c r="D2523" t="s">
        <v>8</v>
      </c>
      <c r="E2523">
        <v>2018</v>
      </c>
      <c r="F2523">
        <v>0</v>
      </c>
    </row>
    <row r="2524" spans="1:6" x14ac:dyDescent="0.3">
      <c r="A2524">
        <v>266</v>
      </c>
      <c r="B2524" t="s">
        <v>40</v>
      </c>
      <c r="C2524" s="1">
        <v>43160</v>
      </c>
      <c r="D2524" t="s">
        <v>9</v>
      </c>
      <c r="E2524">
        <v>2018</v>
      </c>
      <c r="F2524">
        <v>0</v>
      </c>
    </row>
    <row r="2525" spans="1:6" x14ac:dyDescent="0.3">
      <c r="A2525">
        <v>267</v>
      </c>
      <c r="B2525" t="s">
        <v>40</v>
      </c>
      <c r="C2525" s="1">
        <v>43191</v>
      </c>
      <c r="D2525" t="s">
        <v>10</v>
      </c>
      <c r="E2525">
        <v>2018</v>
      </c>
      <c r="F2525">
        <v>0</v>
      </c>
    </row>
    <row r="2526" spans="1:6" x14ac:dyDescent="0.3">
      <c r="A2526">
        <v>268</v>
      </c>
      <c r="B2526" t="s">
        <v>40</v>
      </c>
      <c r="C2526" s="1">
        <v>43221</v>
      </c>
      <c r="D2526" t="s">
        <v>11</v>
      </c>
      <c r="E2526">
        <v>2018</v>
      </c>
      <c r="F2526">
        <v>0</v>
      </c>
    </row>
    <row r="2527" spans="1:6" x14ac:dyDescent="0.3">
      <c r="A2527">
        <v>269</v>
      </c>
      <c r="B2527" t="s">
        <v>40</v>
      </c>
      <c r="C2527" s="1">
        <v>43252</v>
      </c>
      <c r="D2527" t="s">
        <v>12</v>
      </c>
      <c r="E2527">
        <v>2018</v>
      </c>
      <c r="F2527">
        <v>0</v>
      </c>
    </row>
    <row r="2528" spans="1:6" x14ac:dyDescent="0.3">
      <c r="A2528">
        <v>270</v>
      </c>
      <c r="B2528" t="s">
        <v>40</v>
      </c>
      <c r="C2528" s="1">
        <v>43282</v>
      </c>
      <c r="D2528" t="s">
        <v>13</v>
      </c>
      <c r="E2528">
        <v>2018</v>
      </c>
      <c r="F2528">
        <v>0</v>
      </c>
    </row>
    <row r="2529" spans="1:6" x14ac:dyDescent="0.3">
      <c r="A2529">
        <v>271</v>
      </c>
      <c r="B2529" t="s">
        <v>40</v>
      </c>
      <c r="C2529" s="1">
        <v>43313</v>
      </c>
      <c r="D2529" t="s">
        <v>14</v>
      </c>
      <c r="E2529">
        <v>2018</v>
      </c>
      <c r="F2529">
        <v>0</v>
      </c>
    </row>
    <row r="2530" spans="1:6" x14ac:dyDescent="0.3">
      <c r="A2530">
        <v>272</v>
      </c>
      <c r="B2530" t="s">
        <v>40</v>
      </c>
      <c r="C2530" s="1">
        <v>43344</v>
      </c>
      <c r="D2530" t="s">
        <v>15</v>
      </c>
      <c r="E2530">
        <v>2018</v>
      </c>
      <c r="F2530">
        <v>0</v>
      </c>
    </row>
    <row r="2531" spans="1:6" x14ac:dyDescent="0.3">
      <c r="A2531">
        <v>273</v>
      </c>
      <c r="B2531" t="s">
        <v>40</v>
      </c>
      <c r="C2531" s="1">
        <v>43374</v>
      </c>
      <c r="D2531" t="s">
        <v>16</v>
      </c>
      <c r="E2531">
        <v>2018</v>
      </c>
      <c r="F2531">
        <v>0</v>
      </c>
    </row>
    <row r="2532" spans="1:6" x14ac:dyDescent="0.3">
      <c r="A2532">
        <v>274</v>
      </c>
      <c r="B2532" t="s">
        <v>40</v>
      </c>
      <c r="C2532" s="1">
        <v>43405</v>
      </c>
      <c r="D2532" t="s">
        <v>17</v>
      </c>
      <c r="E2532">
        <v>2018</v>
      </c>
      <c r="F2532">
        <v>0</v>
      </c>
    </row>
    <row r="2533" spans="1:6" x14ac:dyDescent="0.3">
      <c r="A2533">
        <v>275</v>
      </c>
      <c r="B2533" t="s">
        <v>40</v>
      </c>
      <c r="C2533" s="1">
        <v>43435</v>
      </c>
      <c r="D2533" t="s">
        <v>18</v>
      </c>
      <c r="E2533">
        <v>2018</v>
      </c>
      <c r="F2533">
        <v>0</v>
      </c>
    </row>
    <row r="2534" spans="1:6" x14ac:dyDescent="0.3">
      <c r="A2534">
        <v>276</v>
      </c>
      <c r="B2534" t="s">
        <v>41</v>
      </c>
      <c r="C2534" s="1">
        <v>43101</v>
      </c>
      <c r="D2534" t="s">
        <v>7</v>
      </c>
      <c r="E2534">
        <v>2018</v>
      </c>
      <c r="F2534">
        <v>0</v>
      </c>
    </row>
    <row r="2535" spans="1:6" x14ac:dyDescent="0.3">
      <c r="A2535">
        <v>277</v>
      </c>
      <c r="B2535" t="s">
        <v>41</v>
      </c>
      <c r="C2535" s="1">
        <v>43132</v>
      </c>
      <c r="D2535" t="s">
        <v>8</v>
      </c>
      <c r="E2535">
        <v>2018</v>
      </c>
      <c r="F2535">
        <v>0</v>
      </c>
    </row>
    <row r="2536" spans="1:6" x14ac:dyDescent="0.3">
      <c r="A2536">
        <v>278</v>
      </c>
      <c r="B2536" t="s">
        <v>41</v>
      </c>
      <c r="C2536" s="1">
        <v>43160</v>
      </c>
      <c r="D2536" t="s">
        <v>9</v>
      </c>
      <c r="E2536">
        <v>2018</v>
      </c>
      <c r="F2536">
        <v>0</v>
      </c>
    </row>
    <row r="2537" spans="1:6" x14ac:dyDescent="0.3">
      <c r="A2537">
        <v>279</v>
      </c>
      <c r="B2537" t="s">
        <v>41</v>
      </c>
      <c r="C2537" s="1">
        <v>43191</v>
      </c>
      <c r="D2537" t="s">
        <v>10</v>
      </c>
      <c r="E2537">
        <v>2018</v>
      </c>
      <c r="F2537">
        <v>0</v>
      </c>
    </row>
    <row r="2538" spans="1:6" x14ac:dyDescent="0.3">
      <c r="A2538">
        <v>280</v>
      </c>
      <c r="B2538" t="s">
        <v>41</v>
      </c>
      <c r="C2538" s="1">
        <v>43221</v>
      </c>
      <c r="D2538" t="s">
        <v>11</v>
      </c>
      <c r="E2538">
        <v>2018</v>
      </c>
      <c r="F2538">
        <v>0</v>
      </c>
    </row>
    <row r="2539" spans="1:6" x14ac:dyDescent="0.3">
      <c r="A2539">
        <v>281</v>
      </c>
      <c r="B2539" t="s">
        <v>41</v>
      </c>
      <c r="C2539" s="1">
        <v>43252</v>
      </c>
      <c r="D2539" t="s">
        <v>12</v>
      </c>
      <c r="E2539">
        <v>2018</v>
      </c>
      <c r="F2539">
        <v>0</v>
      </c>
    </row>
    <row r="2540" spans="1:6" x14ac:dyDescent="0.3">
      <c r="A2540">
        <v>282</v>
      </c>
      <c r="B2540" t="s">
        <v>41</v>
      </c>
      <c r="C2540" s="1">
        <v>43282</v>
      </c>
      <c r="D2540" t="s">
        <v>13</v>
      </c>
      <c r="E2540">
        <v>2018</v>
      </c>
      <c r="F2540">
        <v>0</v>
      </c>
    </row>
    <row r="2541" spans="1:6" x14ac:dyDescent="0.3">
      <c r="A2541">
        <v>283</v>
      </c>
      <c r="B2541" t="s">
        <v>41</v>
      </c>
      <c r="C2541" s="1">
        <v>43313</v>
      </c>
      <c r="D2541" t="s">
        <v>14</v>
      </c>
      <c r="E2541">
        <v>2018</v>
      </c>
      <c r="F2541">
        <v>0</v>
      </c>
    </row>
    <row r="2542" spans="1:6" x14ac:dyDescent="0.3">
      <c r="A2542">
        <v>284</v>
      </c>
      <c r="B2542" t="s">
        <v>41</v>
      </c>
      <c r="C2542" s="1">
        <v>43344</v>
      </c>
      <c r="D2542" t="s">
        <v>15</v>
      </c>
      <c r="E2542">
        <v>2018</v>
      </c>
      <c r="F2542">
        <v>0</v>
      </c>
    </row>
    <row r="2543" spans="1:6" x14ac:dyDescent="0.3">
      <c r="A2543">
        <v>285</v>
      </c>
      <c r="B2543" t="s">
        <v>41</v>
      </c>
      <c r="C2543" s="1">
        <v>43374</v>
      </c>
      <c r="D2543" t="s">
        <v>16</v>
      </c>
      <c r="E2543">
        <v>2018</v>
      </c>
      <c r="F2543">
        <v>0</v>
      </c>
    </row>
    <row r="2544" spans="1:6" x14ac:dyDescent="0.3">
      <c r="A2544">
        <v>286</v>
      </c>
      <c r="B2544" t="s">
        <v>41</v>
      </c>
      <c r="C2544" s="1">
        <v>43405</v>
      </c>
      <c r="D2544" t="s">
        <v>17</v>
      </c>
      <c r="E2544">
        <v>2018</v>
      </c>
      <c r="F2544">
        <v>0</v>
      </c>
    </row>
    <row r="2545" spans="1:6" x14ac:dyDescent="0.3">
      <c r="A2545">
        <v>287</v>
      </c>
      <c r="B2545" t="s">
        <v>41</v>
      </c>
      <c r="C2545" s="1">
        <v>43435</v>
      </c>
      <c r="D2545" t="s">
        <v>18</v>
      </c>
      <c r="E2545">
        <v>2018</v>
      </c>
      <c r="F2545">
        <v>0</v>
      </c>
    </row>
    <row r="2546" spans="1:6" x14ac:dyDescent="0.3">
      <c r="A2546">
        <v>288</v>
      </c>
      <c r="B2546" t="s">
        <v>42</v>
      </c>
      <c r="C2546" s="1">
        <v>43101</v>
      </c>
      <c r="D2546" t="s">
        <v>7</v>
      </c>
      <c r="E2546">
        <v>2018</v>
      </c>
      <c r="F2546">
        <v>0</v>
      </c>
    </row>
    <row r="2547" spans="1:6" x14ac:dyDescent="0.3">
      <c r="A2547">
        <v>289</v>
      </c>
      <c r="B2547" t="s">
        <v>42</v>
      </c>
      <c r="C2547" s="1">
        <v>43132</v>
      </c>
      <c r="D2547" t="s">
        <v>8</v>
      </c>
      <c r="E2547">
        <v>2018</v>
      </c>
      <c r="F2547">
        <v>0</v>
      </c>
    </row>
    <row r="2548" spans="1:6" x14ac:dyDescent="0.3">
      <c r="A2548">
        <v>290</v>
      </c>
      <c r="B2548" t="s">
        <v>42</v>
      </c>
      <c r="C2548" s="1">
        <v>43160</v>
      </c>
      <c r="D2548" t="s">
        <v>9</v>
      </c>
      <c r="E2548">
        <v>2018</v>
      </c>
      <c r="F2548">
        <v>0</v>
      </c>
    </row>
    <row r="2549" spans="1:6" x14ac:dyDescent="0.3">
      <c r="A2549">
        <v>291</v>
      </c>
      <c r="B2549" t="s">
        <v>42</v>
      </c>
      <c r="C2549" s="1">
        <v>43191</v>
      </c>
      <c r="D2549" t="s">
        <v>10</v>
      </c>
      <c r="E2549">
        <v>2018</v>
      </c>
      <c r="F2549">
        <v>0</v>
      </c>
    </row>
    <row r="2550" spans="1:6" x14ac:dyDescent="0.3">
      <c r="A2550">
        <v>292</v>
      </c>
      <c r="B2550" t="s">
        <v>42</v>
      </c>
      <c r="C2550" s="1">
        <v>43221</v>
      </c>
      <c r="D2550" t="s">
        <v>11</v>
      </c>
      <c r="E2550">
        <v>2018</v>
      </c>
      <c r="F2550">
        <v>0</v>
      </c>
    </row>
    <row r="2551" spans="1:6" x14ac:dyDescent="0.3">
      <c r="A2551">
        <v>293</v>
      </c>
      <c r="B2551" t="s">
        <v>42</v>
      </c>
      <c r="C2551" s="1">
        <v>43252</v>
      </c>
      <c r="D2551" t="s">
        <v>12</v>
      </c>
      <c r="E2551">
        <v>2018</v>
      </c>
      <c r="F2551">
        <v>0</v>
      </c>
    </row>
    <row r="2552" spans="1:6" x14ac:dyDescent="0.3">
      <c r="A2552">
        <v>294</v>
      </c>
      <c r="B2552" t="s">
        <v>42</v>
      </c>
      <c r="C2552" s="1">
        <v>43282</v>
      </c>
      <c r="D2552" t="s">
        <v>13</v>
      </c>
      <c r="E2552">
        <v>2018</v>
      </c>
      <c r="F2552">
        <v>0</v>
      </c>
    </row>
    <row r="2553" spans="1:6" x14ac:dyDescent="0.3">
      <c r="A2553">
        <v>295</v>
      </c>
      <c r="B2553" t="s">
        <v>42</v>
      </c>
      <c r="C2553" s="1">
        <v>43313</v>
      </c>
      <c r="D2553" t="s">
        <v>14</v>
      </c>
      <c r="E2553">
        <v>2018</v>
      </c>
      <c r="F2553">
        <v>0</v>
      </c>
    </row>
    <row r="2554" spans="1:6" x14ac:dyDescent="0.3">
      <c r="A2554">
        <v>296</v>
      </c>
      <c r="B2554" t="s">
        <v>42</v>
      </c>
      <c r="C2554" s="1">
        <v>43344</v>
      </c>
      <c r="D2554" t="s">
        <v>15</v>
      </c>
      <c r="E2554">
        <v>2018</v>
      </c>
      <c r="F2554">
        <v>0</v>
      </c>
    </row>
    <row r="2555" spans="1:6" x14ac:dyDescent="0.3">
      <c r="A2555">
        <v>297</v>
      </c>
      <c r="B2555" t="s">
        <v>42</v>
      </c>
      <c r="C2555" s="1">
        <v>43374</v>
      </c>
      <c r="D2555" t="s">
        <v>16</v>
      </c>
      <c r="E2555">
        <v>2018</v>
      </c>
      <c r="F2555">
        <v>0</v>
      </c>
    </row>
    <row r="2556" spans="1:6" x14ac:dyDescent="0.3">
      <c r="A2556">
        <v>298</v>
      </c>
      <c r="B2556" t="s">
        <v>42</v>
      </c>
      <c r="C2556" s="1">
        <v>43405</v>
      </c>
      <c r="D2556" t="s">
        <v>17</v>
      </c>
      <c r="E2556">
        <v>2018</v>
      </c>
      <c r="F2556">
        <v>0</v>
      </c>
    </row>
    <row r="2557" spans="1:6" x14ac:dyDescent="0.3">
      <c r="A2557">
        <v>299</v>
      </c>
      <c r="B2557" t="s">
        <v>42</v>
      </c>
      <c r="C2557" s="1">
        <v>43435</v>
      </c>
      <c r="D2557" t="s">
        <v>18</v>
      </c>
      <c r="E2557">
        <v>2018</v>
      </c>
      <c r="F2557">
        <v>0</v>
      </c>
    </row>
    <row r="2558" spans="1:6" x14ac:dyDescent="0.3">
      <c r="A2558">
        <v>300</v>
      </c>
      <c r="B2558" t="s">
        <v>43</v>
      </c>
      <c r="C2558" s="1">
        <v>43101</v>
      </c>
      <c r="D2558" t="s">
        <v>7</v>
      </c>
      <c r="E2558">
        <v>2018</v>
      </c>
      <c r="F2558">
        <v>0</v>
      </c>
    </row>
    <row r="2559" spans="1:6" x14ac:dyDescent="0.3">
      <c r="A2559">
        <v>301</v>
      </c>
      <c r="B2559" t="s">
        <v>43</v>
      </c>
      <c r="C2559" s="1">
        <v>43132</v>
      </c>
      <c r="D2559" t="s">
        <v>8</v>
      </c>
      <c r="E2559">
        <v>2018</v>
      </c>
      <c r="F2559">
        <v>0</v>
      </c>
    </row>
    <row r="2560" spans="1:6" x14ac:dyDescent="0.3">
      <c r="A2560">
        <v>302</v>
      </c>
      <c r="B2560" t="s">
        <v>43</v>
      </c>
      <c r="C2560" s="1">
        <v>43160</v>
      </c>
      <c r="D2560" t="s">
        <v>9</v>
      </c>
      <c r="E2560">
        <v>2018</v>
      </c>
      <c r="F2560">
        <v>0</v>
      </c>
    </row>
    <row r="2561" spans="1:6" x14ac:dyDescent="0.3">
      <c r="A2561">
        <v>303</v>
      </c>
      <c r="B2561" t="s">
        <v>43</v>
      </c>
      <c r="C2561" s="1">
        <v>43191</v>
      </c>
      <c r="D2561" t="s">
        <v>10</v>
      </c>
      <c r="E2561">
        <v>2018</v>
      </c>
      <c r="F2561">
        <v>0</v>
      </c>
    </row>
    <row r="2562" spans="1:6" x14ac:dyDescent="0.3">
      <c r="A2562">
        <v>304</v>
      </c>
      <c r="B2562" t="s">
        <v>43</v>
      </c>
      <c r="C2562" s="1">
        <v>43221</v>
      </c>
      <c r="D2562" t="s">
        <v>11</v>
      </c>
      <c r="E2562">
        <v>2018</v>
      </c>
      <c r="F2562">
        <v>0</v>
      </c>
    </row>
    <row r="2563" spans="1:6" x14ac:dyDescent="0.3">
      <c r="A2563">
        <v>305</v>
      </c>
      <c r="B2563" t="s">
        <v>43</v>
      </c>
      <c r="C2563" s="1">
        <v>43252</v>
      </c>
      <c r="D2563" t="s">
        <v>12</v>
      </c>
      <c r="E2563">
        <v>2018</v>
      </c>
      <c r="F2563">
        <v>0</v>
      </c>
    </row>
    <row r="2564" spans="1:6" x14ac:dyDescent="0.3">
      <c r="A2564">
        <v>306</v>
      </c>
      <c r="B2564" t="s">
        <v>43</v>
      </c>
      <c r="C2564" s="1">
        <v>43282</v>
      </c>
      <c r="D2564" t="s">
        <v>13</v>
      </c>
      <c r="E2564">
        <v>2018</v>
      </c>
      <c r="F2564">
        <v>0</v>
      </c>
    </row>
    <row r="2565" spans="1:6" x14ac:dyDescent="0.3">
      <c r="A2565">
        <v>307</v>
      </c>
      <c r="B2565" t="s">
        <v>43</v>
      </c>
      <c r="C2565" s="1">
        <v>43313</v>
      </c>
      <c r="D2565" t="s">
        <v>14</v>
      </c>
      <c r="E2565">
        <v>2018</v>
      </c>
      <c r="F2565">
        <v>0</v>
      </c>
    </row>
    <row r="2566" spans="1:6" x14ac:dyDescent="0.3">
      <c r="A2566">
        <v>308</v>
      </c>
      <c r="B2566" t="s">
        <v>43</v>
      </c>
      <c r="C2566" s="1">
        <v>43344</v>
      </c>
      <c r="D2566" t="s">
        <v>15</v>
      </c>
      <c r="E2566">
        <v>2018</v>
      </c>
      <c r="F2566">
        <v>0</v>
      </c>
    </row>
    <row r="2567" spans="1:6" x14ac:dyDescent="0.3">
      <c r="A2567">
        <v>309</v>
      </c>
      <c r="B2567" t="s">
        <v>43</v>
      </c>
      <c r="C2567" s="1">
        <v>43374</v>
      </c>
      <c r="D2567" t="s">
        <v>16</v>
      </c>
      <c r="E2567">
        <v>2018</v>
      </c>
      <c r="F2567">
        <v>0</v>
      </c>
    </row>
    <row r="2568" spans="1:6" x14ac:dyDescent="0.3">
      <c r="A2568">
        <v>310</v>
      </c>
      <c r="B2568" t="s">
        <v>43</v>
      </c>
      <c r="C2568" s="1">
        <v>43405</v>
      </c>
      <c r="D2568" t="s">
        <v>17</v>
      </c>
      <c r="E2568">
        <v>2018</v>
      </c>
      <c r="F2568">
        <v>0</v>
      </c>
    </row>
    <row r="2569" spans="1:6" x14ac:dyDescent="0.3">
      <c r="A2569">
        <v>311</v>
      </c>
      <c r="B2569" t="s">
        <v>43</v>
      </c>
      <c r="C2569" s="1">
        <v>43435</v>
      </c>
      <c r="D2569" t="s">
        <v>18</v>
      </c>
      <c r="E2569">
        <v>2018</v>
      </c>
      <c r="F2569">
        <v>0</v>
      </c>
    </row>
    <row r="2570" spans="1:6" x14ac:dyDescent="0.3">
      <c r="A2570">
        <v>312</v>
      </c>
      <c r="B2570" t="s">
        <v>44</v>
      </c>
      <c r="C2570" s="1">
        <v>43101</v>
      </c>
      <c r="D2570" t="s">
        <v>7</v>
      </c>
      <c r="E2570">
        <v>2018</v>
      </c>
      <c r="F2570">
        <v>0</v>
      </c>
    </row>
    <row r="2571" spans="1:6" x14ac:dyDescent="0.3">
      <c r="A2571">
        <v>313</v>
      </c>
      <c r="B2571" t="s">
        <v>44</v>
      </c>
      <c r="C2571" s="1">
        <v>43132</v>
      </c>
      <c r="D2571" t="s">
        <v>8</v>
      </c>
      <c r="E2571">
        <v>2018</v>
      </c>
      <c r="F2571">
        <v>0</v>
      </c>
    </row>
    <row r="2572" spans="1:6" x14ac:dyDescent="0.3">
      <c r="A2572">
        <v>314</v>
      </c>
      <c r="B2572" t="s">
        <v>44</v>
      </c>
      <c r="C2572" s="1">
        <v>43160</v>
      </c>
      <c r="D2572" t="s">
        <v>9</v>
      </c>
      <c r="E2572">
        <v>2018</v>
      </c>
      <c r="F2572">
        <v>0</v>
      </c>
    </row>
    <row r="2573" spans="1:6" x14ac:dyDescent="0.3">
      <c r="A2573">
        <v>315</v>
      </c>
      <c r="B2573" t="s">
        <v>44</v>
      </c>
      <c r="C2573" s="1">
        <v>43191</v>
      </c>
      <c r="D2573" t="s">
        <v>10</v>
      </c>
      <c r="E2573">
        <v>2018</v>
      </c>
      <c r="F2573">
        <v>0</v>
      </c>
    </row>
    <row r="2574" spans="1:6" x14ac:dyDescent="0.3">
      <c r="A2574">
        <v>316</v>
      </c>
      <c r="B2574" t="s">
        <v>44</v>
      </c>
      <c r="C2574" s="1">
        <v>43221</v>
      </c>
      <c r="D2574" t="s">
        <v>11</v>
      </c>
      <c r="E2574">
        <v>2018</v>
      </c>
      <c r="F2574">
        <v>0</v>
      </c>
    </row>
    <row r="2575" spans="1:6" x14ac:dyDescent="0.3">
      <c r="A2575">
        <v>317</v>
      </c>
      <c r="B2575" t="s">
        <v>44</v>
      </c>
      <c r="C2575" s="1">
        <v>43252</v>
      </c>
      <c r="D2575" t="s">
        <v>12</v>
      </c>
      <c r="E2575">
        <v>2018</v>
      </c>
      <c r="F2575">
        <v>0</v>
      </c>
    </row>
    <row r="2576" spans="1:6" x14ac:dyDescent="0.3">
      <c r="A2576">
        <v>318</v>
      </c>
      <c r="B2576" t="s">
        <v>44</v>
      </c>
      <c r="C2576" s="1">
        <v>43282</v>
      </c>
      <c r="D2576" t="s">
        <v>13</v>
      </c>
      <c r="E2576">
        <v>2018</v>
      </c>
      <c r="F2576">
        <v>0</v>
      </c>
    </row>
    <row r="2577" spans="1:6" x14ac:dyDescent="0.3">
      <c r="A2577">
        <v>319</v>
      </c>
      <c r="B2577" t="s">
        <v>44</v>
      </c>
      <c r="C2577" s="1">
        <v>43313</v>
      </c>
      <c r="D2577" t="s">
        <v>14</v>
      </c>
      <c r="E2577">
        <v>2018</v>
      </c>
      <c r="F2577">
        <v>0</v>
      </c>
    </row>
    <row r="2578" spans="1:6" x14ac:dyDescent="0.3">
      <c r="A2578">
        <v>320</v>
      </c>
      <c r="B2578" t="s">
        <v>44</v>
      </c>
      <c r="C2578" s="1">
        <v>43344</v>
      </c>
      <c r="D2578" t="s">
        <v>15</v>
      </c>
      <c r="E2578">
        <v>2018</v>
      </c>
      <c r="F2578">
        <v>0</v>
      </c>
    </row>
    <row r="2579" spans="1:6" x14ac:dyDescent="0.3">
      <c r="A2579">
        <v>321</v>
      </c>
      <c r="B2579" t="s">
        <v>44</v>
      </c>
      <c r="C2579" s="1">
        <v>43374</v>
      </c>
      <c r="D2579" t="s">
        <v>16</v>
      </c>
      <c r="E2579">
        <v>2018</v>
      </c>
      <c r="F2579">
        <v>0</v>
      </c>
    </row>
    <row r="2580" spans="1:6" x14ac:dyDescent="0.3">
      <c r="A2580">
        <v>322</v>
      </c>
      <c r="B2580" t="s">
        <v>44</v>
      </c>
      <c r="C2580" s="1">
        <v>43405</v>
      </c>
      <c r="D2580" t="s">
        <v>17</v>
      </c>
      <c r="E2580">
        <v>2018</v>
      </c>
      <c r="F2580">
        <v>0</v>
      </c>
    </row>
    <row r="2581" spans="1:6" x14ac:dyDescent="0.3">
      <c r="A2581">
        <v>323</v>
      </c>
      <c r="B2581" t="s">
        <v>44</v>
      </c>
      <c r="C2581" s="1">
        <v>43435</v>
      </c>
      <c r="D2581" t="s">
        <v>18</v>
      </c>
      <c r="E2581">
        <v>2018</v>
      </c>
      <c r="F2581">
        <v>0</v>
      </c>
    </row>
    <row r="2582" spans="1:6" x14ac:dyDescent="0.3">
      <c r="A2582">
        <v>324</v>
      </c>
      <c r="B2582" t="s">
        <v>45</v>
      </c>
      <c r="C2582" s="1">
        <v>43101</v>
      </c>
      <c r="D2582" t="s">
        <v>7</v>
      </c>
      <c r="E2582">
        <v>2018</v>
      </c>
      <c r="F2582">
        <v>0</v>
      </c>
    </row>
    <row r="2583" spans="1:6" x14ac:dyDescent="0.3">
      <c r="A2583">
        <v>325</v>
      </c>
      <c r="B2583" t="s">
        <v>45</v>
      </c>
      <c r="C2583" s="1">
        <v>43132</v>
      </c>
      <c r="D2583" t="s">
        <v>8</v>
      </c>
      <c r="E2583">
        <v>2018</v>
      </c>
      <c r="F2583">
        <v>0</v>
      </c>
    </row>
    <row r="2584" spans="1:6" x14ac:dyDescent="0.3">
      <c r="A2584">
        <v>326</v>
      </c>
      <c r="B2584" t="s">
        <v>45</v>
      </c>
      <c r="C2584" s="1">
        <v>43160</v>
      </c>
      <c r="D2584" t="s">
        <v>9</v>
      </c>
      <c r="E2584">
        <v>2018</v>
      </c>
      <c r="F2584">
        <v>0</v>
      </c>
    </row>
    <row r="2585" spans="1:6" x14ac:dyDescent="0.3">
      <c r="A2585">
        <v>327</v>
      </c>
      <c r="B2585" t="s">
        <v>45</v>
      </c>
      <c r="C2585" s="1">
        <v>43191</v>
      </c>
      <c r="D2585" t="s">
        <v>10</v>
      </c>
      <c r="E2585">
        <v>2018</v>
      </c>
      <c r="F2585">
        <v>0</v>
      </c>
    </row>
    <row r="2586" spans="1:6" x14ac:dyDescent="0.3">
      <c r="A2586">
        <v>328</v>
      </c>
      <c r="B2586" t="s">
        <v>45</v>
      </c>
      <c r="C2586" s="1">
        <v>43221</v>
      </c>
      <c r="D2586" t="s">
        <v>11</v>
      </c>
      <c r="E2586">
        <v>2018</v>
      </c>
      <c r="F2586">
        <v>0</v>
      </c>
    </row>
    <row r="2587" spans="1:6" x14ac:dyDescent="0.3">
      <c r="A2587">
        <v>329</v>
      </c>
      <c r="B2587" t="s">
        <v>45</v>
      </c>
      <c r="C2587" s="1">
        <v>43252</v>
      </c>
      <c r="D2587" t="s">
        <v>12</v>
      </c>
      <c r="E2587">
        <v>2018</v>
      </c>
      <c r="F2587">
        <v>0</v>
      </c>
    </row>
    <row r="2588" spans="1:6" x14ac:dyDescent="0.3">
      <c r="A2588">
        <v>330</v>
      </c>
      <c r="B2588" t="s">
        <v>45</v>
      </c>
      <c r="C2588" s="1">
        <v>43282</v>
      </c>
      <c r="D2588" t="s">
        <v>13</v>
      </c>
      <c r="E2588">
        <v>2018</v>
      </c>
      <c r="F2588">
        <v>0</v>
      </c>
    </row>
    <row r="2589" spans="1:6" x14ac:dyDescent="0.3">
      <c r="A2589">
        <v>331</v>
      </c>
      <c r="B2589" t="s">
        <v>45</v>
      </c>
      <c r="C2589" s="1">
        <v>43313</v>
      </c>
      <c r="D2589" t="s">
        <v>14</v>
      </c>
      <c r="E2589">
        <v>2018</v>
      </c>
      <c r="F2589">
        <v>0</v>
      </c>
    </row>
    <row r="2590" spans="1:6" x14ac:dyDescent="0.3">
      <c r="A2590">
        <v>332</v>
      </c>
      <c r="B2590" t="s">
        <v>45</v>
      </c>
      <c r="C2590" s="1">
        <v>43344</v>
      </c>
      <c r="D2590" t="s">
        <v>15</v>
      </c>
      <c r="E2590">
        <v>2018</v>
      </c>
      <c r="F2590">
        <v>0</v>
      </c>
    </row>
    <row r="2591" spans="1:6" x14ac:dyDescent="0.3">
      <c r="A2591">
        <v>333</v>
      </c>
      <c r="B2591" t="s">
        <v>45</v>
      </c>
      <c r="C2591" s="1">
        <v>43374</v>
      </c>
      <c r="D2591" t="s">
        <v>16</v>
      </c>
      <c r="E2591">
        <v>2018</v>
      </c>
      <c r="F2591">
        <v>0</v>
      </c>
    </row>
    <row r="2592" spans="1:6" x14ac:dyDescent="0.3">
      <c r="A2592">
        <v>334</v>
      </c>
      <c r="B2592" t="s">
        <v>45</v>
      </c>
      <c r="C2592" s="1">
        <v>43405</v>
      </c>
      <c r="D2592" t="s">
        <v>17</v>
      </c>
      <c r="E2592">
        <v>2018</v>
      </c>
      <c r="F2592">
        <v>0</v>
      </c>
    </row>
    <row r="2593" spans="1:6" x14ac:dyDescent="0.3">
      <c r="A2593">
        <v>335</v>
      </c>
      <c r="B2593" t="s">
        <v>45</v>
      </c>
      <c r="C2593" s="1">
        <v>43435</v>
      </c>
      <c r="D2593" t="s">
        <v>18</v>
      </c>
      <c r="E2593">
        <v>2018</v>
      </c>
      <c r="F2593">
        <v>0</v>
      </c>
    </row>
    <row r="2594" spans="1:6" x14ac:dyDescent="0.3">
      <c r="A2594">
        <v>336</v>
      </c>
      <c r="B2594" t="s">
        <v>46</v>
      </c>
      <c r="C2594" s="1">
        <v>43101</v>
      </c>
      <c r="D2594" t="s">
        <v>7</v>
      </c>
      <c r="E2594">
        <v>2018</v>
      </c>
      <c r="F2594">
        <v>0</v>
      </c>
    </row>
    <row r="2595" spans="1:6" x14ac:dyDescent="0.3">
      <c r="A2595">
        <v>337</v>
      </c>
      <c r="B2595" t="s">
        <v>46</v>
      </c>
      <c r="C2595" s="1">
        <v>43132</v>
      </c>
      <c r="D2595" t="s">
        <v>8</v>
      </c>
      <c r="E2595">
        <v>2018</v>
      </c>
      <c r="F2595">
        <v>0</v>
      </c>
    </row>
    <row r="2596" spans="1:6" x14ac:dyDescent="0.3">
      <c r="A2596">
        <v>338</v>
      </c>
      <c r="B2596" t="s">
        <v>46</v>
      </c>
      <c r="C2596" s="1">
        <v>43160</v>
      </c>
      <c r="D2596" t="s">
        <v>9</v>
      </c>
      <c r="E2596">
        <v>2018</v>
      </c>
      <c r="F2596">
        <v>0</v>
      </c>
    </row>
    <row r="2597" spans="1:6" x14ac:dyDescent="0.3">
      <c r="A2597">
        <v>339</v>
      </c>
      <c r="B2597" t="s">
        <v>46</v>
      </c>
      <c r="C2597" s="1">
        <v>43191</v>
      </c>
      <c r="D2597" t="s">
        <v>10</v>
      </c>
      <c r="E2597">
        <v>2018</v>
      </c>
      <c r="F2597">
        <v>0</v>
      </c>
    </row>
    <row r="2598" spans="1:6" x14ac:dyDescent="0.3">
      <c r="A2598">
        <v>340</v>
      </c>
      <c r="B2598" t="s">
        <v>46</v>
      </c>
      <c r="C2598" s="1">
        <v>43221</v>
      </c>
      <c r="D2598" t="s">
        <v>11</v>
      </c>
      <c r="E2598">
        <v>2018</v>
      </c>
      <c r="F2598">
        <v>0</v>
      </c>
    </row>
    <row r="2599" spans="1:6" x14ac:dyDescent="0.3">
      <c r="A2599">
        <v>341</v>
      </c>
      <c r="B2599" t="s">
        <v>46</v>
      </c>
      <c r="C2599" s="1">
        <v>43252</v>
      </c>
      <c r="D2599" t="s">
        <v>12</v>
      </c>
      <c r="E2599">
        <v>2018</v>
      </c>
      <c r="F2599">
        <v>0</v>
      </c>
    </row>
    <row r="2600" spans="1:6" x14ac:dyDescent="0.3">
      <c r="A2600">
        <v>342</v>
      </c>
      <c r="B2600" t="s">
        <v>46</v>
      </c>
      <c r="C2600" s="1">
        <v>43282</v>
      </c>
      <c r="D2600" t="s">
        <v>13</v>
      </c>
      <c r="E2600">
        <v>2018</v>
      </c>
      <c r="F2600">
        <v>0</v>
      </c>
    </row>
    <row r="2601" spans="1:6" x14ac:dyDescent="0.3">
      <c r="A2601">
        <v>343</v>
      </c>
      <c r="B2601" t="s">
        <v>46</v>
      </c>
      <c r="C2601" s="1">
        <v>43313</v>
      </c>
      <c r="D2601" t="s">
        <v>14</v>
      </c>
      <c r="E2601">
        <v>2018</v>
      </c>
      <c r="F2601">
        <v>0</v>
      </c>
    </row>
    <row r="2602" spans="1:6" x14ac:dyDescent="0.3">
      <c r="A2602">
        <v>344</v>
      </c>
      <c r="B2602" t="s">
        <v>46</v>
      </c>
      <c r="C2602" s="1">
        <v>43344</v>
      </c>
      <c r="D2602" t="s">
        <v>15</v>
      </c>
      <c r="E2602">
        <v>2018</v>
      </c>
      <c r="F2602">
        <v>0</v>
      </c>
    </row>
    <row r="2603" spans="1:6" x14ac:dyDescent="0.3">
      <c r="A2603">
        <v>345</v>
      </c>
      <c r="B2603" t="s">
        <v>46</v>
      </c>
      <c r="C2603" s="1">
        <v>43374</v>
      </c>
      <c r="D2603" t="s">
        <v>16</v>
      </c>
      <c r="E2603">
        <v>2018</v>
      </c>
      <c r="F2603">
        <v>0</v>
      </c>
    </row>
    <row r="2604" spans="1:6" x14ac:dyDescent="0.3">
      <c r="A2604">
        <v>346</v>
      </c>
      <c r="B2604" t="s">
        <v>46</v>
      </c>
      <c r="C2604" s="1">
        <v>43405</v>
      </c>
      <c r="D2604" t="s">
        <v>17</v>
      </c>
      <c r="E2604">
        <v>2018</v>
      </c>
      <c r="F2604">
        <v>0</v>
      </c>
    </row>
    <row r="2605" spans="1:6" x14ac:dyDescent="0.3">
      <c r="A2605">
        <v>347</v>
      </c>
      <c r="B2605" t="s">
        <v>46</v>
      </c>
      <c r="C2605" s="1">
        <v>43435</v>
      </c>
      <c r="D2605" t="s">
        <v>18</v>
      </c>
      <c r="E2605">
        <v>2018</v>
      </c>
      <c r="F2605">
        <v>0</v>
      </c>
    </row>
    <row r="2606" spans="1:6" x14ac:dyDescent="0.3">
      <c r="A2606">
        <v>348</v>
      </c>
      <c r="B2606" t="s">
        <v>47</v>
      </c>
      <c r="C2606" s="1">
        <v>43101</v>
      </c>
      <c r="D2606" t="s">
        <v>7</v>
      </c>
      <c r="E2606">
        <v>2018</v>
      </c>
      <c r="F2606">
        <v>150</v>
      </c>
    </row>
    <row r="2607" spans="1:6" x14ac:dyDescent="0.3">
      <c r="A2607">
        <v>349</v>
      </c>
      <c r="B2607" t="s">
        <v>47</v>
      </c>
      <c r="C2607" s="1">
        <v>43132</v>
      </c>
      <c r="D2607" t="s">
        <v>8</v>
      </c>
      <c r="E2607">
        <v>2018</v>
      </c>
      <c r="F2607">
        <v>185</v>
      </c>
    </row>
    <row r="2608" spans="1:6" x14ac:dyDescent="0.3">
      <c r="A2608">
        <v>350</v>
      </c>
      <c r="B2608" t="s">
        <v>47</v>
      </c>
      <c r="C2608" s="1">
        <v>43160</v>
      </c>
      <c r="D2608" t="s">
        <v>9</v>
      </c>
      <c r="E2608">
        <v>2018</v>
      </c>
      <c r="F2608">
        <v>160</v>
      </c>
    </row>
    <row r="2609" spans="1:6" x14ac:dyDescent="0.3">
      <c r="A2609">
        <v>351</v>
      </c>
      <c r="B2609" t="s">
        <v>47</v>
      </c>
      <c r="C2609" s="1">
        <v>43191</v>
      </c>
      <c r="D2609" t="s">
        <v>10</v>
      </c>
      <c r="E2609">
        <v>2018</v>
      </c>
      <c r="F2609">
        <v>150</v>
      </c>
    </row>
    <row r="2610" spans="1:6" x14ac:dyDescent="0.3">
      <c r="A2610">
        <v>352</v>
      </c>
      <c r="B2610" t="s">
        <v>47</v>
      </c>
      <c r="C2610" s="1">
        <v>43221</v>
      </c>
      <c r="D2610" t="s">
        <v>11</v>
      </c>
      <c r="E2610">
        <v>2018</v>
      </c>
      <c r="F2610">
        <v>140</v>
      </c>
    </row>
    <row r="2611" spans="1:6" x14ac:dyDescent="0.3">
      <c r="A2611">
        <v>353</v>
      </c>
      <c r="B2611" t="s">
        <v>47</v>
      </c>
      <c r="C2611" s="1">
        <v>43252</v>
      </c>
      <c r="D2611" t="s">
        <v>12</v>
      </c>
      <c r="E2611">
        <v>2018</v>
      </c>
      <c r="F2611">
        <v>130</v>
      </c>
    </row>
    <row r="2612" spans="1:6" x14ac:dyDescent="0.3">
      <c r="A2612">
        <v>354</v>
      </c>
      <c r="B2612" t="s">
        <v>47</v>
      </c>
      <c r="C2612" s="1">
        <v>43282</v>
      </c>
      <c r="D2612" t="s">
        <v>13</v>
      </c>
      <c r="E2612">
        <v>2018</v>
      </c>
      <c r="F2612">
        <v>130</v>
      </c>
    </row>
    <row r="2613" spans="1:6" x14ac:dyDescent="0.3">
      <c r="A2613">
        <v>355</v>
      </c>
      <c r="B2613" t="s">
        <v>47</v>
      </c>
      <c r="C2613" s="1">
        <v>43313</v>
      </c>
      <c r="D2613" t="s">
        <v>14</v>
      </c>
      <c r="E2613">
        <v>2018</v>
      </c>
      <c r="F2613">
        <v>135</v>
      </c>
    </row>
    <row r="2614" spans="1:6" x14ac:dyDescent="0.3">
      <c r="A2614">
        <v>356</v>
      </c>
      <c r="B2614" t="s">
        <v>47</v>
      </c>
      <c r="C2614" s="1">
        <v>43344</v>
      </c>
      <c r="D2614" t="s">
        <v>15</v>
      </c>
      <c r="E2614">
        <v>2018</v>
      </c>
      <c r="F2614">
        <v>145</v>
      </c>
    </row>
    <row r="2615" spans="1:6" x14ac:dyDescent="0.3">
      <c r="A2615">
        <v>357</v>
      </c>
      <c r="B2615" t="s">
        <v>47</v>
      </c>
      <c r="C2615" s="1">
        <v>43374</v>
      </c>
      <c r="D2615" t="s">
        <v>16</v>
      </c>
      <c r="E2615">
        <v>2018</v>
      </c>
      <c r="F2615">
        <v>160</v>
      </c>
    </row>
    <row r="2616" spans="1:6" x14ac:dyDescent="0.3">
      <c r="A2616">
        <v>358</v>
      </c>
      <c r="B2616" t="s">
        <v>47</v>
      </c>
      <c r="C2616" s="1">
        <v>43405</v>
      </c>
      <c r="D2616" t="s">
        <v>17</v>
      </c>
      <c r="E2616">
        <v>2018</v>
      </c>
      <c r="F2616">
        <v>170</v>
      </c>
    </row>
    <row r="2617" spans="1:6" x14ac:dyDescent="0.3">
      <c r="A2617">
        <v>359</v>
      </c>
      <c r="B2617" t="s">
        <v>47</v>
      </c>
      <c r="C2617" s="1">
        <v>43435</v>
      </c>
      <c r="D2617" t="s">
        <v>18</v>
      </c>
      <c r="E2617">
        <v>2018</v>
      </c>
      <c r="F2617">
        <v>187</v>
      </c>
    </row>
    <row r="2618" spans="1:6" x14ac:dyDescent="0.3">
      <c r="A2618">
        <v>360</v>
      </c>
      <c r="B2618" t="s">
        <v>48</v>
      </c>
      <c r="C2618" s="1">
        <v>43101</v>
      </c>
      <c r="D2618" t="s">
        <v>7</v>
      </c>
      <c r="E2618">
        <v>2018</v>
      </c>
      <c r="F2618">
        <v>0</v>
      </c>
    </row>
    <row r="2619" spans="1:6" x14ac:dyDescent="0.3">
      <c r="A2619">
        <v>361</v>
      </c>
      <c r="B2619" t="s">
        <v>48</v>
      </c>
      <c r="C2619" s="1">
        <v>43132</v>
      </c>
      <c r="D2619" t="s">
        <v>8</v>
      </c>
      <c r="E2619">
        <v>2018</v>
      </c>
      <c r="F2619">
        <v>0</v>
      </c>
    </row>
    <row r="2620" spans="1:6" x14ac:dyDescent="0.3">
      <c r="A2620">
        <v>362</v>
      </c>
      <c r="B2620" t="s">
        <v>48</v>
      </c>
      <c r="C2620" s="1">
        <v>43160</v>
      </c>
      <c r="D2620" t="s">
        <v>9</v>
      </c>
      <c r="E2620">
        <v>2018</v>
      </c>
      <c r="F2620">
        <v>0</v>
      </c>
    </row>
    <row r="2621" spans="1:6" x14ac:dyDescent="0.3">
      <c r="A2621">
        <v>363</v>
      </c>
      <c r="B2621" t="s">
        <v>48</v>
      </c>
      <c r="C2621" s="1">
        <v>43191</v>
      </c>
      <c r="D2621" t="s">
        <v>10</v>
      </c>
      <c r="E2621">
        <v>2018</v>
      </c>
      <c r="F2621">
        <v>0</v>
      </c>
    </row>
    <row r="2622" spans="1:6" x14ac:dyDescent="0.3">
      <c r="A2622">
        <v>364</v>
      </c>
      <c r="B2622" t="s">
        <v>48</v>
      </c>
      <c r="C2622" s="1">
        <v>43221</v>
      </c>
      <c r="D2622" t="s">
        <v>11</v>
      </c>
      <c r="E2622">
        <v>2018</v>
      </c>
      <c r="F2622">
        <v>0</v>
      </c>
    </row>
    <row r="2623" spans="1:6" x14ac:dyDescent="0.3">
      <c r="A2623">
        <v>365</v>
      </c>
      <c r="B2623" t="s">
        <v>48</v>
      </c>
      <c r="C2623" s="1">
        <v>43252</v>
      </c>
      <c r="D2623" t="s">
        <v>12</v>
      </c>
      <c r="E2623">
        <v>2018</v>
      </c>
      <c r="F2623">
        <v>0</v>
      </c>
    </row>
    <row r="2624" spans="1:6" x14ac:dyDescent="0.3">
      <c r="A2624">
        <v>366</v>
      </c>
      <c r="B2624" t="s">
        <v>48</v>
      </c>
      <c r="C2624" s="1">
        <v>43282</v>
      </c>
      <c r="D2624" t="s">
        <v>13</v>
      </c>
      <c r="E2624">
        <v>2018</v>
      </c>
      <c r="F2624">
        <v>0</v>
      </c>
    </row>
    <row r="2625" spans="1:6" x14ac:dyDescent="0.3">
      <c r="A2625">
        <v>367</v>
      </c>
      <c r="B2625" t="s">
        <v>48</v>
      </c>
      <c r="C2625" s="1">
        <v>43313</v>
      </c>
      <c r="D2625" t="s">
        <v>14</v>
      </c>
      <c r="E2625">
        <v>2018</v>
      </c>
      <c r="F2625">
        <v>0</v>
      </c>
    </row>
    <row r="2626" spans="1:6" x14ac:dyDescent="0.3">
      <c r="A2626">
        <v>368</v>
      </c>
      <c r="B2626" t="s">
        <v>48</v>
      </c>
      <c r="C2626" s="1">
        <v>43344</v>
      </c>
      <c r="D2626" t="s">
        <v>15</v>
      </c>
      <c r="E2626">
        <v>2018</v>
      </c>
      <c r="F2626">
        <v>0</v>
      </c>
    </row>
    <row r="2627" spans="1:6" x14ac:dyDescent="0.3">
      <c r="A2627">
        <v>369</v>
      </c>
      <c r="B2627" t="s">
        <v>48</v>
      </c>
      <c r="C2627" s="1">
        <v>43374</v>
      </c>
      <c r="D2627" t="s">
        <v>16</v>
      </c>
      <c r="E2627">
        <v>2018</v>
      </c>
      <c r="F2627">
        <v>0</v>
      </c>
    </row>
    <row r="2628" spans="1:6" x14ac:dyDescent="0.3">
      <c r="A2628">
        <v>370</v>
      </c>
      <c r="B2628" t="s">
        <v>48</v>
      </c>
      <c r="C2628" s="1">
        <v>43405</v>
      </c>
      <c r="D2628" t="s">
        <v>17</v>
      </c>
      <c r="E2628">
        <v>2018</v>
      </c>
      <c r="F2628">
        <v>0</v>
      </c>
    </row>
    <row r="2629" spans="1:6" x14ac:dyDescent="0.3">
      <c r="A2629">
        <v>371</v>
      </c>
      <c r="B2629" t="s">
        <v>48</v>
      </c>
      <c r="C2629" s="1">
        <v>43435</v>
      </c>
      <c r="D2629" t="s">
        <v>18</v>
      </c>
      <c r="E2629">
        <v>2018</v>
      </c>
      <c r="F2629">
        <v>0</v>
      </c>
    </row>
    <row r="2630" spans="1:6" x14ac:dyDescent="0.3">
      <c r="A2630">
        <v>0</v>
      </c>
      <c r="B2630" t="s">
        <v>6</v>
      </c>
      <c r="C2630" s="1">
        <v>43466</v>
      </c>
      <c r="D2630" t="s">
        <v>7</v>
      </c>
      <c r="E2630">
        <v>2019</v>
      </c>
      <c r="F2630">
        <v>0</v>
      </c>
    </row>
    <row r="2631" spans="1:6" x14ac:dyDescent="0.3">
      <c r="A2631">
        <v>1</v>
      </c>
      <c r="B2631" t="s">
        <v>6</v>
      </c>
      <c r="C2631" s="1">
        <v>43497</v>
      </c>
      <c r="D2631" t="s">
        <v>8</v>
      </c>
      <c r="E2631">
        <v>2019</v>
      </c>
      <c r="F2631">
        <v>2</v>
      </c>
    </row>
    <row r="2632" spans="1:6" x14ac:dyDescent="0.3">
      <c r="A2632">
        <v>2</v>
      </c>
      <c r="B2632" t="s">
        <v>6</v>
      </c>
      <c r="C2632" s="1">
        <v>43525</v>
      </c>
      <c r="D2632" t="s">
        <v>9</v>
      </c>
      <c r="E2632">
        <v>2019</v>
      </c>
      <c r="F2632">
        <v>0</v>
      </c>
    </row>
    <row r="2633" spans="1:6" x14ac:dyDescent="0.3">
      <c r="A2633">
        <v>3</v>
      </c>
      <c r="B2633" t="s">
        <v>6</v>
      </c>
      <c r="C2633" s="1">
        <v>43556</v>
      </c>
      <c r="D2633" t="s">
        <v>10</v>
      </c>
      <c r="E2633">
        <v>2019</v>
      </c>
      <c r="F2633">
        <v>0</v>
      </c>
    </row>
    <row r="2634" spans="1:6" x14ac:dyDescent="0.3">
      <c r="A2634">
        <v>4</v>
      </c>
      <c r="B2634" t="s">
        <v>6</v>
      </c>
      <c r="C2634" s="1">
        <v>43586</v>
      </c>
      <c r="D2634" t="s">
        <v>11</v>
      </c>
      <c r="E2634">
        <v>2019</v>
      </c>
      <c r="F2634">
        <v>0</v>
      </c>
    </row>
    <row r="2635" spans="1:6" x14ac:dyDescent="0.3">
      <c r="A2635">
        <v>5</v>
      </c>
      <c r="B2635" t="s">
        <v>6</v>
      </c>
      <c r="C2635" s="1">
        <v>43617</v>
      </c>
      <c r="D2635" t="s">
        <v>12</v>
      </c>
      <c r="E2635">
        <v>2019</v>
      </c>
      <c r="F2635">
        <v>0</v>
      </c>
    </row>
    <row r="2636" spans="1:6" x14ac:dyDescent="0.3">
      <c r="A2636">
        <v>6</v>
      </c>
      <c r="B2636" t="s">
        <v>6</v>
      </c>
      <c r="C2636" s="1">
        <v>43647</v>
      </c>
      <c r="D2636" t="s">
        <v>13</v>
      </c>
      <c r="E2636">
        <v>2019</v>
      </c>
      <c r="F2636">
        <v>0</v>
      </c>
    </row>
    <row r="2637" spans="1:6" x14ac:dyDescent="0.3">
      <c r="A2637">
        <v>7</v>
      </c>
      <c r="B2637" t="s">
        <v>6</v>
      </c>
      <c r="C2637" s="1">
        <v>43678</v>
      </c>
      <c r="D2637" t="s">
        <v>14</v>
      </c>
      <c r="E2637">
        <v>2019</v>
      </c>
      <c r="F2637">
        <v>2</v>
      </c>
    </row>
    <row r="2638" spans="1:6" x14ac:dyDescent="0.3">
      <c r="A2638">
        <v>8</v>
      </c>
      <c r="B2638" t="s">
        <v>6</v>
      </c>
      <c r="C2638" s="1">
        <v>43709</v>
      </c>
      <c r="D2638" t="s">
        <v>15</v>
      </c>
      <c r="E2638">
        <v>2019</v>
      </c>
      <c r="F2638">
        <v>0</v>
      </c>
    </row>
    <row r="2639" spans="1:6" x14ac:dyDescent="0.3">
      <c r="A2639">
        <v>9</v>
      </c>
      <c r="B2639" t="s">
        <v>6</v>
      </c>
      <c r="C2639" s="1">
        <v>43739</v>
      </c>
      <c r="D2639" t="s">
        <v>16</v>
      </c>
      <c r="E2639">
        <v>2019</v>
      </c>
      <c r="F2639">
        <v>0</v>
      </c>
    </row>
    <row r="2640" spans="1:6" x14ac:dyDescent="0.3">
      <c r="A2640">
        <v>10</v>
      </c>
      <c r="B2640" t="s">
        <v>6</v>
      </c>
      <c r="C2640" s="1">
        <v>43770</v>
      </c>
      <c r="D2640" t="s">
        <v>17</v>
      </c>
      <c r="E2640">
        <v>2019</v>
      </c>
      <c r="F2640">
        <v>2</v>
      </c>
    </row>
    <row r="2641" spans="1:6" x14ac:dyDescent="0.3">
      <c r="A2641">
        <v>11</v>
      </c>
      <c r="B2641" t="s">
        <v>6</v>
      </c>
      <c r="C2641" s="1">
        <v>43800</v>
      </c>
      <c r="D2641" t="s">
        <v>18</v>
      </c>
      <c r="E2641">
        <v>2019</v>
      </c>
      <c r="F2641">
        <v>0</v>
      </c>
    </row>
    <row r="2642" spans="1:6" x14ac:dyDescent="0.3">
      <c r="A2642">
        <v>12</v>
      </c>
      <c r="B2642" t="s">
        <v>19</v>
      </c>
      <c r="C2642" s="1">
        <v>43466</v>
      </c>
      <c r="D2642" t="s">
        <v>7</v>
      </c>
      <c r="E2642">
        <v>2019</v>
      </c>
      <c r="F2642">
        <v>0</v>
      </c>
    </row>
    <row r="2643" spans="1:6" x14ac:dyDescent="0.3">
      <c r="A2643">
        <v>13</v>
      </c>
      <c r="B2643" t="s">
        <v>19</v>
      </c>
      <c r="C2643" s="1">
        <v>43497</v>
      </c>
      <c r="D2643" t="s">
        <v>8</v>
      </c>
      <c r="E2643">
        <v>2019</v>
      </c>
      <c r="F2643">
        <v>0</v>
      </c>
    </row>
    <row r="2644" spans="1:6" x14ac:dyDescent="0.3">
      <c r="A2644">
        <v>14</v>
      </c>
      <c r="B2644" t="s">
        <v>19</v>
      </c>
      <c r="C2644" s="1">
        <v>43525</v>
      </c>
      <c r="D2644" t="s">
        <v>9</v>
      </c>
      <c r="E2644">
        <v>2019</v>
      </c>
      <c r="F2644">
        <v>0</v>
      </c>
    </row>
    <row r="2645" spans="1:6" x14ac:dyDescent="0.3">
      <c r="A2645">
        <v>15</v>
      </c>
      <c r="B2645" t="s">
        <v>19</v>
      </c>
      <c r="C2645" s="1">
        <v>43556</v>
      </c>
      <c r="D2645" t="s">
        <v>10</v>
      </c>
      <c r="E2645">
        <v>2019</v>
      </c>
      <c r="F2645">
        <v>0</v>
      </c>
    </row>
    <row r="2646" spans="1:6" x14ac:dyDescent="0.3">
      <c r="A2646">
        <v>16</v>
      </c>
      <c r="B2646" t="s">
        <v>19</v>
      </c>
      <c r="C2646" s="1">
        <v>43586</v>
      </c>
      <c r="D2646" t="s">
        <v>11</v>
      </c>
      <c r="E2646">
        <v>2019</v>
      </c>
      <c r="F2646">
        <v>0</v>
      </c>
    </row>
    <row r="2647" spans="1:6" x14ac:dyDescent="0.3">
      <c r="A2647">
        <v>17</v>
      </c>
      <c r="B2647" t="s">
        <v>19</v>
      </c>
      <c r="C2647" s="1">
        <v>43617</v>
      </c>
      <c r="D2647" t="s">
        <v>12</v>
      </c>
      <c r="E2647">
        <v>2019</v>
      </c>
      <c r="F2647">
        <v>0</v>
      </c>
    </row>
    <row r="2648" spans="1:6" x14ac:dyDescent="0.3">
      <c r="A2648">
        <v>18</v>
      </c>
      <c r="B2648" t="s">
        <v>19</v>
      </c>
      <c r="C2648" s="1">
        <v>43647</v>
      </c>
      <c r="D2648" t="s">
        <v>13</v>
      </c>
      <c r="E2648">
        <v>2019</v>
      </c>
      <c r="F2648">
        <v>0</v>
      </c>
    </row>
    <row r="2649" spans="1:6" x14ac:dyDescent="0.3">
      <c r="A2649">
        <v>19</v>
      </c>
      <c r="B2649" t="s">
        <v>19</v>
      </c>
      <c r="C2649" s="1">
        <v>43678</v>
      </c>
      <c r="D2649" t="s">
        <v>14</v>
      </c>
      <c r="E2649">
        <v>2019</v>
      </c>
      <c r="F2649">
        <v>0</v>
      </c>
    </row>
    <row r="2650" spans="1:6" x14ac:dyDescent="0.3">
      <c r="A2650">
        <v>20</v>
      </c>
      <c r="B2650" t="s">
        <v>19</v>
      </c>
      <c r="C2650" s="1">
        <v>43709</v>
      </c>
      <c r="D2650" t="s">
        <v>15</v>
      </c>
      <c r="E2650">
        <v>2019</v>
      </c>
      <c r="F2650">
        <v>0</v>
      </c>
    </row>
    <row r="2651" spans="1:6" x14ac:dyDescent="0.3">
      <c r="A2651">
        <v>21</v>
      </c>
      <c r="B2651" t="s">
        <v>19</v>
      </c>
      <c r="C2651" s="1">
        <v>43739</v>
      </c>
      <c r="D2651" t="s">
        <v>16</v>
      </c>
      <c r="E2651">
        <v>2019</v>
      </c>
      <c r="F2651">
        <v>0</v>
      </c>
    </row>
    <row r="2652" spans="1:6" x14ac:dyDescent="0.3">
      <c r="A2652">
        <v>22</v>
      </c>
      <c r="B2652" t="s">
        <v>19</v>
      </c>
      <c r="C2652" s="1">
        <v>43770</v>
      </c>
      <c r="D2652" t="s">
        <v>17</v>
      </c>
      <c r="E2652">
        <v>2019</v>
      </c>
      <c r="F2652">
        <v>0</v>
      </c>
    </row>
    <row r="2653" spans="1:6" x14ac:dyDescent="0.3">
      <c r="A2653">
        <v>23</v>
      </c>
      <c r="B2653" t="s">
        <v>19</v>
      </c>
      <c r="C2653" s="1">
        <v>43800</v>
      </c>
      <c r="D2653" t="s">
        <v>18</v>
      </c>
      <c r="E2653">
        <v>2019</v>
      </c>
      <c r="F2653">
        <v>0</v>
      </c>
    </row>
    <row r="2654" spans="1:6" x14ac:dyDescent="0.3">
      <c r="A2654">
        <v>24</v>
      </c>
      <c r="B2654" t="s">
        <v>20</v>
      </c>
      <c r="C2654" s="1">
        <v>43466</v>
      </c>
      <c r="D2654" t="s">
        <v>7</v>
      </c>
      <c r="E2654">
        <v>2019</v>
      </c>
      <c r="F2654">
        <v>35920</v>
      </c>
    </row>
    <row r="2655" spans="1:6" x14ac:dyDescent="0.3">
      <c r="A2655">
        <v>25</v>
      </c>
      <c r="B2655" t="s">
        <v>20</v>
      </c>
      <c r="C2655" s="1">
        <v>43497</v>
      </c>
      <c r="D2655" t="s">
        <v>8</v>
      </c>
      <c r="E2655">
        <v>2019</v>
      </c>
      <c r="F2655">
        <v>25621</v>
      </c>
    </row>
    <row r="2656" spans="1:6" x14ac:dyDescent="0.3">
      <c r="A2656">
        <v>26</v>
      </c>
      <c r="B2656" t="s">
        <v>20</v>
      </c>
      <c r="C2656" s="1">
        <v>43525</v>
      </c>
      <c r="D2656" t="s">
        <v>9</v>
      </c>
      <c r="E2656">
        <v>2019</v>
      </c>
      <c r="F2656">
        <v>21929</v>
      </c>
    </row>
    <row r="2657" spans="1:6" x14ac:dyDescent="0.3">
      <c r="A2657">
        <v>27</v>
      </c>
      <c r="B2657" t="s">
        <v>20</v>
      </c>
      <c r="C2657" s="1">
        <v>43556</v>
      </c>
      <c r="D2657" t="s">
        <v>10</v>
      </c>
      <c r="E2657">
        <v>2019</v>
      </c>
      <c r="F2657">
        <v>18267</v>
      </c>
    </row>
    <row r="2658" spans="1:6" x14ac:dyDescent="0.3">
      <c r="A2658">
        <v>28</v>
      </c>
      <c r="B2658" t="s">
        <v>20</v>
      </c>
      <c r="C2658" s="1">
        <v>43586</v>
      </c>
      <c r="D2658" t="s">
        <v>11</v>
      </c>
      <c r="E2658">
        <v>2019</v>
      </c>
      <c r="F2658">
        <v>17317</v>
      </c>
    </row>
    <row r="2659" spans="1:6" x14ac:dyDescent="0.3">
      <c r="A2659">
        <v>29</v>
      </c>
      <c r="B2659" t="s">
        <v>20</v>
      </c>
      <c r="C2659" s="1">
        <v>43617</v>
      </c>
      <c r="D2659" t="s">
        <v>12</v>
      </c>
      <c r="E2659">
        <v>2019</v>
      </c>
      <c r="F2659">
        <v>20077</v>
      </c>
    </row>
    <row r="2660" spans="1:6" x14ac:dyDescent="0.3">
      <c r="A2660">
        <v>30</v>
      </c>
      <c r="B2660" t="s">
        <v>20</v>
      </c>
      <c r="C2660" s="1">
        <v>43647</v>
      </c>
      <c r="D2660" t="s">
        <v>13</v>
      </c>
      <c r="E2660">
        <v>2019</v>
      </c>
      <c r="F2660">
        <v>27874</v>
      </c>
    </row>
    <row r="2661" spans="1:6" x14ac:dyDescent="0.3">
      <c r="A2661">
        <v>31</v>
      </c>
      <c r="B2661" t="s">
        <v>20</v>
      </c>
      <c r="C2661" s="1">
        <v>43678</v>
      </c>
      <c r="D2661" t="s">
        <v>14</v>
      </c>
      <c r="E2661">
        <v>2019</v>
      </c>
      <c r="F2661">
        <v>22725</v>
      </c>
    </row>
    <row r="2662" spans="1:6" x14ac:dyDescent="0.3">
      <c r="A2662">
        <v>32</v>
      </c>
      <c r="B2662" t="s">
        <v>20</v>
      </c>
      <c r="C2662" s="1">
        <v>43709</v>
      </c>
      <c r="D2662" t="s">
        <v>15</v>
      </c>
      <c r="E2662">
        <v>2019</v>
      </c>
      <c r="F2662">
        <v>34018</v>
      </c>
    </row>
    <row r="2663" spans="1:6" x14ac:dyDescent="0.3">
      <c r="A2663">
        <v>33</v>
      </c>
      <c r="B2663" t="s">
        <v>20</v>
      </c>
      <c r="C2663" s="1">
        <v>43739</v>
      </c>
      <c r="D2663" t="s">
        <v>16</v>
      </c>
      <c r="E2663">
        <v>2019</v>
      </c>
      <c r="F2663">
        <v>28706</v>
      </c>
    </row>
    <row r="2664" spans="1:6" x14ac:dyDescent="0.3">
      <c r="A2664">
        <v>34</v>
      </c>
      <c r="B2664" t="s">
        <v>20</v>
      </c>
      <c r="C2664" s="1">
        <v>43770</v>
      </c>
      <c r="D2664" t="s">
        <v>17</v>
      </c>
      <c r="E2664">
        <v>2019</v>
      </c>
      <c r="F2664">
        <v>32762</v>
      </c>
    </row>
    <row r="2665" spans="1:6" x14ac:dyDescent="0.3">
      <c r="A2665">
        <v>35</v>
      </c>
      <c r="B2665" t="s">
        <v>20</v>
      </c>
      <c r="C2665" s="1">
        <v>43800</v>
      </c>
      <c r="D2665" t="s">
        <v>18</v>
      </c>
      <c r="E2665">
        <v>2019</v>
      </c>
      <c r="F2665">
        <v>34084</v>
      </c>
    </row>
    <row r="2666" spans="1:6" x14ac:dyDescent="0.3">
      <c r="A2666">
        <v>36</v>
      </c>
      <c r="B2666" t="s">
        <v>21</v>
      </c>
      <c r="C2666" s="1">
        <v>43466</v>
      </c>
      <c r="D2666" t="s">
        <v>7</v>
      </c>
      <c r="E2666">
        <v>2019</v>
      </c>
      <c r="F2666">
        <v>0</v>
      </c>
    </row>
    <row r="2667" spans="1:6" x14ac:dyDescent="0.3">
      <c r="A2667">
        <v>37</v>
      </c>
      <c r="B2667" t="s">
        <v>21</v>
      </c>
      <c r="C2667" s="1">
        <v>43497</v>
      </c>
      <c r="D2667" t="s">
        <v>8</v>
      </c>
      <c r="E2667">
        <v>2019</v>
      </c>
      <c r="F2667">
        <v>0</v>
      </c>
    </row>
    <row r="2668" spans="1:6" x14ac:dyDescent="0.3">
      <c r="A2668">
        <v>38</v>
      </c>
      <c r="B2668" t="s">
        <v>21</v>
      </c>
      <c r="C2668" s="1">
        <v>43525</v>
      </c>
      <c r="D2668" t="s">
        <v>9</v>
      </c>
      <c r="E2668">
        <v>2019</v>
      </c>
      <c r="F2668">
        <v>0</v>
      </c>
    </row>
    <row r="2669" spans="1:6" x14ac:dyDescent="0.3">
      <c r="A2669">
        <v>39</v>
      </c>
      <c r="B2669" t="s">
        <v>21</v>
      </c>
      <c r="C2669" s="1">
        <v>43556</v>
      </c>
      <c r="D2669" t="s">
        <v>10</v>
      </c>
      <c r="E2669">
        <v>2019</v>
      </c>
      <c r="F2669">
        <v>0</v>
      </c>
    </row>
    <row r="2670" spans="1:6" x14ac:dyDescent="0.3">
      <c r="A2670">
        <v>40</v>
      </c>
      <c r="B2670" t="s">
        <v>21</v>
      </c>
      <c r="C2670" s="1">
        <v>43586</v>
      </c>
      <c r="D2670" t="s">
        <v>11</v>
      </c>
      <c r="E2670">
        <v>2019</v>
      </c>
      <c r="F2670">
        <v>0</v>
      </c>
    </row>
    <row r="2671" spans="1:6" x14ac:dyDescent="0.3">
      <c r="A2671">
        <v>41</v>
      </c>
      <c r="B2671" t="s">
        <v>21</v>
      </c>
      <c r="C2671" s="1">
        <v>43617</v>
      </c>
      <c r="D2671" t="s">
        <v>12</v>
      </c>
      <c r="E2671">
        <v>2019</v>
      </c>
      <c r="F2671">
        <v>0</v>
      </c>
    </row>
    <row r="2672" spans="1:6" x14ac:dyDescent="0.3">
      <c r="A2672">
        <v>42</v>
      </c>
      <c r="B2672" t="s">
        <v>21</v>
      </c>
      <c r="C2672" s="1">
        <v>43647</v>
      </c>
      <c r="D2672" t="s">
        <v>13</v>
      </c>
      <c r="E2672">
        <v>2019</v>
      </c>
      <c r="F2672">
        <v>0</v>
      </c>
    </row>
    <row r="2673" spans="1:6" x14ac:dyDescent="0.3">
      <c r="A2673">
        <v>43</v>
      </c>
      <c r="B2673" t="s">
        <v>21</v>
      </c>
      <c r="C2673" s="1">
        <v>43678</v>
      </c>
      <c r="D2673" t="s">
        <v>14</v>
      </c>
      <c r="E2673">
        <v>2019</v>
      </c>
      <c r="F2673">
        <v>0</v>
      </c>
    </row>
    <row r="2674" spans="1:6" x14ac:dyDescent="0.3">
      <c r="A2674">
        <v>44</v>
      </c>
      <c r="B2674" t="s">
        <v>21</v>
      </c>
      <c r="C2674" s="1">
        <v>43709</v>
      </c>
      <c r="D2674" t="s">
        <v>15</v>
      </c>
      <c r="E2674">
        <v>2019</v>
      </c>
      <c r="F2674">
        <v>0</v>
      </c>
    </row>
    <row r="2675" spans="1:6" x14ac:dyDescent="0.3">
      <c r="A2675">
        <v>45</v>
      </c>
      <c r="B2675" t="s">
        <v>21</v>
      </c>
      <c r="C2675" s="1">
        <v>43739</v>
      </c>
      <c r="D2675" t="s">
        <v>16</v>
      </c>
      <c r="E2675">
        <v>2019</v>
      </c>
      <c r="F2675">
        <v>0</v>
      </c>
    </row>
    <row r="2676" spans="1:6" x14ac:dyDescent="0.3">
      <c r="A2676">
        <v>46</v>
      </c>
      <c r="B2676" t="s">
        <v>21</v>
      </c>
      <c r="C2676" s="1">
        <v>43770</v>
      </c>
      <c r="D2676" t="s">
        <v>17</v>
      </c>
      <c r="E2676">
        <v>2019</v>
      </c>
      <c r="F2676">
        <v>0</v>
      </c>
    </row>
    <row r="2677" spans="1:6" x14ac:dyDescent="0.3">
      <c r="A2677">
        <v>47</v>
      </c>
      <c r="B2677" t="s">
        <v>21</v>
      </c>
      <c r="C2677" s="1">
        <v>43800</v>
      </c>
      <c r="D2677" t="s">
        <v>18</v>
      </c>
      <c r="E2677">
        <v>2019</v>
      </c>
      <c r="F2677">
        <v>0</v>
      </c>
    </row>
    <row r="2678" spans="1:6" x14ac:dyDescent="0.3">
      <c r="A2678">
        <v>48</v>
      </c>
      <c r="B2678" t="s">
        <v>22</v>
      </c>
      <c r="C2678" s="1">
        <v>43466</v>
      </c>
      <c r="D2678" t="s">
        <v>7</v>
      </c>
      <c r="E2678">
        <v>2019</v>
      </c>
      <c r="F2678">
        <v>0</v>
      </c>
    </row>
    <row r="2679" spans="1:6" x14ac:dyDescent="0.3">
      <c r="A2679">
        <v>49</v>
      </c>
      <c r="B2679" t="s">
        <v>22</v>
      </c>
      <c r="C2679" s="1">
        <v>43497</v>
      </c>
      <c r="D2679" t="s">
        <v>8</v>
      </c>
      <c r="E2679">
        <v>2019</v>
      </c>
      <c r="F2679">
        <v>0</v>
      </c>
    </row>
    <row r="2680" spans="1:6" x14ac:dyDescent="0.3">
      <c r="A2680">
        <v>50</v>
      </c>
      <c r="B2680" t="s">
        <v>22</v>
      </c>
      <c r="C2680" s="1">
        <v>43525</v>
      </c>
      <c r="D2680" t="s">
        <v>9</v>
      </c>
      <c r="E2680">
        <v>2019</v>
      </c>
      <c r="F2680">
        <v>0</v>
      </c>
    </row>
    <row r="2681" spans="1:6" x14ac:dyDescent="0.3">
      <c r="A2681">
        <v>51</v>
      </c>
      <c r="B2681" t="s">
        <v>22</v>
      </c>
      <c r="C2681" s="1">
        <v>43556</v>
      </c>
      <c r="D2681" t="s">
        <v>10</v>
      </c>
      <c r="E2681">
        <v>2019</v>
      </c>
      <c r="F2681">
        <v>0</v>
      </c>
    </row>
    <row r="2682" spans="1:6" x14ac:dyDescent="0.3">
      <c r="A2682">
        <v>52</v>
      </c>
      <c r="B2682" t="s">
        <v>22</v>
      </c>
      <c r="C2682" s="1">
        <v>43586</v>
      </c>
      <c r="D2682" t="s">
        <v>11</v>
      </c>
      <c r="E2682">
        <v>2019</v>
      </c>
      <c r="F2682">
        <v>0</v>
      </c>
    </row>
    <row r="2683" spans="1:6" x14ac:dyDescent="0.3">
      <c r="A2683">
        <v>53</v>
      </c>
      <c r="B2683" t="s">
        <v>22</v>
      </c>
      <c r="C2683" s="1">
        <v>43617</v>
      </c>
      <c r="D2683" t="s">
        <v>12</v>
      </c>
      <c r="E2683">
        <v>2019</v>
      </c>
      <c r="F2683">
        <v>0</v>
      </c>
    </row>
    <row r="2684" spans="1:6" x14ac:dyDescent="0.3">
      <c r="A2684">
        <v>54</v>
      </c>
      <c r="B2684" t="s">
        <v>22</v>
      </c>
      <c r="C2684" s="1">
        <v>43647</v>
      </c>
      <c r="D2684" t="s">
        <v>13</v>
      </c>
      <c r="E2684">
        <v>2019</v>
      </c>
      <c r="F2684">
        <v>0</v>
      </c>
    </row>
    <row r="2685" spans="1:6" x14ac:dyDescent="0.3">
      <c r="A2685">
        <v>55</v>
      </c>
      <c r="B2685" t="s">
        <v>22</v>
      </c>
      <c r="C2685" s="1">
        <v>43678</v>
      </c>
      <c r="D2685" t="s">
        <v>14</v>
      </c>
      <c r="E2685">
        <v>2019</v>
      </c>
      <c r="F2685">
        <v>0</v>
      </c>
    </row>
    <row r="2686" spans="1:6" x14ac:dyDescent="0.3">
      <c r="A2686">
        <v>56</v>
      </c>
      <c r="B2686" t="s">
        <v>22</v>
      </c>
      <c r="C2686" s="1">
        <v>43709</v>
      </c>
      <c r="D2686" t="s">
        <v>15</v>
      </c>
      <c r="E2686">
        <v>2019</v>
      </c>
      <c r="F2686">
        <v>0</v>
      </c>
    </row>
    <row r="2687" spans="1:6" x14ac:dyDescent="0.3">
      <c r="A2687">
        <v>57</v>
      </c>
      <c r="B2687" t="s">
        <v>22</v>
      </c>
      <c r="C2687" s="1">
        <v>43739</v>
      </c>
      <c r="D2687" t="s">
        <v>16</v>
      </c>
      <c r="E2687">
        <v>2019</v>
      </c>
      <c r="F2687">
        <v>0</v>
      </c>
    </row>
    <row r="2688" spans="1:6" x14ac:dyDescent="0.3">
      <c r="A2688">
        <v>58</v>
      </c>
      <c r="B2688" t="s">
        <v>22</v>
      </c>
      <c r="C2688" s="1">
        <v>43770</v>
      </c>
      <c r="D2688" t="s">
        <v>17</v>
      </c>
      <c r="E2688">
        <v>2019</v>
      </c>
      <c r="F2688">
        <v>0</v>
      </c>
    </row>
    <row r="2689" spans="1:6" x14ac:dyDescent="0.3">
      <c r="A2689">
        <v>59</v>
      </c>
      <c r="B2689" t="s">
        <v>22</v>
      </c>
      <c r="C2689" s="1">
        <v>43800</v>
      </c>
      <c r="D2689" t="s">
        <v>18</v>
      </c>
      <c r="E2689">
        <v>2019</v>
      </c>
      <c r="F2689">
        <v>0</v>
      </c>
    </row>
    <row r="2690" spans="1:6" x14ac:dyDescent="0.3">
      <c r="A2690">
        <v>60</v>
      </c>
      <c r="B2690" t="s">
        <v>23</v>
      </c>
      <c r="C2690" s="1">
        <v>43466</v>
      </c>
      <c r="D2690" t="s">
        <v>7</v>
      </c>
      <c r="E2690">
        <v>2019</v>
      </c>
      <c r="F2690">
        <v>45</v>
      </c>
    </row>
    <row r="2691" spans="1:6" x14ac:dyDescent="0.3">
      <c r="A2691">
        <v>61</v>
      </c>
      <c r="B2691" t="s">
        <v>23</v>
      </c>
      <c r="C2691" s="1">
        <v>43497</v>
      </c>
      <c r="D2691" t="s">
        <v>8</v>
      </c>
      <c r="E2691">
        <v>2019</v>
      </c>
      <c r="F2691">
        <v>0</v>
      </c>
    </row>
    <row r="2692" spans="1:6" x14ac:dyDescent="0.3">
      <c r="A2692">
        <v>62</v>
      </c>
      <c r="B2692" t="s">
        <v>23</v>
      </c>
      <c r="C2692" s="1">
        <v>43525</v>
      </c>
      <c r="D2692" t="s">
        <v>9</v>
      </c>
      <c r="E2692">
        <v>2019</v>
      </c>
      <c r="F2692">
        <v>0</v>
      </c>
    </row>
    <row r="2693" spans="1:6" x14ac:dyDescent="0.3">
      <c r="A2693">
        <v>63</v>
      </c>
      <c r="B2693" t="s">
        <v>23</v>
      </c>
      <c r="C2693" s="1">
        <v>43556</v>
      </c>
      <c r="D2693" t="s">
        <v>10</v>
      </c>
      <c r="E2693">
        <v>2019</v>
      </c>
      <c r="F2693">
        <v>0</v>
      </c>
    </row>
    <row r="2694" spans="1:6" x14ac:dyDescent="0.3">
      <c r="A2694">
        <v>64</v>
      </c>
      <c r="B2694" t="s">
        <v>23</v>
      </c>
      <c r="C2694" s="1">
        <v>43586</v>
      </c>
      <c r="D2694" t="s">
        <v>11</v>
      </c>
      <c r="E2694">
        <v>2019</v>
      </c>
      <c r="F2694">
        <v>0</v>
      </c>
    </row>
    <row r="2695" spans="1:6" x14ac:dyDescent="0.3">
      <c r="A2695">
        <v>65</v>
      </c>
      <c r="B2695" t="s">
        <v>23</v>
      </c>
      <c r="C2695" s="1">
        <v>43617</v>
      </c>
      <c r="D2695" t="s">
        <v>12</v>
      </c>
      <c r="E2695">
        <v>2019</v>
      </c>
      <c r="F2695">
        <v>0</v>
      </c>
    </row>
    <row r="2696" spans="1:6" x14ac:dyDescent="0.3">
      <c r="A2696">
        <v>66</v>
      </c>
      <c r="B2696" t="s">
        <v>23</v>
      </c>
      <c r="C2696" s="1">
        <v>43647</v>
      </c>
      <c r="D2696" t="s">
        <v>13</v>
      </c>
      <c r="E2696">
        <v>2019</v>
      </c>
      <c r="F2696">
        <v>0</v>
      </c>
    </row>
    <row r="2697" spans="1:6" x14ac:dyDescent="0.3">
      <c r="A2697">
        <v>67</v>
      </c>
      <c r="B2697" t="s">
        <v>23</v>
      </c>
      <c r="C2697" s="1">
        <v>43678</v>
      </c>
      <c r="D2697" t="s">
        <v>14</v>
      </c>
      <c r="E2697">
        <v>2019</v>
      </c>
      <c r="F2697">
        <v>0</v>
      </c>
    </row>
    <row r="2698" spans="1:6" x14ac:dyDescent="0.3">
      <c r="A2698">
        <v>68</v>
      </c>
      <c r="B2698" t="s">
        <v>23</v>
      </c>
      <c r="C2698" s="1">
        <v>43709</v>
      </c>
      <c r="D2698" t="s">
        <v>15</v>
      </c>
      <c r="E2698">
        <v>2019</v>
      </c>
      <c r="F2698">
        <v>0</v>
      </c>
    </row>
    <row r="2699" spans="1:6" x14ac:dyDescent="0.3">
      <c r="A2699">
        <v>69</v>
      </c>
      <c r="B2699" t="s">
        <v>23</v>
      </c>
      <c r="C2699" s="1">
        <v>43739</v>
      </c>
      <c r="D2699" t="s">
        <v>16</v>
      </c>
      <c r="E2699">
        <v>2019</v>
      </c>
      <c r="F2699">
        <v>0</v>
      </c>
    </row>
    <row r="2700" spans="1:6" x14ac:dyDescent="0.3">
      <c r="A2700">
        <v>70</v>
      </c>
      <c r="B2700" t="s">
        <v>23</v>
      </c>
      <c r="C2700" s="1">
        <v>43770</v>
      </c>
      <c r="D2700" t="s">
        <v>17</v>
      </c>
      <c r="E2700">
        <v>2019</v>
      </c>
      <c r="F2700">
        <v>0</v>
      </c>
    </row>
    <row r="2701" spans="1:6" x14ac:dyDescent="0.3">
      <c r="A2701">
        <v>71</v>
      </c>
      <c r="B2701" t="s">
        <v>23</v>
      </c>
      <c r="C2701" s="1">
        <v>43800</v>
      </c>
      <c r="D2701" t="s">
        <v>18</v>
      </c>
      <c r="E2701">
        <v>2019</v>
      </c>
      <c r="F2701">
        <v>0</v>
      </c>
    </row>
    <row r="2702" spans="1:6" x14ac:dyDescent="0.3">
      <c r="A2702">
        <v>72</v>
      </c>
      <c r="B2702" t="s">
        <v>24</v>
      </c>
      <c r="C2702" s="1">
        <v>43466</v>
      </c>
      <c r="D2702" t="s">
        <v>7</v>
      </c>
      <c r="E2702">
        <v>2019</v>
      </c>
      <c r="F2702">
        <v>36</v>
      </c>
    </row>
    <row r="2703" spans="1:6" x14ac:dyDescent="0.3">
      <c r="A2703">
        <v>73</v>
      </c>
      <c r="B2703" t="s">
        <v>24</v>
      </c>
      <c r="C2703" s="1">
        <v>43497</v>
      </c>
      <c r="D2703" t="s">
        <v>8</v>
      </c>
      <c r="E2703">
        <v>2019</v>
      </c>
      <c r="F2703">
        <v>6</v>
      </c>
    </row>
    <row r="2704" spans="1:6" x14ac:dyDescent="0.3">
      <c r="A2704">
        <v>74</v>
      </c>
      <c r="B2704" t="s">
        <v>24</v>
      </c>
      <c r="C2704" s="1">
        <v>43525</v>
      </c>
      <c r="D2704" t="s">
        <v>9</v>
      </c>
      <c r="E2704">
        <v>2019</v>
      </c>
      <c r="F2704">
        <v>22</v>
      </c>
    </row>
    <row r="2705" spans="1:6" x14ac:dyDescent="0.3">
      <c r="A2705">
        <v>75</v>
      </c>
      <c r="B2705" t="s">
        <v>24</v>
      </c>
      <c r="C2705" s="1">
        <v>43556</v>
      </c>
      <c r="D2705" t="s">
        <v>10</v>
      </c>
      <c r="E2705">
        <v>2019</v>
      </c>
      <c r="F2705">
        <v>16</v>
      </c>
    </row>
    <row r="2706" spans="1:6" x14ac:dyDescent="0.3">
      <c r="A2706">
        <v>76</v>
      </c>
      <c r="B2706" t="s">
        <v>24</v>
      </c>
      <c r="C2706" s="1">
        <v>43586</v>
      </c>
      <c r="D2706" t="s">
        <v>11</v>
      </c>
      <c r="E2706">
        <v>2019</v>
      </c>
      <c r="F2706">
        <v>20</v>
      </c>
    </row>
    <row r="2707" spans="1:6" x14ac:dyDescent="0.3">
      <c r="A2707">
        <v>77</v>
      </c>
      <c r="B2707" t="s">
        <v>24</v>
      </c>
      <c r="C2707" s="1">
        <v>43617</v>
      </c>
      <c r="D2707" t="s">
        <v>12</v>
      </c>
      <c r="E2707">
        <v>2019</v>
      </c>
      <c r="F2707">
        <v>22</v>
      </c>
    </row>
    <row r="2708" spans="1:6" x14ac:dyDescent="0.3">
      <c r="A2708">
        <v>78</v>
      </c>
      <c r="B2708" t="s">
        <v>24</v>
      </c>
      <c r="C2708" s="1">
        <v>43647</v>
      </c>
      <c r="D2708" t="s">
        <v>13</v>
      </c>
      <c r="E2708">
        <v>2019</v>
      </c>
      <c r="F2708">
        <v>37</v>
      </c>
    </row>
    <row r="2709" spans="1:6" x14ac:dyDescent="0.3">
      <c r="A2709">
        <v>79</v>
      </c>
      <c r="B2709" t="s">
        <v>24</v>
      </c>
      <c r="C2709" s="1">
        <v>43678</v>
      </c>
      <c r="D2709" t="s">
        <v>14</v>
      </c>
      <c r="E2709">
        <v>2019</v>
      </c>
      <c r="F2709">
        <v>42</v>
      </c>
    </row>
    <row r="2710" spans="1:6" x14ac:dyDescent="0.3">
      <c r="A2710">
        <v>80</v>
      </c>
      <c r="B2710" t="s">
        <v>24</v>
      </c>
      <c r="C2710" s="1">
        <v>43709</v>
      </c>
      <c r="D2710" t="s">
        <v>15</v>
      </c>
      <c r="E2710">
        <v>2019</v>
      </c>
      <c r="F2710">
        <v>25</v>
      </c>
    </row>
    <row r="2711" spans="1:6" x14ac:dyDescent="0.3">
      <c r="A2711">
        <v>81</v>
      </c>
      <c r="B2711" t="s">
        <v>24</v>
      </c>
      <c r="C2711" s="1">
        <v>43739</v>
      </c>
      <c r="D2711" t="s">
        <v>16</v>
      </c>
      <c r="E2711">
        <v>2019</v>
      </c>
      <c r="F2711">
        <v>13</v>
      </c>
    </row>
    <row r="2712" spans="1:6" x14ac:dyDescent="0.3">
      <c r="A2712">
        <v>82</v>
      </c>
      <c r="B2712" t="s">
        <v>24</v>
      </c>
      <c r="C2712" s="1">
        <v>43770</v>
      </c>
      <c r="D2712" t="s">
        <v>17</v>
      </c>
      <c r="E2712">
        <v>2019</v>
      </c>
      <c r="F2712">
        <v>45</v>
      </c>
    </row>
    <row r="2713" spans="1:6" x14ac:dyDescent="0.3">
      <c r="A2713">
        <v>83</v>
      </c>
      <c r="B2713" t="s">
        <v>24</v>
      </c>
      <c r="C2713" s="1">
        <v>43800</v>
      </c>
      <c r="D2713" t="s">
        <v>18</v>
      </c>
      <c r="E2713">
        <v>2019</v>
      </c>
      <c r="F2713">
        <v>11</v>
      </c>
    </row>
    <row r="2714" spans="1:6" x14ac:dyDescent="0.3">
      <c r="A2714">
        <v>84</v>
      </c>
      <c r="B2714" t="s">
        <v>25</v>
      </c>
      <c r="C2714" s="1">
        <v>43466</v>
      </c>
      <c r="D2714" t="s">
        <v>7</v>
      </c>
      <c r="E2714">
        <v>2019</v>
      </c>
      <c r="F2714">
        <v>0</v>
      </c>
    </row>
    <row r="2715" spans="1:6" x14ac:dyDescent="0.3">
      <c r="A2715">
        <v>85</v>
      </c>
      <c r="B2715" t="s">
        <v>25</v>
      </c>
      <c r="C2715" s="1">
        <v>43497</v>
      </c>
      <c r="D2715" t="s">
        <v>8</v>
      </c>
      <c r="E2715">
        <v>2019</v>
      </c>
      <c r="F2715">
        <v>0</v>
      </c>
    </row>
    <row r="2716" spans="1:6" x14ac:dyDescent="0.3">
      <c r="A2716">
        <v>86</v>
      </c>
      <c r="B2716" t="s">
        <v>25</v>
      </c>
      <c r="C2716" s="1">
        <v>43525</v>
      </c>
      <c r="D2716" t="s">
        <v>9</v>
      </c>
      <c r="E2716">
        <v>2019</v>
      </c>
      <c r="F2716">
        <v>0</v>
      </c>
    </row>
    <row r="2717" spans="1:6" x14ac:dyDescent="0.3">
      <c r="A2717">
        <v>87</v>
      </c>
      <c r="B2717" t="s">
        <v>25</v>
      </c>
      <c r="C2717" s="1">
        <v>43556</v>
      </c>
      <c r="D2717" t="s">
        <v>10</v>
      </c>
      <c r="E2717">
        <v>2019</v>
      </c>
      <c r="F2717">
        <v>0</v>
      </c>
    </row>
    <row r="2718" spans="1:6" x14ac:dyDescent="0.3">
      <c r="A2718">
        <v>88</v>
      </c>
      <c r="B2718" t="s">
        <v>25</v>
      </c>
      <c r="C2718" s="1">
        <v>43586</v>
      </c>
      <c r="D2718" t="s">
        <v>11</v>
      </c>
      <c r="E2718">
        <v>2019</v>
      </c>
      <c r="F2718">
        <v>0</v>
      </c>
    </row>
    <row r="2719" spans="1:6" x14ac:dyDescent="0.3">
      <c r="A2719">
        <v>89</v>
      </c>
      <c r="B2719" t="s">
        <v>25</v>
      </c>
      <c r="C2719" s="1">
        <v>43617</v>
      </c>
      <c r="D2719" t="s">
        <v>12</v>
      </c>
      <c r="E2719">
        <v>2019</v>
      </c>
      <c r="F2719">
        <v>0</v>
      </c>
    </row>
    <row r="2720" spans="1:6" x14ac:dyDescent="0.3">
      <c r="A2720">
        <v>90</v>
      </c>
      <c r="B2720" t="s">
        <v>25</v>
      </c>
      <c r="C2720" s="1">
        <v>43647</v>
      </c>
      <c r="D2720" t="s">
        <v>13</v>
      </c>
      <c r="E2720">
        <v>2019</v>
      </c>
      <c r="F2720">
        <v>0</v>
      </c>
    </row>
    <row r="2721" spans="1:6" x14ac:dyDescent="0.3">
      <c r="A2721">
        <v>91</v>
      </c>
      <c r="B2721" t="s">
        <v>25</v>
      </c>
      <c r="C2721" s="1">
        <v>43678</v>
      </c>
      <c r="D2721" t="s">
        <v>14</v>
      </c>
      <c r="E2721">
        <v>2019</v>
      </c>
      <c r="F2721">
        <v>0</v>
      </c>
    </row>
    <row r="2722" spans="1:6" x14ac:dyDescent="0.3">
      <c r="A2722">
        <v>92</v>
      </c>
      <c r="B2722" t="s">
        <v>25</v>
      </c>
      <c r="C2722" s="1">
        <v>43709</v>
      </c>
      <c r="D2722" t="s">
        <v>15</v>
      </c>
      <c r="E2722">
        <v>2019</v>
      </c>
      <c r="F2722">
        <v>0</v>
      </c>
    </row>
    <row r="2723" spans="1:6" x14ac:dyDescent="0.3">
      <c r="A2723">
        <v>93</v>
      </c>
      <c r="B2723" t="s">
        <v>25</v>
      </c>
      <c r="C2723" s="1">
        <v>43739</v>
      </c>
      <c r="D2723" t="s">
        <v>16</v>
      </c>
      <c r="E2723">
        <v>2019</v>
      </c>
      <c r="F2723">
        <v>0</v>
      </c>
    </row>
    <row r="2724" spans="1:6" x14ac:dyDescent="0.3">
      <c r="A2724">
        <v>94</v>
      </c>
      <c r="B2724" t="s">
        <v>25</v>
      </c>
      <c r="C2724" s="1">
        <v>43770</v>
      </c>
      <c r="D2724" t="s">
        <v>17</v>
      </c>
      <c r="E2724">
        <v>2019</v>
      </c>
      <c r="F2724">
        <v>0</v>
      </c>
    </row>
    <row r="2725" spans="1:6" x14ac:dyDescent="0.3">
      <c r="A2725">
        <v>95</v>
      </c>
      <c r="B2725" t="s">
        <v>25</v>
      </c>
      <c r="C2725" s="1">
        <v>43800</v>
      </c>
      <c r="D2725" t="s">
        <v>18</v>
      </c>
      <c r="E2725">
        <v>2019</v>
      </c>
      <c r="F2725">
        <v>0</v>
      </c>
    </row>
    <row r="2726" spans="1:6" x14ac:dyDescent="0.3">
      <c r="A2726">
        <v>96</v>
      </c>
      <c r="B2726" t="s">
        <v>26</v>
      </c>
      <c r="C2726" s="1">
        <v>43466</v>
      </c>
      <c r="D2726" t="s">
        <v>7</v>
      </c>
      <c r="E2726">
        <v>2019</v>
      </c>
      <c r="F2726">
        <v>0</v>
      </c>
    </row>
    <row r="2727" spans="1:6" x14ac:dyDescent="0.3">
      <c r="A2727">
        <v>97</v>
      </c>
      <c r="B2727" t="s">
        <v>26</v>
      </c>
      <c r="C2727" s="1">
        <v>43497</v>
      </c>
      <c r="D2727" t="s">
        <v>8</v>
      </c>
      <c r="E2727">
        <v>2019</v>
      </c>
      <c r="F2727">
        <v>0</v>
      </c>
    </row>
    <row r="2728" spans="1:6" x14ac:dyDescent="0.3">
      <c r="A2728">
        <v>98</v>
      </c>
      <c r="B2728" t="s">
        <v>26</v>
      </c>
      <c r="C2728" s="1">
        <v>43525</v>
      </c>
      <c r="D2728" t="s">
        <v>9</v>
      </c>
      <c r="E2728">
        <v>2019</v>
      </c>
      <c r="F2728">
        <v>0</v>
      </c>
    </row>
    <row r="2729" spans="1:6" x14ac:dyDescent="0.3">
      <c r="A2729">
        <v>99</v>
      </c>
      <c r="B2729" t="s">
        <v>26</v>
      </c>
      <c r="C2729" s="1">
        <v>43556</v>
      </c>
      <c r="D2729" t="s">
        <v>10</v>
      </c>
      <c r="E2729">
        <v>2019</v>
      </c>
      <c r="F2729">
        <v>0</v>
      </c>
    </row>
    <row r="2730" spans="1:6" x14ac:dyDescent="0.3">
      <c r="A2730">
        <v>100</v>
      </c>
      <c r="B2730" t="s">
        <v>26</v>
      </c>
      <c r="C2730" s="1">
        <v>43586</v>
      </c>
      <c r="D2730" t="s">
        <v>11</v>
      </c>
      <c r="E2730">
        <v>2019</v>
      </c>
      <c r="F2730">
        <v>0</v>
      </c>
    </row>
    <row r="2731" spans="1:6" x14ac:dyDescent="0.3">
      <c r="A2731">
        <v>101</v>
      </c>
      <c r="B2731" t="s">
        <v>26</v>
      </c>
      <c r="C2731" s="1">
        <v>43617</v>
      </c>
      <c r="D2731" t="s">
        <v>12</v>
      </c>
      <c r="E2731">
        <v>2019</v>
      </c>
      <c r="F2731">
        <v>0</v>
      </c>
    </row>
    <row r="2732" spans="1:6" x14ac:dyDescent="0.3">
      <c r="A2732">
        <v>102</v>
      </c>
      <c r="B2732" t="s">
        <v>26</v>
      </c>
      <c r="C2732" s="1">
        <v>43647</v>
      </c>
      <c r="D2732" t="s">
        <v>13</v>
      </c>
      <c r="E2732">
        <v>2019</v>
      </c>
      <c r="F2732">
        <v>0</v>
      </c>
    </row>
    <row r="2733" spans="1:6" x14ac:dyDescent="0.3">
      <c r="A2733">
        <v>103</v>
      </c>
      <c r="B2733" t="s">
        <v>26</v>
      </c>
      <c r="C2733" s="1">
        <v>43678</v>
      </c>
      <c r="D2733" t="s">
        <v>14</v>
      </c>
      <c r="E2733">
        <v>2019</v>
      </c>
      <c r="F2733">
        <v>0</v>
      </c>
    </row>
    <row r="2734" spans="1:6" x14ac:dyDescent="0.3">
      <c r="A2734">
        <v>104</v>
      </c>
      <c r="B2734" t="s">
        <v>26</v>
      </c>
      <c r="C2734" s="1">
        <v>43709</v>
      </c>
      <c r="D2734" t="s">
        <v>15</v>
      </c>
      <c r="E2734">
        <v>2019</v>
      </c>
      <c r="F2734">
        <v>0</v>
      </c>
    </row>
    <row r="2735" spans="1:6" x14ac:dyDescent="0.3">
      <c r="A2735">
        <v>105</v>
      </c>
      <c r="B2735" t="s">
        <v>26</v>
      </c>
      <c r="C2735" s="1">
        <v>43739</v>
      </c>
      <c r="D2735" t="s">
        <v>16</v>
      </c>
      <c r="E2735">
        <v>2019</v>
      </c>
      <c r="F2735">
        <v>0</v>
      </c>
    </row>
    <row r="2736" spans="1:6" x14ac:dyDescent="0.3">
      <c r="A2736">
        <v>106</v>
      </c>
      <c r="B2736" t="s">
        <v>26</v>
      </c>
      <c r="C2736" s="1">
        <v>43770</v>
      </c>
      <c r="D2736" t="s">
        <v>17</v>
      </c>
      <c r="E2736">
        <v>2019</v>
      </c>
      <c r="F2736">
        <v>0</v>
      </c>
    </row>
    <row r="2737" spans="1:6" x14ac:dyDescent="0.3">
      <c r="A2737">
        <v>107</v>
      </c>
      <c r="B2737" t="s">
        <v>26</v>
      </c>
      <c r="C2737" s="1">
        <v>43800</v>
      </c>
      <c r="D2737" t="s">
        <v>18</v>
      </c>
      <c r="E2737">
        <v>2019</v>
      </c>
      <c r="F2737">
        <v>0</v>
      </c>
    </row>
    <row r="2738" spans="1:6" x14ac:dyDescent="0.3">
      <c r="A2738">
        <v>108</v>
      </c>
      <c r="B2738" t="s">
        <v>27</v>
      </c>
      <c r="C2738" s="1">
        <v>43466</v>
      </c>
      <c r="D2738" t="s">
        <v>7</v>
      </c>
      <c r="E2738">
        <v>2019</v>
      </c>
      <c r="F2738">
        <v>0</v>
      </c>
    </row>
    <row r="2739" spans="1:6" x14ac:dyDescent="0.3">
      <c r="A2739">
        <v>109</v>
      </c>
      <c r="B2739" t="s">
        <v>27</v>
      </c>
      <c r="C2739" s="1">
        <v>43497</v>
      </c>
      <c r="D2739" t="s">
        <v>8</v>
      </c>
      <c r="E2739">
        <v>2019</v>
      </c>
      <c r="F2739">
        <v>0</v>
      </c>
    </row>
    <row r="2740" spans="1:6" x14ac:dyDescent="0.3">
      <c r="A2740">
        <v>110</v>
      </c>
      <c r="B2740" t="s">
        <v>27</v>
      </c>
      <c r="C2740" s="1">
        <v>43525</v>
      </c>
      <c r="D2740" t="s">
        <v>9</v>
      </c>
      <c r="E2740">
        <v>2019</v>
      </c>
      <c r="F2740">
        <v>0</v>
      </c>
    </row>
    <row r="2741" spans="1:6" x14ac:dyDescent="0.3">
      <c r="A2741">
        <v>111</v>
      </c>
      <c r="B2741" t="s">
        <v>27</v>
      </c>
      <c r="C2741" s="1">
        <v>43556</v>
      </c>
      <c r="D2741" t="s">
        <v>10</v>
      </c>
      <c r="E2741">
        <v>2019</v>
      </c>
      <c r="F2741">
        <v>0</v>
      </c>
    </row>
    <row r="2742" spans="1:6" x14ac:dyDescent="0.3">
      <c r="A2742">
        <v>112</v>
      </c>
      <c r="B2742" t="s">
        <v>27</v>
      </c>
      <c r="C2742" s="1">
        <v>43586</v>
      </c>
      <c r="D2742" t="s">
        <v>11</v>
      </c>
      <c r="E2742">
        <v>2019</v>
      </c>
      <c r="F2742">
        <v>0</v>
      </c>
    </row>
    <row r="2743" spans="1:6" x14ac:dyDescent="0.3">
      <c r="A2743">
        <v>113</v>
      </c>
      <c r="B2743" t="s">
        <v>27</v>
      </c>
      <c r="C2743" s="1">
        <v>43617</v>
      </c>
      <c r="D2743" t="s">
        <v>12</v>
      </c>
      <c r="E2743">
        <v>2019</v>
      </c>
      <c r="F2743">
        <v>0</v>
      </c>
    </row>
    <row r="2744" spans="1:6" x14ac:dyDescent="0.3">
      <c r="A2744">
        <v>114</v>
      </c>
      <c r="B2744" t="s">
        <v>27</v>
      </c>
      <c r="C2744" s="1">
        <v>43647</v>
      </c>
      <c r="D2744" t="s">
        <v>13</v>
      </c>
      <c r="E2744">
        <v>2019</v>
      </c>
      <c r="F2744">
        <v>0</v>
      </c>
    </row>
    <row r="2745" spans="1:6" x14ac:dyDescent="0.3">
      <c r="A2745">
        <v>115</v>
      </c>
      <c r="B2745" t="s">
        <v>27</v>
      </c>
      <c r="C2745" s="1">
        <v>43678</v>
      </c>
      <c r="D2745" t="s">
        <v>14</v>
      </c>
      <c r="E2745">
        <v>2019</v>
      </c>
      <c r="F2745">
        <v>0</v>
      </c>
    </row>
    <row r="2746" spans="1:6" x14ac:dyDescent="0.3">
      <c r="A2746">
        <v>116</v>
      </c>
      <c r="B2746" t="s">
        <v>27</v>
      </c>
      <c r="C2746" s="1">
        <v>43709</v>
      </c>
      <c r="D2746" t="s">
        <v>15</v>
      </c>
      <c r="E2746">
        <v>2019</v>
      </c>
      <c r="F2746">
        <v>0</v>
      </c>
    </row>
    <row r="2747" spans="1:6" x14ac:dyDescent="0.3">
      <c r="A2747">
        <v>117</v>
      </c>
      <c r="B2747" t="s">
        <v>27</v>
      </c>
      <c r="C2747" s="1">
        <v>43739</v>
      </c>
      <c r="D2747" t="s">
        <v>16</v>
      </c>
      <c r="E2747">
        <v>2019</v>
      </c>
      <c r="F2747">
        <v>0</v>
      </c>
    </row>
    <row r="2748" spans="1:6" x14ac:dyDescent="0.3">
      <c r="A2748">
        <v>118</v>
      </c>
      <c r="B2748" t="s">
        <v>27</v>
      </c>
      <c r="C2748" s="1">
        <v>43770</v>
      </c>
      <c r="D2748" t="s">
        <v>17</v>
      </c>
      <c r="E2748">
        <v>2019</v>
      </c>
      <c r="F2748">
        <v>0</v>
      </c>
    </row>
    <row r="2749" spans="1:6" x14ac:dyDescent="0.3">
      <c r="A2749">
        <v>119</v>
      </c>
      <c r="B2749" t="s">
        <v>27</v>
      </c>
      <c r="C2749" s="1">
        <v>43800</v>
      </c>
      <c r="D2749" t="s">
        <v>18</v>
      </c>
      <c r="E2749">
        <v>2019</v>
      </c>
      <c r="F2749">
        <v>0</v>
      </c>
    </row>
    <row r="2750" spans="1:6" x14ac:dyDescent="0.3">
      <c r="A2750">
        <v>120</v>
      </c>
      <c r="B2750" t="s">
        <v>28</v>
      </c>
      <c r="C2750" s="1">
        <v>43466</v>
      </c>
      <c r="D2750" t="s">
        <v>7</v>
      </c>
      <c r="E2750">
        <v>2019</v>
      </c>
      <c r="F2750">
        <v>0</v>
      </c>
    </row>
    <row r="2751" spans="1:6" x14ac:dyDescent="0.3">
      <c r="A2751">
        <v>121</v>
      </c>
      <c r="B2751" t="s">
        <v>28</v>
      </c>
      <c r="C2751" s="1">
        <v>43497</v>
      </c>
      <c r="D2751" t="s">
        <v>8</v>
      </c>
      <c r="E2751">
        <v>2019</v>
      </c>
      <c r="F2751">
        <v>0</v>
      </c>
    </row>
    <row r="2752" spans="1:6" x14ac:dyDescent="0.3">
      <c r="A2752">
        <v>122</v>
      </c>
      <c r="B2752" t="s">
        <v>28</v>
      </c>
      <c r="C2752" s="1">
        <v>43525</v>
      </c>
      <c r="D2752" t="s">
        <v>9</v>
      </c>
      <c r="E2752">
        <v>2019</v>
      </c>
      <c r="F2752">
        <v>0</v>
      </c>
    </row>
    <row r="2753" spans="1:6" x14ac:dyDescent="0.3">
      <c r="A2753">
        <v>123</v>
      </c>
      <c r="B2753" t="s">
        <v>28</v>
      </c>
      <c r="C2753" s="1">
        <v>43556</v>
      </c>
      <c r="D2753" t="s">
        <v>10</v>
      </c>
      <c r="E2753">
        <v>2019</v>
      </c>
      <c r="F2753">
        <v>0</v>
      </c>
    </row>
    <row r="2754" spans="1:6" x14ac:dyDescent="0.3">
      <c r="A2754">
        <v>124</v>
      </c>
      <c r="B2754" t="s">
        <v>28</v>
      </c>
      <c r="C2754" s="1">
        <v>43586</v>
      </c>
      <c r="D2754" t="s">
        <v>11</v>
      </c>
      <c r="E2754">
        <v>2019</v>
      </c>
      <c r="F2754">
        <v>0</v>
      </c>
    </row>
    <row r="2755" spans="1:6" x14ac:dyDescent="0.3">
      <c r="A2755">
        <v>125</v>
      </c>
      <c r="B2755" t="s">
        <v>28</v>
      </c>
      <c r="C2755" s="1">
        <v>43617</v>
      </c>
      <c r="D2755" t="s">
        <v>12</v>
      </c>
      <c r="E2755">
        <v>2019</v>
      </c>
      <c r="F2755">
        <v>0</v>
      </c>
    </row>
    <row r="2756" spans="1:6" x14ac:dyDescent="0.3">
      <c r="A2756">
        <v>126</v>
      </c>
      <c r="B2756" t="s">
        <v>28</v>
      </c>
      <c r="C2756" s="1">
        <v>43647</v>
      </c>
      <c r="D2756" t="s">
        <v>13</v>
      </c>
      <c r="E2756">
        <v>2019</v>
      </c>
      <c r="F2756">
        <v>0</v>
      </c>
    </row>
    <row r="2757" spans="1:6" x14ac:dyDescent="0.3">
      <c r="A2757">
        <v>127</v>
      </c>
      <c r="B2757" t="s">
        <v>28</v>
      </c>
      <c r="C2757" s="1">
        <v>43678</v>
      </c>
      <c r="D2757" t="s">
        <v>14</v>
      </c>
      <c r="E2757">
        <v>2019</v>
      </c>
      <c r="F2757">
        <v>0</v>
      </c>
    </row>
    <row r="2758" spans="1:6" x14ac:dyDescent="0.3">
      <c r="A2758">
        <v>128</v>
      </c>
      <c r="B2758" t="s">
        <v>28</v>
      </c>
      <c r="C2758" s="1">
        <v>43709</v>
      </c>
      <c r="D2758" t="s">
        <v>15</v>
      </c>
      <c r="E2758">
        <v>2019</v>
      </c>
      <c r="F2758">
        <v>0</v>
      </c>
    </row>
    <row r="2759" spans="1:6" x14ac:dyDescent="0.3">
      <c r="A2759">
        <v>129</v>
      </c>
      <c r="B2759" t="s">
        <v>28</v>
      </c>
      <c r="C2759" s="1">
        <v>43739</v>
      </c>
      <c r="D2759" t="s">
        <v>16</v>
      </c>
      <c r="E2759">
        <v>2019</v>
      </c>
      <c r="F2759">
        <v>0</v>
      </c>
    </row>
    <row r="2760" spans="1:6" x14ac:dyDescent="0.3">
      <c r="A2760">
        <v>130</v>
      </c>
      <c r="B2760" t="s">
        <v>28</v>
      </c>
      <c r="C2760" s="1">
        <v>43770</v>
      </c>
      <c r="D2760" t="s">
        <v>17</v>
      </c>
      <c r="E2760">
        <v>2019</v>
      </c>
      <c r="F2760">
        <v>0</v>
      </c>
    </row>
    <row r="2761" spans="1:6" x14ac:dyDescent="0.3">
      <c r="A2761">
        <v>131</v>
      </c>
      <c r="B2761" t="s">
        <v>28</v>
      </c>
      <c r="C2761" s="1">
        <v>43800</v>
      </c>
      <c r="D2761" t="s">
        <v>18</v>
      </c>
      <c r="E2761">
        <v>2019</v>
      </c>
      <c r="F2761">
        <v>0</v>
      </c>
    </row>
    <row r="2762" spans="1:6" x14ac:dyDescent="0.3">
      <c r="A2762">
        <v>132</v>
      </c>
      <c r="B2762" t="s">
        <v>29</v>
      </c>
      <c r="C2762" s="1">
        <v>43466</v>
      </c>
      <c r="D2762" t="s">
        <v>7</v>
      </c>
      <c r="E2762">
        <v>2019</v>
      </c>
      <c r="F2762">
        <v>0</v>
      </c>
    </row>
    <row r="2763" spans="1:6" x14ac:dyDescent="0.3">
      <c r="A2763">
        <v>133</v>
      </c>
      <c r="B2763" t="s">
        <v>29</v>
      </c>
      <c r="C2763" s="1">
        <v>43497</v>
      </c>
      <c r="D2763" t="s">
        <v>8</v>
      </c>
      <c r="E2763">
        <v>2019</v>
      </c>
      <c r="F2763">
        <v>0</v>
      </c>
    </row>
    <row r="2764" spans="1:6" x14ac:dyDescent="0.3">
      <c r="A2764">
        <v>134</v>
      </c>
      <c r="B2764" t="s">
        <v>29</v>
      </c>
      <c r="C2764" s="1">
        <v>43525</v>
      </c>
      <c r="D2764" t="s">
        <v>9</v>
      </c>
      <c r="E2764">
        <v>2019</v>
      </c>
      <c r="F2764">
        <v>0</v>
      </c>
    </row>
    <row r="2765" spans="1:6" x14ac:dyDescent="0.3">
      <c r="A2765">
        <v>135</v>
      </c>
      <c r="B2765" t="s">
        <v>29</v>
      </c>
      <c r="C2765" s="1">
        <v>43556</v>
      </c>
      <c r="D2765" t="s">
        <v>10</v>
      </c>
      <c r="E2765">
        <v>2019</v>
      </c>
      <c r="F2765">
        <v>0</v>
      </c>
    </row>
    <row r="2766" spans="1:6" x14ac:dyDescent="0.3">
      <c r="A2766">
        <v>136</v>
      </c>
      <c r="B2766" t="s">
        <v>29</v>
      </c>
      <c r="C2766" s="1">
        <v>43586</v>
      </c>
      <c r="D2766" t="s">
        <v>11</v>
      </c>
      <c r="E2766">
        <v>2019</v>
      </c>
      <c r="F2766">
        <v>0</v>
      </c>
    </row>
    <row r="2767" spans="1:6" x14ac:dyDescent="0.3">
      <c r="A2767">
        <v>137</v>
      </c>
      <c r="B2767" t="s">
        <v>29</v>
      </c>
      <c r="C2767" s="1">
        <v>43617</v>
      </c>
      <c r="D2767" t="s">
        <v>12</v>
      </c>
      <c r="E2767">
        <v>2019</v>
      </c>
      <c r="F2767">
        <v>0</v>
      </c>
    </row>
    <row r="2768" spans="1:6" x14ac:dyDescent="0.3">
      <c r="A2768">
        <v>138</v>
      </c>
      <c r="B2768" t="s">
        <v>29</v>
      </c>
      <c r="C2768" s="1">
        <v>43647</v>
      </c>
      <c r="D2768" t="s">
        <v>13</v>
      </c>
      <c r="E2768">
        <v>2019</v>
      </c>
      <c r="F2768">
        <v>0</v>
      </c>
    </row>
    <row r="2769" spans="1:6" x14ac:dyDescent="0.3">
      <c r="A2769">
        <v>139</v>
      </c>
      <c r="B2769" t="s">
        <v>29</v>
      </c>
      <c r="C2769" s="1">
        <v>43678</v>
      </c>
      <c r="D2769" t="s">
        <v>14</v>
      </c>
      <c r="E2769">
        <v>2019</v>
      </c>
      <c r="F2769">
        <v>0</v>
      </c>
    </row>
    <row r="2770" spans="1:6" x14ac:dyDescent="0.3">
      <c r="A2770">
        <v>140</v>
      </c>
      <c r="B2770" t="s">
        <v>29</v>
      </c>
      <c r="C2770" s="1">
        <v>43709</v>
      </c>
      <c r="D2770" t="s">
        <v>15</v>
      </c>
      <c r="E2770">
        <v>2019</v>
      </c>
      <c r="F2770">
        <v>0</v>
      </c>
    </row>
    <row r="2771" spans="1:6" x14ac:dyDescent="0.3">
      <c r="A2771">
        <v>141</v>
      </c>
      <c r="B2771" t="s">
        <v>29</v>
      </c>
      <c r="C2771" s="1">
        <v>43739</v>
      </c>
      <c r="D2771" t="s">
        <v>16</v>
      </c>
      <c r="E2771">
        <v>2019</v>
      </c>
      <c r="F2771">
        <v>0</v>
      </c>
    </row>
    <row r="2772" spans="1:6" x14ac:dyDescent="0.3">
      <c r="A2772">
        <v>142</v>
      </c>
      <c r="B2772" t="s">
        <v>29</v>
      </c>
      <c r="C2772" s="1">
        <v>43770</v>
      </c>
      <c r="D2772" t="s">
        <v>17</v>
      </c>
      <c r="E2772">
        <v>2019</v>
      </c>
      <c r="F2772">
        <v>0</v>
      </c>
    </row>
    <row r="2773" spans="1:6" x14ac:dyDescent="0.3">
      <c r="A2773">
        <v>143</v>
      </c>
      <c r="B2773" t="s">
        <v>29</v>
      </c>
      <c r="C2773" s="1">
        <v>43800</v>
      </c>
      <c r="D2773" t="s">
        <v>18</v>
      </c>
      <c r="E2773">
        <v>2019</v>
      </c>
      <c r="F2773">
        <v>0</v>
      </c>
    </row>
    <row r="2774" spans="1:6" x14ac:dyDescent="0.3">
      <c r="A2774">
        <v>144</v>
      </c>
      <c r="B2774" t="s">
        <v>30</v>
      </c>
      <c r="C2774" s="1">
        <v>43466</v>
      </c>
      <c r="D2774" t="s">
        <v>7</v>
      </c>
      <c r="E2774">
        <v>2019</v>
      </c>
      <c r="F2774">
        <v>45</v>
      </c>
    </row>
    <row r="2775" spans="1:6" x14ac:dyDescent="0.3">
      <c r="A2775">
        <v>145</v>
      </c>
      <c r="B2775" t="s">
        <v>30</v>
      </c>
      <c r="C2775" s="1">
        <v>43497</v>
      </c>
      <c r="D2775" t="s">
        <v>8</v>
      </c>
      <c r="E2775">
        <v>2019</v>
      </c>
      <c r="F2775">
        <v>29</v>
      </c>
    </row>
    <row r="2776" spans="1:6" x14ac:dyDescent="0.3">
      <c r="A2776">
        <v>146</v>
      </c>
      <c r="B2776" t="s">
        <v>30</v>
      </c>
      <c r="C2776" s="1">
        <v>43525</v>
      </c>
      <c r="D2776" t="s">
        <v>9</v>
      </c>
      <c r="E2776">
        <v>2019</v>
      </c>
      <c r="F2776">
        <v>28</v>
      </c>
    </row>
    <row r="2777" spans="1:6" x14ac:dyDescent="0.3">
      <c r="A2777">
        <v>147</v>
      </c>
      <c r="B2777" t="s">
        <v>30</v>
      </c>
      <c r="C2777" s="1">
        <v>43556</v>
      </c>
      <c r="D2777" t="s">
        <v>10</v>
      </c>
      <c r="E2777">
        <v>2019</v>
      </c>
      <c r="F2777">
        <v>34</v>
      </c>
    </row>
    <row r="2778" spans="1:6" x14ac:dyDescent="0.3">
      <c r="A2778">
        <v>148</v>
      </c>
      <c r="B2778" t="s">
        <v>30</v>
      </c>
      <c r="C2778" s="1">
        <v>43586</v>
      </c>
      <c r="D2778" t="s">
        <v>11</v>
      </c>
      <c r="E2778">
        <v>2019</v>
      </c>
      <c r="F2778">
        <v>20</v>
      </c>
    </row>
    <row r="2779" spans="1:6" x14ac:dyDescent="0.3">
      <c r="A2779">
        <v>149</v>
      </c>
      <c r="B2779" t="s">
        <v>30</v>
      </c>
      <c r="C2779" s="1">
        <v>43617</v>
      </c>
      <c r="D2779" t="s">
        <v>12</v>
      </c>
      <c r="E2779">
        <v>2019</v>
      </c>
      <c r="F2779">
        <v>28</v>
      </c>
    </row>
    <row r="2780" spans="1:6" x14ac:dyDescent="0.3">
      <c r="A2780">
        <v>150</v>
      </c>
      <c r="B2780" t="s">
        <v>30</v>
      </c>
      <c r="C2780" s="1">
        <v>43647</v>
      </c>
      <c r="D2780" t="s">
        <v>13</v>
      </c>
      <c r="E2780">
        <v>2019</v>
      </c>
      <c r="F2780">
        <v>47</v>
      </c>
    </row>
    <row r="2781" spans="1:6" x14ac:dyDescent="0.3">
      <c r="A2781">
        <v>151</v>
      </c>
      <c r="B2781" t="s">
        <v>30</v>
      </c>
      <c r="C2781" s="1">
        <v>43678</v>
      </c>
      <c r="D2781" t="s">
        <v>14</v>
      </c>
      <c r="E2781">
        <v>2019</v>
      </c>
      <c r="F2781">
        <v>44</v>
      </c>
    </row>
    <row r="2782" spans="1:6" x14ac:dyDescent="0.3">
      <c r="A2782">
        <v>152</v>
      </c>
      <c r="B2782" t="s">
        <v>30</v>
      </c>
      <c r="C2782" s="1">
        <v>43709</v>
      </c>
      <c r="D2782" t="s">
        <v>15</v>
      </c>
      <c r="E2782">
        <v>2019</v>
      </c>
      <c r="F2782">
        <v>34</v>
      </c>
    </row>
    <row r="2783" spans="1:6" x14ac:dyDescent="0.3">
      <c r="A2783">
        <v>153</v>
      </c>
      <c r="B2783" t="s">
        <v>30</v>
      </c>
      <c r="C2783" s="1">
        <v>43739</v>
      </c>
      <c r="D2783" t="s">
        <v>16</v>
      </c>
      <c r="E2783">
        <v>2019</v>
      </c>
      <c r="F2783">
        <v>37</v>
      </c>
    </row>
    <row r="2784" spans="1:6" x14ac:dyDescent="0.3">
      <c r="A2784">
        <v>154</v>
      </c>
      <c r="B2784" t="s">
        <v>30</v>
      </c>
      <c r="C2784" s="1">
        <v>43770</v>
      </c>
      <c r="D2784" t="s">
        <v>17</v>
      </c>
      <c r="E2784">
        <v>2019</v>
      </c>
      <c r="F2784">
        <v>68</v>
      </c>
    </row>
    <row r="2785" spans="1:6" x14ac:dyDescent="0.3">
      <c r="A2785">
        <v>155</v>
      </c>
      <c r="B2785" t="s">
        <v>30</v>
      </c>
      <c r="C2785" s="1">
        <v>43800</v>
      </c>
      <c r="D2785" t="s">
        <v>18</v>
      </c>
      <c r="E2785">
        <v>2019</v>
      </c>
      <c r="F2785">
        <v>26</v>
      </c>
    </row>
    <row r="2786" spans="1:6" x14ac:dyDescent="0.3">
      <c r="A2786">
        <v>156</v>
      </c>
      <c r="B2786" t="s">
        <v>31</v>
      </c>
      <c r="C2786" s="1">
        <v>43466</v>
      </c>
      <c r="D2786" t="s">
        <v>7</v>
      </c>
      <c r="E2786">
        <v>2019</v>
      </c>
      <c r="F2786">
        <v>0</v>
      </c>
    </row>
    <row r="2787" spans="1:6" x14ac:dyDescent="0.3">
      <c r="A2787">
        <v>157</v>
      </c>
      <c r="B2787" t="s">
        <v>31</v>
      </c>
      <c r="C2787" s="1">
        <v>43497</v>
      </c>
      <c r="D2787" t="s">
        <v>8</v>
      </c>
      <c r="E2787">
        <v>2019</v>
      </c>
      <c r="F2787">
        <v>0</v>
      </c>
    </row>
    <row r="2788" spans="1:6" x14ac:dyDescent="0.3">
      <c r="A2788">
        <v>158</v>
      </c>
      <c r="B2788" t="s">
        <v>31</v>
      </c>
      <c r="C2788" s="1">
        <v>43525</v>
      </c>
      <c r="D2788" t="s">
        <v>9</v>
      </c>
      <c r="E2788">
        <v>2019</v>
      </c>
      <c r="F2788">
        <v>0</v>
      </c>
    </row>
    <row r="2789" spans="1:6" x14ac:dyDescent="0.3">
      <c r="A2789">
        <v>159</v>
      </c>
      <c r="B2789" t="s">
        <v>31</v>
      </c>
      <c r="C2789" s="1">
        <v>43556</v>
      </c>
      <c r="D2789" t="s">
        <v>10</v>
      </c>
      <c r="E2789">
        <v>2019</v>
      </c>
      <c r="F2789">
        <v>0</v>
      </c>
    </row>
    <row r="2790" spans="1:6" x14ac:dyDescent="0.3">
      <c r="A2790">
        <v>160</v>
      </c>
      <c r="B2790" t="s">
        <v>31</v>
      </c>
      <c r="C2790" s="1">
        <v>43586</v>
      </c>
      <c r="D2790" t="s">
        <v>11</v>
      </c>
      <c r="E2790">
        <v>2019</v>
      </c>
      <c r="F2790">
        <v>0</v>
      </c>
    </row>
    <row r="2791" spans="1:6" x14ac:dyDescent="0.3">
      <c r="A2791">
        <v>161</v>
      </c>
      <c r="B2791" t="s">
        <v>31</v>
      </c>
      <c r="C2791" s="1">
        <v>43617</v>
      </c>
      <c r="D2791" t="s">
        <v>12</v>
      </c>
      <c r="E2791">
        <v>2019</v>
      </c>
      <c r="F2791">
        <v>0</v>
      </c>
    </row>
    <row r="2792" spans="1:6" x14ac:dyDescent="0.3">
      <c r="A2792">
        <v>162</v>
      </c>
      <c r="B2792" t="s">
        <v>31</v>
      </c>
      <c r="C2792" s="1">
        <v>43647</v>
      </c>
      <c r="D2792" t="s">
        <v>13</v>
      </c>
      <c r="E2792">
        <v>2019</v>
      </c>
      <c r="F2792">
        <v>0</v>
      </c>
    </row>
    <row r="2793" spans="1:6" x14ac:dyDescent="0.3">
      <c r="A2793">
        <v>163</v>
      </c>
      <c r="B2793" t="s">
        <v>31</v>
      </c>
      <c r="C2793" s="1">
        <v>43678</v>
      </c>
      <c r="D2793" t="s">
        <v>14</v>
      </c>
      <c r="E2793">
        <v>2019</v>
      </c>
      <c r="F2793">
        <v>0</v>
      </c>
    </row>
    <row r="2794" spans="1:6" x14ac:dyDescent="0.3">
      <c r="A2794">
        <v>164</v>
      </c>
      <c r="B2794" t="s">
        <v>31</v>
      </c>
      <c r="C2794" s="1">
        <v>43709</v>
      </c>
      <c r="D2794" t="s">
        <v>15</v>
      </c>
      <c r="E2794">
        <v>2019</v>
      </c>
      <c r="F2794">
        <v>0</v>
      </c>
    </row>
    <row r="2795" spans="1:6" x14ac:dyDescent="0.3">
      <c r="A2795">
        <v>165</v>
      </c>
      <c r="B2795" t="s">
        <v>31</v>
      </c>
      <c r="C2795" s="1">
        <v>43739</v>
      </c>
      <c r="D2795" t="s">
        <v>16</v>
      </c>
      <c r="E2795">
        <v>2019</v>
      </c>
      <c r="F2795">
        <v>0</v>
      </c>
    </row>
    <row r="2796" spans="1:6" x14ac:dyDescent="0.3">
      <c r="A2796">
        <v>166</v>
      </c>
      <c r="B2796" t="s">
        <v>31</v>
      </c>
      <c r="C2796" s="1">
        <v>43770</v>
      </c>
      <c r="D2796" t="s">
        <v>17</v>
      </c>
      <c r="E2796">
        <v>2019</v>
      </c>
      <c r="F2796">
        <v>10</v>
      </c>
    </row>
    <row r="2797" spans="1:6" x14ac:dyDescent="0.3">
      <c r="A2797">
        <v>167</v>
      </c>
      <c r="B2797" t="s">
        <v>31</v>
      </c>
      <c r="C2797" s="1">
        <v>43800</v>
      </c>
      <c r="D2797" t="s">
        <v>18</v>
      </c>
      <c r="E2797">
        <v>2019</v>
      </c>
      <c r="F2797">
        <v>0</v>
      </c>
    </row>
    <row r="2798" spans="1:6" x14ac:dyDescent="0.3">
      <c r="A2798">
        <v>168</v>
      </c>
      <c r="B2798" t="s">
        <v>32</v>
      </c>
      <c r="C2798" s="1">
        <v>43466</v>
      </c>
      <c r="D2798" t="s">
        <v>7</v>
      </c>
      <c r="E2798">
        <v>2019</v>
      </c>
      <c r="F2798">
        <v>0</v>
      </c>
    </row>
    <row r="2799" spans="1:6" x14ac:dyDescent="0.3">
      <c r="A2799">
        <v>169</v>
      </c>
      <c r="B2799" t="s">
        <v>32</v>
      </c>
      <c r="C2799" s="1">
        <v>43497</v>
      </c>
      <c r="D2799" t="s">
        <v>8</v>
      </c>
      <c r="E2799">
        <v>2019</v>
      </c>
      <c r="F2799">
        <v>0</v>
      </c>
    </row>
    <row r="2800" spans="1:6" x14ac:dyDescent="0.3">
      <c r="A2800">
        <v>170</v>
      </c>
      <c r="B2800" t="s">
        <v>32</v>
      </c>
      <c r="C2800" s="1">
        <v>43525</v>
      </c>
      <c r="D2800" t="s">
        <v>9</v>
      </c>
      <c r="E2800">
        <v>2019</v>
      </c>
      <c r="F2800">
        <v>0</v>
      </c>
    </row>
    <row r="2801" spans="1:6" x14ac:dyDescent="0.3">
      <c r="A2801">
        <v>171</v>
      </c>
      <c r="B2801" t="s">
        <v>32</v>
      </c>
      <c r="C2801" s="1">
        <v>43556</v>
      </c>
      <c r="D2801" t="s">
        <v>10</v>
      </c>
      <c r="E2801">
        <v>2019</v>
      </c>
      <c r="F2801">
        <v>0</v>
      </c>
    </row>
    <row r="2802" spans="1:6" x14ac:dyDescent="0.3">
      <c r="A2802">
        <v>172</v>
      </c>
      <c r="B2802" t="s">
        <v>32</v>
      </c>
      <c r="C2802" s="1">
        <v>43586</v>
      </c>
      <c r="D2802" t="s">
        <v>11</v>
      </c>
      <c r="E2802">
        <v>2019</v>
      </c>
      <c r="F2802">
        <v>0</v>
      </c>
    </row>
    <row r="2803" spans="1:6" x14ac:dyDescent="0.3">
      <c r="A2803">
        <v>173</v>
      </c>
      <c r="B2803" t="s">
        <v>32</v>
      </c>
      <c r="C2803" s="1">
        <v>43617</v>
      </c>
      <c r="D2803" t="s">
        <v>12</v>
      </c>
      <c r="E2803">
        <v>2019</v>
      </c>
      <c r="F2803">
        <v>0</v>
      </c>
    </row>
    <row r="2804" spans="1:6" x14ac:dyDescent="0.3">
      <c r="A2804">
        <v>174</v>
      </c>
      <c r="B2804" t="s">
        <v>32</v>
      </c>
      <c r="C2804" s="1">
        <v>43647</v>
      </c>
      <c r="D2804" t="s">
        <v>13</v>
      </c>
      <c r="E2804">
        <v>2019</v>
      </c>
      <c r="F2804">
        <v>0</v>
      </c>
    </row>
    <row r="2805" spans="1:6" x14ac:dyDescent="0.3">
      <c r="A2805">
        <v>175</v>
      </c>
      <c r="B2805" t="s">
        <v>32</v>
      </c>
      <c r="C2805" s="1">
        <v>43678</v>
      </c>
      <c r="D2805" t="s">
        <v>14</v>
      </c>
      <c r="E2805">
        <v>2019</v>
      </c>
      <c r="F2805">
        <v>0</v>
      </c>
    </row>
    <row r="2806" spans="1:6" x14ac:dyDescent="0.3">
      <c r="A2806">
        <v>176</v>
      </c>
      <c r="B2806" t="s">
        <v>32</v>
      </c>
      <c r="C2806" s="1">
        <v>43709</v>
      </c>
      <c r="D2806" t="s">
        <v>15</v>
      </c>
      <c r="E2806">
        <v>2019</v>
      </c>
      <c r="F2806">
        <v>0</v>
      </c>
    </row>
    <row r="2807" spans="1:6" x14ac:dyDescent="0.3">
      <c r="A2807">
        <v>177</v>
      </c>
      <c r="B2807" t="s">
        <v>32</v>
      </c>
      <c r="C2807" s="1">
        <v>43739</v>
      </c>
      <c r="D2807" t="s">
        <v>16</v>
      </c>
      <c r="E2807">
        <v>2019</v>
      </c>
      <c r="F2807">
        <v>0</v>
      </c>
    </row>
    <row r="2808" spans="1:6" x14ac:dyDescent="0.3">
      <c r="A2808">
        <v>178</v>
      </c>
      <c r="B2808" t="s">
        <v>32</v>
      </c>
      <c r="C2808" s="1">
        <v>43770</v>
      </c>
      <c r="D2808" t="s">
        <v>17</v>
      </c>
      <c r="E2808">
        <v>2019</v>
      </c>
      <c r="F2808">
        <v>0</v>
      </c>
    </row>
    <row r="2809" spans="1:6" x14ac:dyDescent="0.3">
      <c r="A2809">
        <v>179</v>
      </c>
      <c r="B2809" t="s">
        <v>32</v>
      </c>
      <c r="C2809" s="1">
        <v>43800</v>
      </c>
      <c r="D2809" t="s">
        <v>18</v>
      </c>
      <c r="E2809">
        <v>2019</v>
      </c>
      <c r="F2809">
        <v>0</v>
      </c>
    </row>
    <row r="2810" spans="1:6" x14ac:dyDescent="0.3">
      <c r="A2810">
        <v>180</v>
      </c>
      <c r="B2810" t="s">
        <v>33</v>
      </c>
      <c r="C2810" s="1">
        <v>43466</v>
      </c>
      <c r="D2810" t="s">
        <v>7</v>
      </c>
      <c r="E2810">
        <v>2019</v>
      </c>
      <c r="F2810">
        <v>0</v>
      </c>
    </row>
    <row r="2811" spans="1:6" x14ac:dyDescent="0.3">
      <c r="A2811">
        <v>181</v>
      </c>
      <c r="B2811" t="s">
        <v>33</v>
      </c>
      <c r="C2811" s="1">
        <v>43497</v>
      </c>
      <c r="D2811" t="s">
        <v>8</v>
      </c>
      <c r="E2811">
        <v>2019</v>
      </c>
      <c r="F2811">
        <v>0</v>
      </c>
    </row>
    <row r="2812" spans="1:6" x14ac:dyDescent="0.3">
      <c r="A2812">
        <v>182</v>
      </c>
      <c r="B2812" t="s">
        <v>33</v>
      </c>
      <c r="C2812" s="1">
        <v>43525</v>
      </c>
      <c r="D2812" t="s">
        <v>9</v>
      </c>
      <c r="E2812">
        <v>2019</v>
      </c>
      <c r="F2812">
        <v>0</v>
      </c>
    </row>
    <row r="2813" spans="1:6" x14ac:dyDescent="0.3">
      <c r="A2813">
        <v>183</v>
      </c>
      <c r="B2813" t="s">
        <v>33</v>
      </c>
      <c r="C2813" s="1">
        <v>43556</v>
      </c>
      <c r="D2813" t="s">
        <v>10</v>
      </c>
      <c r="E2813">
        <v>2019</v>
      </c>
      <c r="F2813">
        <v>0</v>
      </c>
    </row>
    <row r="2814" spans="1:6" x14ac:dyDescent="0.3">
      <c r="A2814">
        <v>184</v>
      </c>
      <c r="B2814" t="s">
        <v>33</v>
      </c>
      <c r="C2814" s="1">
        <v>43586</v>
      </c>
      <c r="D2814" t="s">
        <v>11</v>
      </c>
      <c r="E2814">
        <v>2019</v>
      </c>
      <c r="F2814">
        <v>0</v>
      </c>
    </row>
    <row r="2815" spans="1:6" x14ac:dyDescent="0.3">
      <c r="A2815">
        <v>185</v>
      </c>
      <c r="B2815" t="s">
        <v>33</v>
      </c>
      <c r="C2815" s="1">
        <v>43617</v>
      </c>
      <c r="D2815" t="s">
        <v>12</v>
      </c>
      <c r="E2815">
        <v>2019</v>
      </c>
      <c r="F2815">
        <v>0</v>
      </c>
    </row>
    <row r="2816" spans="1:6" x14ac:dyDescent="0.3">
      <c r="A2816">
        <v>186</v>
      </c>
      <c r="B2816" t="s">
        <v>33</v>
      </c>
      <c r="C2816" s="1">
        <v>43647</v>
      </c>
      <c r="D2816" t="s">
        <v>13</v>
      </c>
      <c r="E2816">
        <v>2019</v>
      </c>
      <c r="F2816">
        <v>0</v>
      </c>
    </row>
    <row r="2817" spans="1:6" x14ac:dyDescent="0.3">
      <c r="A2817">
        <v>187</v>
      </c>
      <c r="B2817" t="s">
        <v>33</v>
      </c>
      <c r="C2817" s="1">
        <v>43678</v>
      </c>
      <c r="D2817" t="s">
        <v>14</v>
      </c>
      <c r="E2817">
        <v>2019</v>
      </c>
      <c r="F2817">
        <v>0</v>
      </c>
    </row>
    <row r="2818" spans="1:6" x14ac:dyDescent="0.3">
      <c r="A2818">
        <v>188</v>
      </c>
      <c r="B2818" t="s">
        <v>33</v>
      </c>
      <c r="C2818" s="1">
        <v>43709</v>
      </c>
      <c r="D2818" t="s">
        <v>15</v>
      </c>
      <c r="E2818">
        <v>2019</v>
      </c>
      <c r="F2818">
        <v>0</v>
      </c>
    </row>
    <row r="2819" spans="1:6" x14ac:dyDescent="0.3">
      <c r="A2819">
        <v>189</v>
      </c>
      <c r="B2819" t="s">
        <v>33</v>
      </c>
      <c r="C2819" s="1">
        <v>43739</v>
      </c>
      <c r="D2819" t="s">
        <v>16</v>
      </c>
      <c r="E2819">
        <v>2019</v>
      </c>
      <c r="F2819">
        <v>0</v>
      </c>
    </row>
    <row r="2820" spans="1:6" x14ac:dyDescent="0.3">
      <c r="A2820">
        <v>190</v>
      </c>
      <c r="B2820" t="s">
        <v>33</v>
      </c>
      <c r="C2820" s="1">
        <v>43770</v>
      </c>
      <c r="D2820" t="s">
        <v>17</v>
      </c>
      <c r="E2820">
        <v>2019</v>
      </c>
      <c r="F2820">
        <v>0</v>
      </c>
    </row>
    <row r="2821" spans="1:6" x14ac:dyDescent="0.3">
      <c r="A2821">
        <v>191</v>
      </c>
      <c r="B2821" t="s">
        <v>33</v>
      </c>
      <c r="C2821" s="1">
        <v>43800</v>
      </c>
      <c r="D2821" t="s">
        <v>18</v>
      </c>
      <c r="E2821">
        <v>2019</v>
      </c>
      <c r="F2821">
        <v>0</v>
      </c>
    </row>
    <row r="2822" spans="1:6" x14ac:dyDescent="0.3">
      <c r="A2822">
        <v>192</v>
      </c>
      <c r="B2822" t="s">
        <v>49</v>
      </c>
      <c r="C2822" s="1">
        <v>43466</v>
      </c>
      <c r="D2822" t="s">
        <v>7</v>
      </c>
      <c r="E2822">
        <v>2019</v>
      </c>
      <c r="F2822">
        <v>0</v>
      </c>
    </row>
    <row r="2823" spans="1:6" x14ac:dyDescent="0.3">
      <c r="A2823">
        <v>193</v>
      </c>
      <c r="B2823" t="s">
        <v>49</v>
      </c>
      <c r="C2823" s="1">
        <v>43497</v>
      </c>
      <c r="D2823" t="s">
        <v>8</v>
      </c>
      <c r="E2823">
        <v>2019</v>
      </c>
      <c r="F2823">
        <v>45</v>
      </c>
    </row>
    <row r="2824" spans="1:6" x14ac:dyDescent="0.3">
      <c r="A2824">
        <v>194</v>
      </c>
      <c r="B2824" t="s">
        <v>49</v>
      </c>
      <c r="C2824" s="1">
        <v>43525</v>
      </c>
      <c r="D2824" t="s">
        <v>9</v>
      </c>
      <c r="E2824">
        <v>2019</v>
      </c>
      <c r="F2824">
        <v>40</v>
      </c>
    </row>
    <row r="2825" spans="1:6" x14ac:dyDescent="0.3">
      <c r="A2825">
        <v>195</v>
      </c>
      <c r="B2825" t="s">
        <v>49</v>
      </c>
      <c r="C2825" s="1">
        <v>43556</v>
      </c>
      <c r="D2825" t="s">
        <v>10</v>
      </c>
      <c r="E2825">
        <v>2019</v>
      </c>
      <c r="F2825">
        <v>40</v>
      </c>
    </row>
    <row r="2826" spans="1:6" x14ac:dyDescent="0.3">
      <c r="A2826">
        <v>196</v>
      </c>
      <c r="B2826" t="s">
        <v>49</v>
      </c>
      <c r="C2826" s="1">
        <v>43586</v>
      </c>
      <c r="D2826" t="s">
        <v>11</v>
      </c>
      <c r="E2826">
        <v>2019</v>
      </c>
      <c r="F2826">
        <v>40</v>
      </c>
    </row>
    <row r="2827" spans="1:6" x14ac:dyDescent="0.3">
      <c r="A2827">
        <v>197</v>
      </c>
      <c r="B2827" t="s">
        <v>49</v>
      </c>
      <c r="C2827" s="1">
        <v>43617</v>
      </c>
      <c r="D2827" t="s">
        <v>12</v>
      </c>
      <c r="E2827">
        <v>2019</v>
      </c>
      <c r="F2827">
        <v>50</v>
      </c>
    </row>
    <row r="2828" spans="1:6" x14ac:dyDescent="0.3">
      <c r="A2828">
        <v>198</v>
      </c>
      <c r="B2828" t="s">
        <v>49</v>
      </c>
      <c r="C2828" s="1">
        <v>43647</v>
      </c>
      <c r="D2828" t="s">
        <v>13</v>
      </c>
      <c r="E2828">
        <v>2019</v>
      </c>
      <c r="F2828">
        <v>55</v>
      </c>
    </row>
    <row r="2829" spans="1:6" x14ac:dyDescent="0.3">
      <c r="A2829">
        <v>199</v>
      </c>
      <c r="B2829" t="s">
        <v>49</v>
      </c>
      <c r="C2829" s="1">
        <v>43678</v>
      </c>
      <c r="D2829" t="s">
        <v>14</v>
      </c>
      <c r="E2829">
        <v>2019</v>
      </c>
      <c r="F2829">
        <v>50</v>
      </c>
    </row>
    <row r="2830" spans="1:6" x14ac:dyDescent="0.3">
      <c r="A2830">
        <v>200</v>
      </c>
      <c r="B2830" t="s">
        <v>49</v>
      </c>
      <c r="C2830" s="1">
        <v>43709</v>
      </c>
      <c r="D2830" t="s">
        <v>15</v>
      </c>
      <c r="E2830">
        <v>2019</v>
      </c>
      <c r="F2830">
        <v>60</v>
      </c>
    </row>
    <row r="2831" spans="1:6" x14ac:dyDescent="0.3">
      <c r="A2831">
        <v>201</v>
      </c>
      <c r="B2831" t="s">
        <v>49</v>
      </c>
      <c r="C2831" s="1">
        <v>43739</v>
      </c>
      <c r="D2831" t="s">
        <v>16</v>
      </c>
      <c r="E2831">
        <v>2019</v>
      </c>
      <c r="F2831">
        <v>60</v>
      </c>
    </row>
    <row r="2832" spans="1:6" x14ac:dyDescent="0.3">
      <c r="A2832">
        <v>202</v>
      </c>
      <c r="B2832" t="s">
        <v>49</v>
      </c>
      <c r="C2832" s="1">
        <v>43770</v>
      </c>
      <c r="D2832" t="s">
        <v>17</v>
      </c>
      <c r="E2832">
        <v>2019</v>
      </c>
      <c r="F2832">
        <v>70</v>
      </c>
    </row>
    <row r="2833" spans="1:6" x14ac:dyDescent="0.3">
      <c r="A2833">
        <v>203</v>
      </c>
      <c r="B2833" t="s">
        <v>49</v>
      </c>
      <c r="C2833" s="1">
        <v>43800</v>
      </c>
      <c r="D2833" t="s">
        <v>18</v>
      </c>
      <c r="E2833">
        <v>2019</v>
      </c>
      <c r="F2833">
        <v>65</v>
      </c>
    </row>
    <row r="2834" spans="1:6" x14ac:dyDescent="0.3">
      <c r="A2834">
        <v>204</v>
      </c>
      <c r="B2834" t="s">
        <v>34</v>
      </c>
      <c r="C2834" s="1">
        <v>43466</v>
      </c>
      <c r="D2834" t="s">
        <v>7</v>
      </c>
      <c r="E2834">
        <v>2019</v>
      </c>
      <c r="F2834">
        <v>35</v>
      </c>
    </row>
    <row r="2835" spans="1:6" x14ac:dyDescent="0.3">
      <c r="A2835">
        <v>205</v>
      </c>
      <c r="B2835" t="s">
        <v>34</v>
      </c>
      <c r="C2835" s="1">
        <v>43497</v>
      </c>
      <c r="D2835" t="s">
        <v>8</v>
      </c>
      <c r="E2835">
        <v>2019</v>
      </c>
      <c r="F2835">
        <v>15</v>
      </c>
    </row>
    <row r="2836" spans="1:6" x14ac:dyDescent="0.3">
      <c r="A2836">
        <v>206</v>
      </c>
      <c r="B2836" t="s">
        <v>34</v>
      </c>
      <c r="C2836" s="1">
        <v>43525</v>
      </c>
      <c r="D2836" t="s">
        <v>9</v>
      </c>
      <c r="E2836">
        <v>2019</v>
      </c>
      <c r="F2836">
        <v>14</v>
      </c>
    </row>
    <row r="2837" spans="1:6" x14ac:dyDescent="0.3">
      <c r="A2837">
        <v>207</v>
      </c>
      <c r="B2837" t="s">
        <v>34</v>
      </c>
      <c r="C2837" s="1">
        <v>43556</v>
      </c>
      <c r="D2837" t="s">
        <v>10</v>
      </c>
      <c r="E2837">
        <v>2019</v>
      </c>
      <c r="F2837">
        <v>18</v>
      </c>
    </row>
    <row r="2838" spans="1:6" x14ac:dyDescent="0.3">
      <c r="A2838">
        <v>208</v>
      </c>
      <c r="B2838" t="s">
        <v>34</v>
      </c>
      <c r="C2838" s="1">
        <v>43586</v>
      </c>
      <c r="D2838" t="s">
        <v>11</v>
      </c>
      <c r="E2838">
        <v>2019</v>
      </c>
      <c r="F2838">
        <v>14</v>
      </c>
    </row>
    <row r="2839" spans="1:6" x14ac:dyDescent="0.3">
      <c r="A2839">
        <v>209</v>
      </c>
      <c r="B2839" t="s">
        <v>34</v>
      </c>
      <c r="C2839" s="1">
        <v>43617</v>
      </c>
      <c r="D2839" t="s">
        <v>12</v>
      </c>
      <c r="E2839">
        <v>2019</v>
      </c>
      <c r="F2839">
        <v>14</v>
      </c>
    </row>
    <row r="2840" spans="1:6" x14ac:dyDescent="0.3">
      <c r="A2840">
        <v>210</v>
      </c>
      <c r="B2840" t="s">
        <v>34</v>
      </c>
      <c r="C2840" s="1">
        <v>43647</v>
      </c>
      <c r="D2840" t="s">
        <v>13</v>
      </c>
      <c r="E2840">
        <v>2019</v>
      </c>
      <c r="F2840">
        <v>17</v>
      </c>
    </row>
    <row r="2841" spans="1:6" x14ac:dyDescent="0.3">
      <c r="A2841">
        <v>211</v>
      </c>
      <c r="B2841" t="s">
        <v>34</v>
      </c>
      <c r="C2841" s="1">
        <v>43678</v>
      </c>
      <c r="D2841" t="s">
        <v>14</v>
      </c>
      <c r="E2841">
        <v>2019</v>
      </c>
      <c r="F2841">
        <v>22</v>
      </c>
    </row>
    <row r="2842" spans="1:6" x14ac:dyDescent="0.3">
      <c r="A2842">
        <v>212</v>
      </c>
      <c r="B2842" t="s">
        <v>34</v>
      </c>
      <c r="C2842" s="1">
        <v>43709</v>
      </c>
      <c r="D2842" t="s">
        <v>15</v>
      </c>
      <c r="E2842">
        <v>2019</v>
      </c>
      <c r="F2842">
        <v>7</v>
      </c>
    </row>
    <row r="2843" spans="1:6" x14ac:dyDescent="0.3">
      <c r="A2843">
        <v>213</v>
      </c>
      <c r="B2843" t="s">
        <v>34</v>
      </c>
      <c r="C2843" s="1">
        <v>43739</v>
      </c>
      <c r="D2843" t="s">
        <v>16</v>
      </c>
      <c r="E2843">
        <v>2019</v>
      </c>
      <c r="F2843">
        <v>3</v>
      </c>
    </row>
    <row r="2844" spans="1:6" x14ac:dyDescent="0.3">
      <c r="A2844">
        <v>214</v>
      </c>
      <c r="B2844" t="s">
        <v>34</v>
      </c>
      <c r="C2844" s="1">
        <v>43770</v>
      </c>
      <c r="D2844" t="s">
        <v>17</v>
      </c>
      <c r="E2844">
        <v>2019</v>
      </c>
      <c r="F2844">
        <v>30</v>
      </c>
    </row>
    <row r="2845" spans="1:6" x14ac:dyDescent="0.3">
      <c r="A2845">
        <v>215</v>
      </c>
      <c r="B2845" t="s">
        <v>34</v>
      </c>
      <c r="C2845" s="1">
        <v>43800</v>
      </c>
      <c r="D2845" t="s">
        <v>18</v>
      </c>
      <c r="E2845">
        <v>2019</v>
      </c>
      <c r="F2845">
        <v>10</v>
      </c>
    </row>
    <row r="2846" spans="1:6" x14ac:dyDescent="0.3">
      <c r="A2846">
        <v>216</v>
      </c>
      <c r="B2846" t="s">
        <v>35</v>
      </c>
      <c r="C2846" s="1">
        <v>43466</v>
      </c>
      <c r="D2846" t="s">
        <v>7</v>
      </c>
      <c r="E2846">
        <v>2019</v>
      </c>
      <c r="F2846">
        <v>0</v>
      </c>
    </row>
    <row r="2847" spans="1:6" x14ac:dyDescent="0.3">
      <c r="A2847">
        <v>217</v>
      </c>
      <c r="B2847" t="s">
        <v>35</v>
      </c>
      <c r="C2847" s="1">
        <v>43497</v>
      </c>
      <c r="D2847" t="s">
        <v>8</v>
      </c>
      <c r="E2847">
        <v>2019</v>
      </c>
      <c r="F2847">
        <v>0</v>
      </c>
    </row>
    <row r="2848" spans="1:6" x14ac:dyDescent="0.3">
      <c r="A2848">
        <v>218</v>
      </c>
      <c r="B2848" t="s">
        <v>35</v>
      </c>
      <c r="C2848" s="1">
        <v>43525</v>
      </c>
      <c r="D2848" t="s">
        <v>9</v>
      </c>
      <c r="E2848">
        <v>2019</v>
      </c>
      <c r="F2848">
        <v>0</v>
      </c>
    </row>
    <row r="2849" spans="1:6" x14ac:dyDescent="0.3">
      <c r="A2849">
        <v>219</v>
      </c>
      <c r="B2849" t="s">
        <v>35</v>
      </c>
      <c r="C2849" s="1">
        <v>43556</v>
      </c>
      <c r="D2849" t="s">
        <v>10</v>
      </c>
      <c r="E2849">
        <v>2019</v>
      </c>
      <c r="F2849">
        <v>0</v>
      </c>
    </row>
    <row r="2850" spans="1:6" x14ac:dyDescent="0.3">
      <c r="A2850">
        <v>220</v>
      </c>
      <c r="B2850" t="s">
        <v>35</v>
      </c>
      <c r="C2850" s="1">
        <v>43586</v>
      </c>
      <c r="D2850" t="s">
        <v>11</v>
      </c>
      <c r="E2850">
        <v>2019</v>
      </c>
      <c r="F2850">
        <v>0</v>
      </c>
    </row>
    <row r="2851" spans="1:6" x14ac:dyDescent="0.3">
      <c r="A2851">
        <v>221</v>
      </c>
      <c r="B2851" t="s">
        <v>35</v>
      </c>
      <c r="C2851" s="1">
        <v>43617</v>
      </c>
      <c r="D2851" t="s">
        <v>12</v>
      </c>
      <c r="E2851">
        <v>2019</v>
      </c>
      <c r="F2851">
        <v>0</v>
      </c>
    </row>
    <row r="2852" spans="1:6" x14ac:dyDescent="0.3">
      <c r="A2852">
        <v>222</v>
      </c>
      <c r="B2852" t="s">
        <v>35</v>
      </c>
      <c r="C2852" s="1">
        <v>43647</v>
      </c>
      <c r="D2852" t="s">
        <v>13</v>
      </c>
      <c r="E2852">
        <v>2019</v>
      </c>
      <c r="F2852">
        <v>0</v>
      </c>
    </row>
    <row r="2853" spans="1:6" x14ac:dyDescent="0.3">
      <c r="A2853">
        <v>223</v>
      </c>
      <c r="B2853" t="s">
        <v>35</v>
      </c>
      <c r="C2853" s="1">
        <v>43678</v>
      </c>
      <c r="D2853" t="s">
        <v>14</v>
      </c>
      <c r="E2853">
        <v>2019</v>
      </c>
      <c r="F2853">
        <v>0</v>
      </c>
    </row>
    <row r="2854" spans="1:6" x14ac:dyDescent="0.3">
      <c r="A2854">
        <v>224</v>
      </c>
      <c r="B2854" t="s">
        <v>35</v>
      </c>
      <c r="C2854" s="1">
        <v>43709</v>
      </c>
      <c r="D2854" t="s">
        <v>15</v>
      </c>
      <c r="E2854">
        <v>2019</v>
      </c>
      <c r="F2854">
        <v>0</v>
      </c>
    </row>
    <row r="2855" spans="1:6" x14ac:dyDescent="0.3">
      <c r="A2855">
        <v>225</v>
      </c>
      <c r="B2855" t="s">
        <v>35</v>
      </c>
      <c r="C2855" s="1">
        <v>43739</v>
      </c>
      <c r="D2855" t="s">
        <v>16</v>
      </c>
      <c r="E2855">
        <v>2019</v>
      </c>
      <c r="F2855">
        <v>0</v>
      </c>
    </row>
    <row r="2856" spans="1:6" x14ac:dyDescent="0.3">
      <c r="A2856">
        <v>226</v>
      </c>
      <c r="B2856" t="s">
        <v>35</v>
      </c>
      <c r="C2856" s="1">
        <v>43770</v>
      </c>
      <c r="D2856" t="s">
        <v>17</v>
      </c>
      <c r="E2856">
        <v>2019</v>
      </c>
      <c r="F2856">
        <v>0</v>
      </c>
    </row>
    <row r="2857" spans="1:6" x14ac:dyDescent="0.3">
      <c r="A2857">
        <v>227</v>
      </c>
      <c r="B2857" t="s">
        <v>35</v>
      </c>
      <c r="C2857" s="1">
        <v>43800</v>
      </c>
      <c r="D2857" t="s">
        <v>18</v>
      </c>
      <c r="E2857">
        <v>2019</v>
      </c>
      <c r="F2857">
        <v>0</v>
      </c>
    </row>
    <row r="2858" spans="1:6" x14ac:dyDescent="0.3">
      <c r="A2858">
        <v>228</v>
      </c>
      <c r="B2858" t="s">
        <v>50</v>
      </c>
      <c r="C2858" s="1">
        <v>43466</v>
      </c>
      <c r="D2858" t="s">
        <v>7</v>
      </c>
      <c r="E2858">
        <v>2019</v>
      </c>
      <c r="F2858">
        <v>0</v>
      </c>
    </row>
    <row r="2859" spans="1:6" x14ac:dyDescent="0.3">
      <c r="A2859">
        <v>229</v>
      </c>
      <c r="B2859" t="s">
        <v>50</v>
      </c>
      <c r="C2859" s="1">
        <v>43497</v>
      </c>
      <c r="D2859" t="s">
        <v>8</v>
      </c>
      <c r="E2859">
        <v>2019</v>
      </c>
      <c r="F2859">
        <v>0</v>
      </c>
    </row>
    <row r="2860" spans="1:6" x14ac:dyDescent="0.3">
      <c r="A2860">
        <v>230</v>
      </c>
      <c r="B2860" t="s">
        <v>50</v>
      </c>
      <c r="C2860" s="1">
        <v>43525</v>
      </c>
      <c r="D2860" t="s">
        <v>9</v>
      </c>
      <c r="E2860">
        <v>2019</v>
      </c>
      <c r="F2860">
        <v>0</v>
      </c>
    </row>
    <row r="2861" spans="1:6" x14ac:dyDescent="0.3">
      <c r="A2861">
        <v>231</v>
      </c>
      <c r="B2861" t="s">
        <v>50</v>
      </c>
      <c r="C2861" s="1">
        <v>43556</v>
      </c>
      <c r="D2861" t="s">
        <v>10</v>
      </c>
      <c r="E2861">
        <v>2019</v>
      </c>
      <c r="F2861">
        <v>0</v>
      </c>
    </row>
    <row r="2862" spans="1:6" x14ac:dyDescent="0.3">
      <c r="A2862">
        <v>232</v>
      </c>
      <c r="B2862" t="s">
        <v>50</v>
      </c>
      <c r="C2862" s="1">
        <v>43586</v>
      </c>
      <c r="D2862" t="s">
        <v>11</v>
      </c>
      <c r="E2862">
        <v>2019</v>
      </c>
      <c r="F2862">
        <v>0</v>
      </c>
    </row>
    <row r="2863" spans="1:6" x14ac:dyDescent="0.3">
      <c r="A2863">
        <v>233</v>
      </c>
      <c r="B2863" t="s">
        <v>50</v>
      </c>
      <c r="C2863" s="1">
        <v>43617</v>
      </c>
      <c r="D2863" t="s">
        <v>12</v>
      </c>
      <c r="E2863">
        <v>2019</v>
      </c>
      <c r="F2863">
        <v>0</v>
      </c>
    </row>
    <row r="2864" spans="1:6" x14ac:dyDescent="0.3">
      <c r="A2864">
        <v>234</v>
      </c>
      <c r="B2864" t="s">
        <v>50</v>
      </c>
      <c r="C2864" s="1">
        <v>43647</v>
      </c>
      <c r="D2864" t="s">
        <v>13</v>
      </c>
      <c r="E2864">
        <v>2019</v>
      </c>
      <c r="F2864">
        <v>0</v>
      </c>
    </row>
    <row r="2865" spans="1:6" x14ac:dyDescent="0.3">
      <c r="A2865">
        <v>235</v>
      </c>
      <c r="B2865" t="s">
        <v>50</v>
      </c>
      <c r="C2865" s="1">
        <v>43678</v>
      </c>
      <c r="D2865" t="s">
        <v>14</v>
      </c>
      <c r="E2865">
        <v>2019</v>
      </c>
      <c r="F2865">
        <v>0</v>
      </c>
    </row>
    <row r="2866" spans="1:6" x14ac:dyDescent="0.3">
      <c r="A2866">
        <v>236</v>
      </c>
      <c r="B2866" t="s">
        <v>50</v>
      </c>
      <c r="C2866" s="1">
        <v>43709</v>
      </c>
      <c r="D2866" t="s">
        <v>15</v>
      </c>
      <c r="E2866">
        <v>2019</v>
      </c>
      <c r="F2866">
        <v>0</v>
      </c>
    </row>
    <row r="2867" spans="1:6" x14ac:dyDescent="0.3">
      <c r="A2867">
        <v>237</v>
      </c>
      <c r="B2867" t="s">
        <v>50</v>
      </c>
      <c r="C2867" s="1">
        <v>43739</v>
      </c>
      <c r="D2867" t="s">
        <v>16</v>
      </c>
      <c r="E2867">
        <v>2019</v>
      </c>
      <c r="F2867">
        <v>0</v>
      </c>
    </row>
    <row r="2868" spans="1:6" x14ac:dyDescent="0.3">
      <c r="A2868">
        <v>238</v>
      </c>
      <c r="B2868" t="s">
        <v>50</v>
      </c>
      <c r="C2868" s="1">
        <v>43770</v>
      </c>
      <c r="D2868" t="s">
        <v>17</v>
      </c>
      <c r="E2868">
        <v>2019</v>
      </c>
      <c r="F2868">
        <v>0</v>
      </c>
    </row>
    <row r="2869" spans="1:6" x14ac:dyDescent="0.3">
      <c r="A2869">
        <v>239</v>
      </c>
      <c r="B2869" t="s">
        <v>50</v>
      </c>
      <c r="C2869" s="1">
        <v>43800</v>
      </c>
      <c r="D2869" t="s">
        <v>18</v>
      </c>
      <c r="E2869">
        <v>2019</v>
      </c>
      <c r="F2869">
        <v>5</v>
      </c>
    </row>
    <row r="2870" spans="1:6" x14ac:dyDescent="0.3">
      <c r="A2870">
        <v>240</v>
      </c>
      <c r="B2870" t="s">
        <v>36</v>
      </c>
      <c r="C2870" s="1">
        <v>43466</v>
      </c>
      <c r="D2870" t="s">
        <v>7</v>
      </c>
      <c r="E2870">
        <v>2019</v>
      </c>
      <c r="F2870">
        <v>0</v>
      </c>
    </row>
    <row r="2871" spans="1:6" x14ac:dyDescent="0.3">
      <c r="A2871">
        <v>241</v>
      </c>
      <c r="B2871" t="s">
        <v>36</v>
      </c>
      <c r="C2871" s="1">
        <v>43497</v>
      </c>
      <c r="D2871" t="s">
        <v>8</v>
      </c>
      <c r="E2871">
        <v>2019</v>
      </c>
      <c r="F2871">
        <v>0</v>
      </c>
    </row>
    <row r="2872" spans="1:6" x14ac:dyDescent="0.3">
      <c r="A2872">
        <v>242</v>
      </c>
      <c r="B2872" t="s">
        <v>36</v>
      </c>
      <c r="C2872" s="1">
        <v>43525</v>
      </c>
      <c r="D2872" t="s">
        <v>9</v>
      </c>
      <c r="E2872">
        <v>2019</v>
      </c>
      <c r="F2872">
        <v>0</v>
      </c>
    </row>
    <row r="2873" spans="1:6" x14ac:dyDescent="0.3">
      <c r="A2873">
        <v>243</v>
      </c>
      <c r="B2873" t="s">
        <v>36</v>
      </c>
      <c r="C2873" s="1">
        <v>43556</v>
      </c>
      <c r="D2873" t="s">
        <v>10</v>
      </c>
      <c r="E2873">
        <v>2019</v>
      </c>
      <c r="F2873">
        <v>0</v>
      </c>
    </row>
    <row r="2874" spans="1:6" x14ac:dyDescent="0.3">
      <c r="A2874">
        <v>244</v>
      </c>
      <c r="B2874" t="s">
        <v>36</v>
      </c>
      <c r="C2874" s="1">
        <v>43586</v>
      </c>
      <c r="D2874" t="s">
        <v>11</v>
      </c>
      <c r="E2874">
        <v>2019</v>
      </c>
      <c r="F2874">
        <v>0</v>
      </c>
    </row>
    <row r="2875" spans="1:6" x14ac:dyDescent="0.3">
      <c r="A2875">
        <v>245</v>
      </c>
      <c r="B2875" t="s">
        <v>36</v>
      </c>
      <c r="C2875" s="1">
        <v>43617</v>
      </c>
      <c r="D2875" t="s">
        <v>12</v>
      </c>
      <c r="E2875">
        <v>2019</v>
      </c>
      <c r="F2875">
        <v>0</v>
      </c>
    </row>
    <row r="2876" spans="1:6" x14ac:dyDescent="0.3">
      <c r="A2876">
        <v>246</v>
      </c>
      <c r="B2876" t="s">
        <v>36</v>
      </c>
      <c r="C2876" s="1">
        <v>43647</v>
      </c>
      <c r="D2876" t="s">
        <v>13</v>
      </c>
      <c r="E2876">
        <v>2019</v>
      </c>
      <c r="F2876">
        <v>0</v>
      </c>
    </row>
    <row r="2877" spans="1:6" x14ac:dyDescent="0.3">
      <c r="A2877">
        <v>247</v>
      </c>
      <c r="B2877" t="s">
        <v>36</v>
      </c>
      <c r="C2877" s="1">
        <v>43678</v>
      </c>
      <c r="D2877" t="s">
        <v>14</v>
      </c>
      <c r="E2877">
        <v>2019</v>
      </c>
      <c r="F2877">
        <v>0</v>
      </c>
    </row>
    <row r="2878" spans="1:6" x14ac:dyDescent="0.3">
      <c r="A2878">
        <v>248</v>
      </c>
      <c r="B2878" t="s">
        <v>36</v>
      </c>
      <c r="C2878" s="1">
        <v>43709</v>
      </c>
      <c r="D2878" t="s">
        <v>15</v>
      </c>
      <c r="E2878">
        <v>2019</v>
      </c>
      <c r="F2878">
        <v>0</v>
      </c>
    </row>
    <row r="2879" spans="1:6" x14ac:dyDescent="0.3">
      <c r="A2879">
        <v>249</v>
      </c>
      <c r="B2879" t="s">
        <v>36</v>
      </c>
      <c r="C2879" s="1">
        <v>43739</v>
      </c>
      <c r="D2879" t="s">
        <v>16</v>
      </c>
      <c r="E2879">
        <v>2019</v>
      </c>
      <c r="F2879">
        <v>0</v>
      </c>
    </row>
    <row r="2880" spans="1:6" x14ac:dyDescent="0.3">
      <c r="A2880">
        <v>250</v>
      </c>
      <c r="B2880" t="s">
        <v>36</v>
      </c>
      <c r="C2880" s="1">
        <v>43770</v>
      </c>
      <c r="D2880" t="s">
        <v>17</v>
      </c>
      <c r="E2880">
        <v>2019</v>
      </c>
      <c r="F2880">
        <v>0</v>
      </c>
    </row>
    <row r="2881" spans="1:6" x14ac:dyDescent="0.3">
      <c r="A2881">
        <v>251</v>
      </c>
      <c r="B2881" t="s">
        <v>36</v>
      </c>
      <c r="C2881" s="1">
        <v>43800</v>
      </c>
      <c r="D2881" t="s">
        <v>18</v>
      </c>
      <c r="E2881">
        <v>2019</v>
      </c>
      <c r="F2881">
        <v>0</v>
      </c>
    </row>
    <row r="2882" spans="1:6" x14ac:dyDescent="0.3">
      <c r="A2882">
        <v>252</v>
      </c>
      <c r="B2882" t="s">
        <v>37</v>
      </c>
      <c r="C2882" s="1">
        <v>43466</v>
      </c>
      <c r="D2882" t="s">
        <v>7</v>
      </c>
      <c r="E2882">
        <v>2019</v>
      </c>
      <c r="F2882">
        <v>0</v>
      </c>
    </row>
    <row r="2883" spans="1:6" x14ac:dyDescent="0.3">
      <c r="A2883">
        <v>253</v>
      </c>
      <c r="B2883" t="s">
        <v>37</v>
      </c>
      <c r="C2883" s="1">
        <v>43497</v>
      </c>
      <c r="D2883" t="s">
        <v>8</v>
      </c>
      <c r="E2883">
        <v>2019</v>
      </c>
      <c r="F2883">
        <v>1</v>
      </c>
    </row>
    <row r="2884" spans="1:6" x14ac:dyDescent="0.3">
      <c r="A2884">
        <v>254</v>
      </c>
      <c r="B2884" t="s">
        <v>37</v>
      </c>
      <c r="C2884" s="1">
        <v>43525</v>
      </c>
      <c r="D2884" t="s">
        <v>9</v>
      </c>
      <c r="E2884">
        <v>2019</v>
      </c>
      <c r="F2884">
        <v>0</v>
      </c>
    </row>
    <row r="2885" spans="1:6" x14ac:dyDescent="0.3">
      <c r="A2885">
        <v>255</v>
      </c>
      <c r="B2885" t="s">
        <v>37</v>
      </c>
      <c r="C2885" s="1">
        <v>43556</v>
      </c>
      <c r="D2885" t="s">
        <v>10</v>
      </c>
      <c r="E2885">
        <v>2019</v>
      </c>
      <c r="F2885">
        <v>0</v>
      </c>
    </row>
    <row r="2886" spans="1:6" x14ac:dyDescent="0.3">
      <c r="A2886">
        <v>256</v>
      </c>
      <c r="B2886" t="s">
        <v>37</v>
      </c>
      <c r="C2886" s="1">
        <v>43586</v>
      </c>
      <c r="D2886" t="s">
        <v>11</v>
      </c>
      <c r="E2886">
        <v>2019</v>
      </c>
      <c r="F2886">
        <v>0</v>
      </c>
    </row>
    <row r="2887" spans="1:6" x14ac:dyDescent="0.3">
      <c r="A2887">
        <v>257</v>
      </c>
      <c r="B2887" t="s">
        <v>37</v>
      </c>
      <c r="C2887" s="1">
        <v>43617</v>
      </c>
      <c r="D2887" t="s">
        <v>12</v>
      </c>
      <c r="E2887">
        <v>2019</v>
      </c>
      <c r="F2887">
        <v>0</v>
      </c>
    </row>
    <row r="2888" spans="1:6" x14ac:dyDescent="0.3">
      <c r="A2888">
        <v>258</v>
      </c>
      <c r="B2888" t="s">
        <v>37</v>
      </c>
      <c r="C2888" s="1">
        <v>43647</v>
      </c>
      <c r="D2888" t="s">
        <v>13</v>
      </c>
      <c r="E2888">
        <v>2019</v>
      </c>
      <c r="F2888">
        <v>0</v>
      </c>
    </row>
    <row r="2889" spans="1:6" x14ac:dyDescent="0.3">
      <c r="A2889">
        <v>259</v>
      </c>
      <c r="B2889" t="s">
        <v>37</v>
      </c>
      <c r="C2889" s="1">
        <v>43678</v>
      </c>
      <c r="D2889" t="s">
        <v>14</v>
      </c>
      <c r="E2889">
        <v>2019</v>
      </c>
      <c r="F2889">
        <v>0</v>
      </c>
    </row>
    <row r="2890" spans="1:6" x14ac:dyDescent="0.3">
      <c r="A2890">
        <v>260</v>
      </c>
      <c r="B2890" t="s">
        <v>37</v>
      </c>
      <c r="C2890" s="1">
        <v>43709</v>
      </c>
      <c r="D2890" t="s">
        <v>15</v>
      </c>
      <c r="E2890">
        <v>2019</v>
      </c>
      <c r="F2890">
        <v>0</v>
      </c>
    </row>
    <row r="2891" spans="1:6" x14ac:dyDescent="0.3">
      <c r="A2891">
        <v>261</v>
      </c>
      <c r="B2891" t="s">
        <v>37</v>
      </c>
      <c r="C2891" s="1">
        <v>43739</v>
      </c>
      <c r="D2891" t="s">
        <v>16</v>
      </c>
      <c r="E2891">
        <v>2019</v>
      </c>
      <c r="F2891">
        <v>0</v>
      </c>
    </row>
    <row r="2892" spans="1:6" x14ac:dyDescent="0.3">
      <c r="A2892">
        <v>262</v>
      </c>
      <c r="B2892" t="s">
        <v>37</v>
      </c>
      <c r="C2892" s="1">
        <v>43770</v>
      </c>
      <c r="D2892" t="s">
        <v>17</v>
      </c>
      <c r="E2892">
        <v>2019</v>
      </c>
      <c r="F2892">
        <v>0</v>
      </c>
    </row>
    <row r="2893" spans="1:6" x14ac:dyDescent="0.3">
      <c r="A2893">
        <v>263</v>
      </c>
      <c r="B2893" t="s">
        <v>37</v>
      </c>
      <c r="C2893" s="1">
        <v>43800</v>
      </c>
      <c r="D2893" t="s">
        <v>18</v>
      </c>
      <c r="E2893">
        <v>2019</v>
      </c>
      <c r="F2893">
        <v>0</v>
      </c>
    </row>
    <row r="2894" spans="1:6" x14ac:dyDescent="0.3">
      <c r="A2894">
        <v>264</v>
      </c>
      <c r="B2894" t="s">
        <v>38</v>
      </c>
      <c r="C2894" s="1">
        <v>43466</v>
      </c>
      <c r="D2894" t="s">
        <v>7</v>
      </c>
      <c r="E2894">
        <v>2019</v>
      </c>
      <c r="F2894">
        <v>0</v>
      </c>
    </row>
    <row r="2895" spans="1:6" x14ac:dyDescent="0.3">
      <c r="A2895">
        <v>265</v>
      </c>
      <c r="B2895" t="s">
        <v>38</v>
      </c>
      <c r="C2895" s="1">
        <v>43497</v>
      </c>
      <c r="D2895" t="s">
        <v>8</v>
      </c>
      <c r="E2895">
        <v>2019</v>
      </c>
      <c r="F2895">
        <v>0</v>
      </c>
    </row>
    <row r="2896" spans="1:6" x14ac:dyDescent="0.3">
      <c r="A2896">
        <v>266</v>
      </c>
      <c r="B2896" t="s">
        <v>38</v>
      </c>
      <c r="C2896" s="1">
        <v>43525</v>
      </c>
      <c r="D2896" t="s">
        <v>9</v>
      </c>
      <c r="E2896">
        <v>2019</v>
      </c>
      <c r="F2896">
        <v>0</v>
      </c>
    </row>
    <row r="2897" spans="1:6" x14ac:dyDescent="0.3">
      <c r="A2897">
        <v>267</v>
      </c>
      <c r="B2897" t="s">
        <v>38</v>
      </c>
      <c r="C2897" s="1">
        <v>43556</v>
      </c>
      <c r="D2897" t="s">
        <v>10</v>
      </c>
      <c r="E2897">
        <v>2019</v>
      </c>
      <c r="F2897">
        <v>0</v>
      </c>
    </row>
    <row r="2898" spans="1:6" x14ac:dyDescent="0.3">
      <c r="A2898">
        <v>268</v>
      </c>
      <c r="B2898" t="s">
        <v>38</v>
      </c>
      <c r="C2898" s="1">
        <v>43586</v>
      </c>
      <c r="D2898" t="s">
        <v>11</v>
      </c>
      <c r="E2898">
        <v>2019</v>
      </c>
      <c r="F2898">
        <v>0</v>
      </c>
    </row>
    <row r="2899" spans="1:6" x14ac:dyDescent="0.3">
      <c r="A2899">
        <v>269</v>
      </c>
      <c r="B2899" t="s">
        <v>38</v>
      </c>
      <c r="C2899" s="1">
        <v>43617</v>
      </c>
      <c r="D2899" t="s">
        <v>12</v>
      </c>
      <c r="E2899">
        <v>2019</v>
      </c>
      <c r="F2899">
        <v>0</v>
      </c>
    </row>
    <row r="2900" spans="1:6" x14ac:dyDescent="0.3">
      <c r="A2900">
        <v>270</v>
      </c>
      <c r="B2900" t="s">
        <v>38</v>
      </c>
      <c r="C2900" s="1">
        <v>43647</v>
      </c>
      <c r="D2900" t="s">
        <v>13</v>
      </c>
      <c r="E2900">
        <v>2019</v>
      </c>
      <c r="F2900">
        <v>0</v>
      </c>
    </row>
    <row r="2901" spans="1:6" x14ac:dyDescent="0.3">
      <c r="A2901">
        <v>271</v>
      </c>
      <c r="B2901" t="s">
        <v>38</v>
      </c>
      <c r="C2901" s="1">
        <v>43678</v>
      </c>
      <c r="D2901" t="s">
        <v>14</v>
      </c>
      <c r="E2901">
        <v>2019</v>
      </c>
      <c r="F2901">
        <v>0</v>
      </c>
    </row>
    <row r="2902" spans="1:6" x14ac:dyDescent="0.3">
      <c r="A2902">
        <v>272</v>
      </c>
      <c r="B2902" t="s">
        <v>38</v>
      </c>
      <c r="C2902" s="1">
        <v>43709</v>
      </c>
      <c r="D2902" t="s">
        <v>15</v>
      </c>
      <c r="E2902">
        <v>2019</v>
      </c>
      <c r="F2902">
        <v>0</v>
      </c>
    </row>
    <row r="2903" spans="1:6" x14ac:dyDescent="0.3">
      <c r="A2903">
        <v>273</v>
      </c>
      <c r="B2903" t="s">
        <v>38</v>
      </c>
      <c r="C2903" s="1">
        <v>43739</v>
      </c>
      <c r="D2903" t="s">
        <v>16</v>
      </c>
      <c r="E2903">
        <v>2019</v>
      </c>
      <c r="F2903">
        <v>0</v>
      </c>
    </row>
    <row r="2904" spans="1:6" x14ac:dyDescent="0.3">
      <c r="A2904">
        <v>274</v>
      </c>
      <c r="B2904" t="s">
        <v>38</v>
      </c>
      <c r="C2904" s="1">
        <v>43770</v>
      </c>
      <c r="D2904" t="s">
        <v>17</v>
      </c>
      <c r="E2904">
        <v>2019</v>
      </c>
      <c r="F2904">
        <v>0</v>
      </c>
    </row>
    <row r="2905" spans="1:6" x14ac:dyDescent="0.3">
      <c r="A2905">
        <v>275</v>
      </c>
      <c r="B2905" t="s">
        <v>38</v>
      </c>
      <c r="C2905" s="1">
        <v>43800</v>
      </c>
      <c r="D2905" t="s">
        <v>18</v>
      </c>
      <c r="E2905">
        <v>2019</v>
      </c>
      <c r="F2905">
        <v>0</v>
      </c>
    </row>
    <row r="2906" spans="1:6" x14ac:dyDescent="0.3">
      <c r="A2906">
        <v>276</v>
      </c>
      <c r="B2906" t="s">
        <v>39</v>
      </c>
      <c r="C2906" s="1">
        <v>43466</v>
      </c>
      <c r="D2906" t="s">
        <v>7</v>
      </c>
      <c r="E2906">
        <v>2019</v>
      </c>
      <c r="F2906">
        <v>0</v>
      </c>
    </row>
    <row r="2907" spans="1:6" x14ac:dyDescent="0.3">
      <c r="A2907">
        <v>277</v>
      </c>
      <c r="B2907" t="s">
        <v>39</v>
      </c>
      <c r="C2907" s="1">
        <v>43497</v>
      </c>
      <c r="D2907" t="s">
        <v>8</v>
      </c>
      <c r="E2907">
        <v>2019</v>
      </c>
      <c r="F2907">
        <v>0</v>
      </c>
    </row>
    <row r="2908" spans="1:6" x14ac:dyDescent="0.3">
      <c r="A2908">
        <v>278</v>
      </c>
      <c r="B2908" t="s">
        <v>39</v>
      </c>
      <c r="C2908" s="1">
        <v>43525</v>
      </c>
      <c r="D2908" t="s">
        <v>9</v>
      </c>
      <c r="E2908">
        <v>2019</v>
      </c>
      <c r="F2908">
        <v>0</v>
      </c>
    </row>
    <row r="2909" spans="1:6" x14ac:dyDescent="0.3">
      <c r="A2909">
        <v>279</v>
      </c>
      <c r="B2909" t="s">
        <v>39</v>
      </c>
      <c r="C2909" s="1">
        <v>43556</v>
      </c>
      <c r="D2909" t="s">
        <v>10</v>
      </c>
      <c r="E2909">
        <v>2019</v>
      </c>
      <c r="F2909">
        <v>0</v>
      </c>
    </row>
    <row r="2910" spans="1:6" x14ac:dyDescent="0.3">
      <c r="A2910">
        <v>280</v>
      </c>
      <c r="B2910" t="s">
        <v>39</v>
      </c>
      <c r="C2910" s="1">
        <v>43586</v>
      </c>
      <c r="D2910" t="s">
        <v>11</v>
      </c>
      <c r="E2910">
        <v>2019</v>
      </c>
      <c r="F2910">
        <v>0</v>
      </c>
    </row>
    <row r="2911" spans="1:6" x14ac:dyDescent="0.3">
      <c r="A2911">
        <v>281</v>
      </c>
      <c r="B2911" t="s">
        <v>39</v>
      </c>
      <c r="C2911" s="1">
        <v>43617</v>
      </c>
      <c r="D2911" t="s">
        <v>12</v>
      </c>
      <c r="E2911">
        <v>2019</v>
      </c>
      <c r="F2911">
        <v>0</v>
      </c>
    </row>
    <row r="2912" spans="1:6" x14ac:dyDescent="0.3">
      <c r="A2912">
        <v>282</v>
      </c>
      <c r="B2912" t="s">
        <v>39</v>
      </c>
      <c r="C2912" s="1">
        <v>43647</v>
      </c>
      <c r="D2912" t="s">
        <v>13</v>
      </c>
      <c r="E2912">
        <v>2019</v>
      </c>
      <c r="F2912">
        <v>0</v>
      </c>
    </row>
    <row r="2913" spans="1:6" x14ac:dyDescent="0.3">
      <c r="A2913">
        <v>283</v>
      </c>
      <c r="B2913" t="s">
        <v>39</v>
      </c>
      <c r="C2913" s="1">
        <v>43678</v>
      </c>
      <c r="D2913" t="s">
        <v>14</v>
      </c>
      <c r="E2913">
        <v>2019</v>
      </c>
      <c r="F2913">
        <v>0</v>
      </c>
    </row>
    <row r="2914" spans="1:6" x14ac:dyDescent="0.3">
      <c r="A2914">
        <v>284</v>
      </c>
      <c r="B2914" t="s">
        <v>39</v>
      </c>
      <c r="C2914" s="1">
        <v>43709</v>
      </c>
      <c r="D2914" t="s">
        <v>15</v>
      </c>
      <c r="E2914">
        <v>2019</v>
      </c>
      <c r="F2914">
        <v>0</v>
      </c>
    </row>
    <row r="2915" spans="1:6" x14ac:dyDescent="0.3">
      <c r="A2915">
        <v>285</v>
      </c>
      <c r="B2915" t="s">
        <v>39</v>
      </c>
      <c r="C2915" s="1">
        <v>43739</v>
      </c>
      <c r="D2915" t="s">
        <v>16</v>
      </c>
      <c r="E2915">
        <v>2019</v>
      </c>
      <c r="F2915">
        <v>0</v>
      </c>
    </row>
    <row r="2916" spans="1:6" x14ac:dyDescent="0.3">
      <c r="A2916">
        <v>286</v>
      </c>
      <c r="B2916" t="s">
        <v>39</v>
      </c>
      <c r="C2916" s="1">
        <v>43770</v>
      </c>
      <c r="D2916" t="s">
        <v>17</v>
      </c>
      <c r="E2916">
        <v>2019</v>
      </c>
      <c r="F2916">
        <v>0</v>
      </c>
    </row>
    <row r="2917" spans="1:6" x14ac:dyDescent="0.3">
      <c r="A2917">
        <v>287</v>
      </c>
      <c r="B2917" t="s">
        <v>39</v>
      </c>
      <c r="C2917" s="1">
        <v>43800</v>
      </c>
      <c r="D2917" t="s">
        <v>18</v>
      </c>
      <c r="E2917">
        <v>2019</v>
      </c>
      <c r="F2917">
        <v>0</v>
      </c>
    </row>
    <row r="2918" spans="1:6" x14ac:dyDescent="0.3">
      <c r="A2918">
        <v>288</v>
      </c>
      <c r="B2918" t="s">
        <v>40</v>
      </c>
      <c r="C2918" s="1">
        <v>43466</v>
      </c>
      <c r="D2918" t="s">
        <v>7</v>
      </c>
      <c r="E2918">
        <v>2019</v>
      </c>
      <c r="F2918">
        <v>0</v>
      </c>
    </row>
    <row r="2919" spans="1:6" x14ac:dyDescent="0.3">
      <c r="A2919">
        <v>289</v>
      </c>
      <c r="B2919" t="s">
        <v>40</v>
      </c>
      <c r="C2919" s="1">
        <v>43497</v>
      </c>
      <c r="D2919" t="s">
        <v>8</v>
      </c>
      <c r="E2919">
        <v>2019</v>
      </c>
      <c r="F2919">
        <v>0</v>
      </c>
    </row>
    <row r="2920" spans="1:6" x14ac:dyDescent="0.3">
      <c r="A2920">
        <v>290</v>
      </c>
      <c r="B2920" t="s">
        <v>40</v>
      </c>
      <c r="C2920" s="1">
        <v>43525</v>
      </c>
      <c r="D2920" t="s">
        <v>9</v>
      </c>
      <c r="E2920">
        <v>2019</v>
      </c>
      <c r="F2920">
        <v>0</v>
      </c>
    </row>
    <row r="2921" spans="1:6" x14ac:dyDescent="0.3">
      <c r="A2921">
        <v>291</v>
      </c>
      <c r="B2921" t="s">
        <v>40</v>
      </c>
      <c r="C2921" s="1">
        <v>43556</v>
      </c>
      <c r="D2921" t="s">
        <v>10</v>
      </c>
      <c r="E2921">
        <v>2019</v>
      </c>
      <c r="F2921">
        <v>0</v>
      </c>
    </row>
    <row r="2922" spans="1:6" x14ac:dyDescent="0.3">
      <c r="A2922">
        <v>292</v>
      </c>
      <c r="B2922" t="s">
        <v>40</v>
      </c>
      <c r="C2922" s="1">
        <v>43586</v>
      </c>
      <c r="D2922" t="s">
        <v>11</v>
      </c>
      <c r="E2922">
        <v>2019</v>
      </c>
      <c r="F2922">
        <v>0</v>
      </c>
    </row>
    <row r="2923" spans="1:6" x14ac:dyDescent="0.3">
      <c r="A2923">
        <v>293</v>
      </c>
      <c r="B2923" t="s">
        <v>40</v>
      </c>
      <c r="C2923" s="1">
        <v>43617</v>
      </c>
      <c r="D2923" t="s">
        <v>12</v>
      </c>
      <c r="E2923">
        <v>2019</v>
      </c>
      <c r="F2923">
        <v>0</v>
      </c>
    </row>
    <row r="2924" spans="1:6" x14ac:dyDescent="0.3">
      <c r="A2924">
        <v>294</v>
      </c>
      <c r="B2924" t="s">
        <v>40</v>
      </c>
      <c r="C2924" s="1">
        <v>43647</v>
      </c>
      <c r="D2924" t="s">
        <v>13</v>
      </c>
      <c r="E2924">
        <v>2019</v>
      </c>
      <c r="F2924">
        <v>0</v>
      </c>
    </row>
    <row r="2925" spans="1:6" x14ac:dyDescent="0.3">
      <c r="A2925">
        <v>295</v>
      </c>
      <c r="B2925" t="s">
        <v>40</v>
      </c>
      <c r="C2925" s="1">
        <v>43678</v>
      </c>
      <c r="D2925" t="s">
        <v>14</v>
      </c>
      <c r="E2925">
        <v>2019</v>
      </c>
      <c r="F2925">
        <v>0</v>
      </c>
    </row>
    <row r="2926" spans="1:6" x14ac:dyDescent="0.3">
      <c r="A2926">
        <v>296</v>
      </c>
      <c r="B2926" t="s">
        <v>40</v>
      </c>
      <c r="C2926" s="1">
        <v>43709</v>
      </c>
      <c r="D2926" t="s">
        <v>15</v>
      </c>
      <c r="E2926">
        <v>2019</v>
      </c>
      <c r="F2926">
        <v>0</v>
      </c>
    </row>
    <row r="2927" spans="1:6" x14ac:dyDescent="0.3">
      <c r="A2927">
        <v>297</v>
      </c>
      <c r="B2927" t="s">
        <v>40</v>
      </c>
      <c r="C2927" s="1">
        <v>43739</v>
      </c>
      <c r="D2927" t="s">
        <v>16</v>
      </c>
      <c r="E2927">
        <v>2019</v>
      </c>
      <c r="F2927">
        <v>0</v>
      </c>
    </row>
    <row r="2928" spans="1:6" x14ac:dyDescent="0.3">
      <c r="A2928">
        <v>298</v>
      </c>
      <c r="B2928" t="s">
        <v>40</v>
      </c>
      <c r="C2928" s="1">
        <v>43770</v>
      </c>
      <c r="D2928" t="s">
        <v>17</v>
      </c>
      <c r="E2928">
        <v>2019</v>
      </c>
      <c r="F2928">
        <v>0</v>
      </c>
    </row>
    <row r="2929" spans="1:6" x14ac:dyDescent="0.3">
      <c r="A2929">
        <v>299</v>
      </c>
      <c r="B2929" t="s">
        <v>40</v>
      </c>
      <c r="C2929" s="1">
        <v>43800</v>
      </c>
      <c r="D2929" t="s">
        <v>18</v>
      </c>
      <c r="E2929">
        <v>2019</v>
      </c>
      <c r="F2929">
        <v>0</v>
      </c>
    </row>
    <row r="2930" spans="1:6" x14ac:dyDescent="0.3">
      <c r="A2930">
        <v>300</v>
      </c>
      <c r="B2930" t="s">
        <v>41</v>
      </c>
      <c r="C2930" s="1">
        <v>43466</v>
      </c>
      <c r="D2930" t="s">
        <v>7</v>
      </c>
      <c r="E2930">
        <v>2019</v>
      </c>
      <c r="F2930">
        <v>0</v>
      </c>
    </row>
    <row r="2931" spans="1:6" x14ac:dyDescent="0.3">
      <c r="A2931">
        <v>301</v>
      </c>
      <c r="B2931" t="s">
        <v>41</v>
      </c>
      <c r="C2931" s="1">
        <v>43497</v>
      </c>
      <c r="D2931" t="s">
        <v>8</v>
      </c>
      <c r="E2931">
        <v>2019</v>
      </c>
      <c r="F2931">
        <v>0</v>
      </c>
    </row>
    <row r="2932" spans="1:6" x14ac:dyDescent="0.3">
      <c r="A2932">
        <v>302</v>
      </c>
      <c r="B2932" t="s">
        <v>41</v>
      </c>
      <c r="C2932" s="1">
        <v>43525</v>
      </c>
      <c r="D2932" t="s">
        <v>9</v>
      </c>
      <c r="E2932">
        <v>2019</v>
      </c>
      <c r="F2932">
        <v>0</v>
      </c>
    </row>
    <row r="2933" spans="1:6" x14ac:dyDescent="0.3">
      <c r="A2933">
        <v>303</v>
      </c>
      <c r="B2933" t="s">
        <v>41</v>
      </c>
      <c r="C2933" s="1">
        <v>43556</v>
      </c>
      <c r="D2933" t="s">
        <v>10</v>
      </c>
      <c r="E2933">
        <v>2019</v>
      </c>
      <c r="F2933">
        <v>0</v>
      </c>
    </row>
    <row r="2934" spans="1:6" x14ac:dyDescent="0.3">
      <c r="A2934">
        <v>304</v>
      </c>
      <c r="B2934" t="s">
        <v>41</v>
      </c>
      <c r="C2934" s="1">
        <v>43586</v>
      </c>
      <c r="D2934" t="s">
        <v>11</v>
      </c>
      <c r="E2934">
        <v>2019</v>
      </c>
      <c r="F2934">
        <v>0</v>
      </c>
    </row>
    <row r="2935" spans="1:6" x14ac:dyDescent="0.3">
      <c r="A2935">
        <v>305</v>
      </c>
      <c r="B2935" t="s">
        <v>41</v>
      </c>
      <c r="C2935" s="1">
        <v>43617</v>
      </c>
      <c r="D2935" t="s">
        <v>12</v>
      </c>
      <c r="E2935">
        <v>2019</v>
      </c>
      <c r="F2935">
        <v>0</v>
      </c>
    </row>
    <row r="2936" spans="1:6" x14ac:dyDescent="0.3">
      <c r="A2936">
        <v>306</v>
      </c>
      <c r="B2936" t="s">
        <v>41</v>
      </c>
      <c r="C2936" s="1">
        <v>43647</v>
      </c>
      <c r="D2936" t="s">
        <v>13</v>
      </c>
      <c r="E2936">
        <v>2019</v>
      </c>
      <c r="F2936">
        <v>0</v>
      </c>
    </row>
    <row r="2937" spans="1:6" x14ac:dyDescent="0.3">
      <c r="A2937">
        <v>307</v>
      </c>
      <c r="B2937" t="s">
        <v>41</v>
      </c>
      <c r="C2937" s="1">
        <v>43678</v>
      </c>
      <c r="D2937" t="s">
        <v>14</v>
      </c>
      <c r="E2937">
        <v>2019</v>
      </c>
      <c r="F2937">
        <v>0</v>
      </c>
    </row>
    <row r="2938" spans="1:6" x14ac:dyDescent="0.3">
      <c r="A2938">
        <v>308</v>
      </c>
      <c r="B2938" t="s">
        <v>41</v>
      </c>
      <c r="C2938" s="1">
        <v>43709</v>
      </c>
      <c r="D2938" t="s">
        <v>15</v>
      </c>
      <c r="E2938">
        <v>2019</v>
      </c>
      <c r="F2938">
        <v>0</v>
      </c>
    </row>
    <row r="2939" spans="1:6" x14ac:dyDescent="0.3">
      <c r="A2939">
        <v>309</v>
      </c>
      <c r="B2939" t="s">
        <v>41</v>
      </c>
      <c r="C2939" s="1">
        <v>43739</v>
      </c>
      <c r="D2939" t="s">
        <v>16</v>
      </c>
      <c r="E2939">
        <v>2019</v>
      </c>
      <c r="F2939">
        <v>0</v>
      </c>
    </row>
    <row r="2940" spans="1:6" x14ac:dyDescent="0.3">
      <c r="A2940">
        <v>310</v>
      </c>
      <c r="B2940" t="s">
        <v>41</v>
      </c>
      <c r="C2940" s="1">
        <v>43770</v>
      </c>
      <c r="D2940" t="s">
        <v>17</v>
      </c>
      <c r="E2940">
        <v>2019</v>
      </c>
      <c r="F2940">
        <v>0</v>
      </c>
    </row>
    <row r="2941" spans="1:6" x14ac:dyDescent="0.3">
      <c r="A2941">
        <v>311</v>
      </c>
      <c r="B2941" t="s">
        <v>41</v>
      </c>
      <c r="C2941" s="1">
        <v>43800</v>
      </c>
      <c r="D2941" t="s">
        <v>18</v>
      </c>
      <c r="E2941">
        <v>2019</v>
      </c>
      <c r="F2941">
        <v>0</v>
      </c>
    </row>
    <row r="2942" spans="1:6" x14ac:dyDescent="0.3">
      <c r="A2942">
        <v>312</v>
      </c>
      <c r="B2942" t="s">
        <v>42</v>
      </c>
      <c r="C2942" s="1">
        <v>43466</v>
      </c>
      <c r="D2942" t="s">
        <v>7</v>
      </c>
      <c r="E2942">
        <v>2019</v>
      </c>
      <c r="F2942">
        <v>0</v>
      </c>
    </row>
    <row r="2943" spans="1:6" x14ac:dyDescent="0.3">
      <c r="A2943">
        <v>313</v>
      </c>
      <c r="B2943" t="s">
        <v>42</v>
      </c>
      <c r="C2943" s="1">
        <v>43497</v>
      </c>
      <c r="D2943" t="s">
        <v>8</v>
      </c>
      <c r="E2943">
        <v>2019</v>
      </c>
      <c r="F2943">
        <v>0</v>
      </c>
    </row>
    <row r="2944" spans="1:6" x14ac:dyDescent="0.3">
      <c r="A2944">
        <v>314</v>
      </c>
      <c r="B2944" t="s">
        <v>42</v>
      </c>
      <c r="C2944" s="1">
        <v>43525</v>
      </c>
      <c r="D2944" t="s">
        <v>9</v>
      </c>
      <c r="E2944">
        <v>2019</v>
      </c>
      <c r="F2944">
        <v>0</v>
      </c>
    </row>
    <row r="2945" spans="1:6" x14ac:dyDescent="0.3">
      <c r="A2945">
        <v>315</v>
      </c>
      <c r="B2945" t="s">
        <v>42</v>
      </c>
      <c r="C2945" s="1">
        <v>43556</v>
      </c>
      <c r="D2945" t="s">
        <v>10</v>
      </c>
      <c r="E2945">
        <v>2019</v>
      </c>
      <c r="F2945">
        <v>0</v>
      </c>
    </row>
    <row r="2946" spans="1:6" x14ac:dyDescent="0.3">
      <c r="A2946">
        <v>316</v>
      </c>
      <c r="B2946" t="s">
        <v>42</v>
      </c>
      <c r="C2946" s="1">
        <v>43586</v>
      </c>
      <c r="D2946" t="s">
        <v>11</v>
      </c>
      <c r="E2946">
        <v>2019</v>
      </c>
      <c r="F2946">
        <v>0</v>
      </c>
    </row>
    <row r="2947" spans="1:6" x14ac:dyDescent="0.3">
      <c r="A2947">
        <v>317</v>
      </c>
      <c r="B2947" t="s">
        <v>42</v>
      </c>
      <c r="C2947" s="1">
        <v>43617</v>
      </c>
      <c r="D2947" t="s">
        <v>12</v>
      </c>
      <c r="E2947">
        <v>2019</v>
      </c>
      <c r="F2947">
        <v>0</v>
      </c>
    </row>
    <row r="2948" spans="1:6" x14ac:dyDescent="0.3">
      <c r="A2948">
        <v>318</v>
      </c>
      <c r="B2948" t="s">
        <v>42</v>
      </c>
      <c r="C2948" s="1">
        <v>43647</v>
      </c>
      <c r="D2948" t="s">
        <v>13</v>
      </c>
      <c r="E2948">
        <v>2019</v>
      </c>
      <c r="F2948">
        <v>0</v>
      </c>
    </row>
    <row r="2949" spans="1:6" x14ac:dyDescent="0.3">
      <c r="A2949">
        <v>319</v>
      </c>
      <c r="B2949" t="s">
        <v>42</v>
      </c>
      <c r="C2949" s="1">
        <v>43678</v>
      </c>
      <c r="D2949" t="s">
        <v>14</v>
      </c>
      <c r="E2949">
        <v>2019</v>
      </c>
      <c r="F2949">
        <v>0</v>
      </c>
    </row>
    <row r="2950" spans="1:6" x14ac:dyDescent="0.3">
      <c r="A2950">
        <v>320</v>
      </c>
      <c r="B2950" t="s">
        <v>42</v>
      </c>
      <c r="C2950" s="1">
        <v>43709</v>
      </c>
      <c r="D2950" t="s">
        <v>15</v>
      </c>
      <c r="E2950">
        <v>2019</v>
      </c>
      <c r="F2950">
        <v>0</v>
      </c>
    </row>
    <row r="2951" spans="1:6" x14ac:dyDescent="0.3">
      <c r="A2951">
        <v>321</v>
      </c>
      <c r="B2951" t="s">
        <v>42</v>
      </c>
      <c r="C2951" s="1">
        <v>43739</v>
      </c>
      <c r="D2951" t="s">
        <v>16</v>
      </c>
      <c r="E2951">
        <v>2019</v>
      </c>
      <c r="F2951">
        <v>0</v>
      </c>
    </row>
    <row r="2952" spans="1:6" x14ac:dyDescent="0.3">
      <c r="A2952">
        <v>322</v>
      </c>
      <c r="B2952" t="s">
        <v>42</v>
      </c>
      <c r="C2952" s="1">
        <v>43770</v>
      </c>
      <c r="D2952" t="s">
        <v>17</v>
      </c>
      <c r="E2952">
        <v>2019</v>
      </c>
      <c r="F2952">
        <v>0</v>
      </c>
    </row>
    <row r="2953" spans="1:6" x14ac:dyDescent="0.3">
      <c r="A2953">
        <v>323</v>
      </c>
      <c r="B2953" t="s">
        <v>42</v>
      </c>
      <c r="C2953" s="1">
        <v>43800</v>
      </c>
      <c r="D2953" t="s">
        <v>18</v>
      </c>
      <c r="E2953">
        <v>2019</v>
      </c>
      <c r="F2953">
        <v>0</v>
      </c>
    </row>
    <row r="2954" spans="1:6" x14ac:dyDescent="0.3">
      <c r="A2954">
        <v>324</v>
      </c>
      <c r="B2954" t="s">
        <v>43</v>
      </c>
      <c r="C2954" s="1">
        <v>43466</v>
      </c>
      <c r="D2954" t="s">
        <v>7</v>
      </c>
      <c r="E2954">
        <v>2019</v>
      </c>
      <c r="F2954">
        <v>0</v>
      </c>
    </row>
    <row r="2955" spans="1:6" x14ac:dyDescent="0.3">
      <c r="A2955">
        <v>325</v>
      </c>
      <c r="B2955" t="s">
        <v>43</v>
      </c>
      <c r="C2955" s="1">
        <v>43497</v>
      </c>
      <c r="D2955" t="s">
        <v>8</v>
      </c>
      <c r="E2955">
        <v>2019</v>
      </c>
      <c r="F2955">
        <v>0</v>
      </c>
    </row>
    <row r="2956" spans="1:6" x14ac:dyDescent="0.3">
      <c r="A2956">
        <v>326</v>
      </c>
      <c r="B2956" t="s">
        <v>43</v>
      </c>
      <c r="C2956" s="1">
        <v>43525</v>
      </c>
      <c r="D2956" t="s">
        <v>9</v>
      </c>
      <c r="E2956">
        <v>2019</v>
      </c>
      <c r="F2956">
        <v>0</v>
      </c>
    </row>
    <row r="2957" spans="1:6" x14ac:dyDescent="0.3">
      <c r="A2957">
        <v>327</v>
      </c>
      <c r="B2957" t="s">
        <v>43</v>
      </c>
      <c r="C2957" s="1">
        <v>43556</v>
      </c>
      <c r="D2957" t="s">
        <v>10</v>
      </c>
      <c r="E2957">
        <v>2019</v>
      </c>
      <c r="F2957">
        <v>0</v>
      </c>
    </row>
    <row r="2958" spans="1:6" x14ac:dyDescent="0.3">
      <c r="A2958">
        <v>328</v>
      </c>
      <c r="B2958" t="s">
        <v>43</v>
      </c>
      <c r="C2958" s="1">
        <v>43586</v>
      </c>
      <c r="D2958" t="s">
        <v>11</v>
      </c>
      <c r="E2958">
        <v>2019</v>
      </c>
      <c r="F2958">
        <v>0</v>
      </c>
    </row>
    <row r="2959" spans="1:6" x14ac:dyDescent="0.3">
      <c r="A2959">
        <v>329</v>
      </c>
      <c r="B2959" t="s">
        <v>43</v>
      </c>
      <c r="C2959" s="1">
        <v>43617</v>
      </c>
      <c r="D2959" t="s">
        <v>12</v>
      </c>
      <c r="E2959">
        <v>2019</v>
      </c>
      <c r="F2959">
        <v>0</v>
      </c>
    </row>
    <row r="2960" spans="1:6" x14ac:dyDescent="0.3">
      <c r="A2960">
        <v>330</v>
      </c>
      <c r="B2960" t="s">
        <v>43</v>
      </c>
      <c r="C2960" s="1">
        <v>43647</v>
      </c>
      <c r="D2960" t="s">
        <v>13</v>
      </c>
      <c r="E2960">
        <v>2019</v>
      </c>
      <c r="F2960">
        <v>0</v>
      </c>
    </row>
    <row r="2961" spans="1:6" x14ac:dyDescent="0.3">
      <c r="A2961">
        <v>331</v>
      </c>
      <c r="B2961" t="s">
        <v>43</v>
      </c>
      <c r="C2961" s="1">
        <v>43678</v>
      </c>
      <c r="D2961" t="s">
        <v>14</v>
      </c>
      <c r="E2961">
        <v>2019</v>
      </c>
      <c r="F2961">
        <v>0</v>
      </c>
    </row>
    <row r="2962" spans="1:6" x14ac:dyDescent="0.3">
      <c r="A2962">
        <v>332</v>
      </c>
      <c r="B2962" t="s">
        <v>43</v>
      </c>
      <c r="C2962" s="1">
        <v>43709</v>
      </c>
      <c r="D2962" t="s">
        <v>15</v>
      </c>
      <c r="E2962">
        <v>2019</v>
      </c>
      <c r="F2962">
        <v>0</v>
      </c>
    </row>
    <row r="2963" spans="1:6" x14ac:dyDescent="0.3">
      <c r="A2963">
        <v>333</v>
      </c>
      <c r="B2963" t="s">
        <v>43</v>
      </c>
      <c r="C2963" s="1">
        <v>43739</v>
      </c>
      <c r="D2963" t="s">
        <v>16</v>
      </c>
      <c r="E2963">
        <v>2019</v>
      </c>
      <c r="F2963">
        <v>0</v>
      </c>
    </row>
    <row r="2964" spans="1:6" x14ac:dyDescent="0.3">
      <c r="A2964">
        <v>334</v>
      </c>
      <c r="B2964" t="s">
        <v>43</v>
      </c>
      <c r="C2964" s="1">
        <v>43770</v>
      </c>
      <c r="D2964" t="s">
        <v>17</v>
      </c>
      <c r="E2964">
        <v>2019</v>
      </c>
      <c r="F2964">
        <v>0</v>
      </c>
    </row>
    <row r="2965" spans="1:6" x14ac:dyDescent="0.3">
      <c r="A2965">
        <v>335</v>
      </c>
      <c r="B2965" t="s">
        <v>43</v>
      </c>
      <c r="C2965" s="1">
        <v>43800</v>
      </c>
      <c r="D2965" t="s">
        <v>18</v>
      </c>
      <c r="E2965">
        <v>2019</v>
      </c>
      <c r="F2965">
        <v>0</v>
      </c>
    </row>
    <row r="2966" spans="1:6" x14ac:dyDescent="0.3">
      <c r="A2966">
        <v>336</v>
      </c>
      <c r="B2966" t="s">
        <v>44</v>
      </c>
      <c r="C2966" s="1">
        <v>43466</v>
      </c>
      <c r="D2966" t="s">
        <v>7</v>
      </c>
      <c r="E2966">
        <v>2019</v>
      </c>
      <c r="F2966">
        <v>0</v>
      </c>
    </row>
    <row r="2967" spans="1:6" x14ac:dyDescent="0.3">
      <c r="A2967">
        <v>337</v>
      </c>
      <c r="B2967" t="s">
        <v>44</v>
      </c>
      <c r="C2967" s="1">
        <v>43497</v>
      </c>
      <c r="D2967" t="s">
        <v>8</v>
      </c>
      <c r="E2967">
        <v>2019</v>
      </c>
      <c r="F2967">
        <v>0</v>
      </c>
    </row>
    <row r="2968" spans="1:6" x14ac:dyDescent="0.3">
      <c r="A2968">
        <v>338</v>
      </c>
      <c r="B2968" t="s">
        <v>44</v>
      </c>
      <c r="C2968" s="1">
        <v>43525</v>
      </c>
      <c r="D2968" t="s">
        <v>9</v>
      </c>
      <c r="E2968">
        <v>2019</v>
      </c>
      <c r="F2968">
        <v>0</v>
      </c>
    </row>
    <row r="2969" spans="1:6" x14ac:dyDescent="0.3">
      <c r="A2969">
        <v>339</v>
      </c>
      <c r="B2969" t="s">
        <v>44</v>
      </c>
      <c r="C2969" s="1">
        <v>43556</v>
      </c>
      <c r="D2969" t="s">
        <v>10</v>
      </c>
      <c r="E2969">
        <v>2019</v>
      </c>
      <c r="F2969">
        <v>0</v>
      </c>
    </row>
    <row r="2970" spans="1:6" x14ac:dyDescent="0.3">
      <c r="A2970">
        <v>340</v>
      </c>
      <c r="B2970" t="s">
        <v>44</v>
      </c>
      <c r="C2970" s="1">
        <v>43586</v>
      </c>
      <c r="D2970" t="s">
        <v>11</v>
      </c>
      <c r="E2970">
        <v>2019</v>
      </c>
      <c r="F2970">
        <v>0</v>
      </c>
    </row>
    <row r="2971" spans="1:6" x14ac:dyDescent="0.3">
      <c r="A2971">
        <v>341</v>
      </c>
      <c r="B2971" t="s">
        <v>44</v>
      </c>
      <c r="C2971" s="1">
        <v>43617</v>
      </c>
      <c r="D2971" t="s">
        <v>12</v>
      </c>
      <c r="E2971">
        <v>2019</v>
      </c>
      <c r="F2971">
        <v>0</v>
      </c>
    </row>
    <row r="2972" spans="1:6" x14ac:dyDescent="0.3">
      <c r="A2972">
        <v>342</v>
      </c>
      <c r="B2972" t="s">
        <v>44</v>
      </c>
      <c r="C2972" s="1">
        <v>43647</v>
      </c>
      <c r="D2972" t="s">
        <v>13</v>
      </c>
      <c r="E2972">
        <v>2019</v>
      </c>
      <c r="F2972">
        <v>0</v>
      </c>
    </row>
    <row r="2973" spans="1:6" x14ac:dyDescent="0.3">
      <c r="A2973">
        <v>343</v>
      </c>
      <c r="B2973" t="s">
        <v>44</v>
      </c>
      <c r="C2973" s="1">
        <v>43678</v>
      </c>
      <c r="D2973" t="s">
        <v>14</v>
      </c>
      <c r="E2973">
        <v>2019</v>
      </c>
      <c r="F2973">
        <v>0</v>
      </c>
    </row>
    <row r="2974" spans="1:6" x14ac:dyDescent="0.3">
      <c r="A2974">
        <v>344</v>
      </c>
      <c r="B2974" t="s">
        <v>44</v>
      </c>
      <c r="C2974" s="1">
        <v>43709</v>
      </c>
      <c r="D2974" t="s">
        <v>15</v>
      </c>
      <c r="E2974">
        <v>2019</v>
      </c>
      <c r="F2974">
        <v>0</v>
      </c>
    </row>
    <row r="2975" spans="1:6" x14ac:dyDescent="0.3">
      <c r="A2975">
        <v>345</v>
      </c>
      <c r="B2975" t="s">
        <v>44</v>
      </c>
      <c r="C2975" s="1">
        <v>43739</v>
      </c>
      <c r="D2975" t="s">
        <v>16</v>
      </c>
      <c r="E2975">
        <v>2019</v>
      </c>
      <c r="F2975">
        <v>0</v>
      </c>
    </row>
    <row r="2976" spans="1:6" x14ac:dyDescent="0.3">
      <c r="A2976">
        <v>346</v>
      </c>
      <c r="B2976" t="s">
        <v>44</v>
      </c>
      <c r="C2976" s="1">
        <v>43770</v>
      </c>
      <c r="D2976" t="s">
        <v>17</v>
      </c>
      <c r="E2976">
        <v>2019</v>
      </c>
      <c r="F2976">
        <v>0</v>
      </c>
    </row>
    <row r="2977" spans="1:6" x14ac:dyDescent="0.3">
      <c r="A2977">
        <v>347</v>
      </c>
      <c r="B2977" t="s">
        <v>44</v>
      </c>
      <c r="C2977" s="1">
        <v>43800</v>
      </c>
      <c r="D2977" t="s">
        <v>18</v>
      </c>
      <c r="E2977">
        <v>2019</v>
      </c>
      <c r="F2977">
        <v>0</v>
      </c>
    </row>
    <row r="2978" spans="1:6" x14ac:dyDescent="0.3">
      <c r="A2978">
        <v>348</v>
      </c>
      <c r="B2978" t="s">
        <v>45</v>
      </c>
      <c r="C2978" s="1">
        <v>43466</v>
      </c>
      <c r="D2978" t="s">
        <v>7</v>
      </c>
      <c r="E2978">
        <v>2019</v>
      </c>
      <c r="F2978">
        <v>0</v>
      </c>
    </row>
    <row r="2979" spans="1:6" x14ac:dyDescent="0.3">
      <c r="A2979">
        <v>349</v>
      </c>
      <c r="B2979" t="s">
        <v>45</v>
      </c>
      <c r="C2979" s="1">
        <v>43497</v>
      </c>
      <c r="D2979" t="s">
        <v>8</v>
      </c>
      <c r="E2979">
        <v>2019</v>
      </c>
      <c r="F2979">
        <v>0</v>
      </c>
    </row>
    <row r="2980" spans="1:6" x14ac:dyDescent="0.3">
      <c r="A2980">
        <v>350</v>
      </c>
      <c r="B2980" t="s">
        <v>45</v>
      </c>
      <c r="C2980" s="1">
        <v>43525</v>
      </c>
      <c r="D2980" t="s">
        <v>9</v>
      </c>
      <c r="E2980">
        <v>2019</v>
      </c>
      <c r="F2980">
        <v>0</v>
      </c>
    </row>
    <row r="2981" spans="1:6" x14ac:dyDescent="0.3">
      <c r="A2981">
        <v>351</v>
      </c>
      <c r="B2981" t="s">
        <v>45</v>
      </c>
      <c r="C2981" s="1">
        <v>43556</v>
      </c>
      <c r="D2981" t="s">
        <v>10</v>
      </c>
      <c r="E2981">
        <v>2019</v>
      </c>
      <c r="F2981">
        <v>0</v>
      </c>
    </row>
    <row r="2982" spans="1:6" x14ac:dyDescent="0.3">
      <c r="A2982">
        <v>352</v>
      </c>
      <c r="B2982" t="s">
        <v>45</v>
      </c>
      <c r="C2982" s="1">
        <v>43586</v>
      </c>
      <c r="D2982" t="s">
        <v>11</v>
      </c>
      <c r="E2982">
        <v>2019</v>
      </c>
      <c r="F2982">
        <v>0</v>
      </c>
    </row>
    <row r="2983" spans="1:6" x14ac:dyDescent="0.3">
      <c r="A2983">
        <v>353</v>
      </c>
      <c r="B2983" t="s">
        <v>45</v>
      </c>
      <c r="C2983" s="1">
        <v>43617</v>
      </c>
      <c r="D2983" t="s">
        <v>12</v>
      </c>
      <c r="E2983">
        <v>2019</v>
      </c>
      <c r="F2983">
        <v>0</v>
      </c>
    </row>
    <row r="2984" spans="1:6" x14ac:dyDescent="0.3">
      <c r="A2984">
        <v>354</v>
      </c>
      <c r="B2984" t="s">
        <v>45</v>
      </c>
      <c r="C2984" s="1">
        <v>43647</v>
      </c>
      <c r="D2984" t="s">
        <v>13</v>
      </c>
      <c r="E2984">
        <v>2019</v>
      </c>
      <c r="F2984">
        <v>0</v>
      </c>
    </row>
    <row r="2985" spans="1:6" x14ac:dyDescent="0.3">
      <c r="A2985">
        <v>355</v>
      </c>
      <c r="B2985" t="s">
        <v>45</v>
      </c>
      <c r="C2985" s="1">
        <v>43678</v>
      </c>
      <c r="D2985" t="s">
        <v>14</v>
      </c>
      <c r="E2985">
        <v>2019</v>
      </c>
      <c r="F2985">
        <v>0</v>
      </c>
    </row>
    <row r="2986" spans="1:6" x14ac:dyDescent="0.3">
      <c r="A2986">
        <v>356</v>
      </c>
      <c r="B2986" t="s">
        <v>45</v>
      </c>
      <c r="C2986" s="1">
        <v>43709</v>
      </c>
      <c r="D2986" t="s">
        <v>15</v>
      </c>
      <c r="E2986">
        <v>2019</v>
      </c>
      <c r="F2986">
        <v>0</v>
      </c>
    </row>
    <row r="2987" spans="1:6" x14ac:dyDescent="0.3">
      <c r="A2987">
        <v>357</v>
      </c>
      <c r="B2987" t="s">
        <v>45</v>
      </c>
      <c r="C2987" s="1">
        <v>43739</v>
      </c>
      <c r="D2987" t="s">
        <v>16</v>
      </c>
      <c r="E2987">
        <v>2019</v>
      </c>
      <c r="F2987">
        <v>0</v>
      </c>
    </row>
    <row r="2988" spans="1:6" x14ac:dyDescent="0.3">
      <c r="A2988">
        <v>358</v>
      </c>
      <c r="B2988" t="s">
        <v>45</v>
      </c>
      <c r="C2988" s="1">
        <v>43770</v>
      </c>
      <c r="D2988" t="s">
        <v>17</v>
      </c>
      <c r="E2988">
        <v>2019</v>
      </c>
      <c r="F2988">
        <v>0</v>
      </c>
    </row>
    <row r="2989" spans="1:6" x14ac:dyDescent="0.3">
      <c r="A2989">
        <v>359</v>
      </c>
      <c r="B2989" t="s">
        <v>45</v>
      </c>
      <c r="C2989" s="1">
        <v>43800</v>
      </c>
      <c r="D2989" t="s">
        <v>18</v>
      </c>
      <c r="E2989">
        <v>2019</v>
      </c>
      <c r="F2989">
        <v>0</v>
      </c>
    </row>
    <row r="2990" spans="1:6" x14ac:dyDescent="0.3">
      <c r="A2990">
        <v>360</v>
      </c>
      <c r="B2990" t="s">
        <v>46</v>
      </c>
      <c r="C2990" s="1">
        <v>43466</v>
      </c>
      <c r="D2990" t="s">
        <v>7</v>
      </c>
      <c r="E2990">
        <v>2019</v>
      </c>
      <c r="F2990">
        <v>0</v>
      </c>
    </row>
    <row r="2991" spans="1:6" x14ac:dyDescent="0.3">
      <c r="A2991">
        <v>361</v>
      </c>
      <c r="B2991" t="s">
        <v>46</v>
      </c>
      <c r="C2991" s="1">
        <v>43497</v>
      </c>
      <c r="D2991" t="s">
        <v>8</v>
      </c>
      <c r="E2991">
        <v>2019</v>
      </c>
      <c r="F2991">
        <v>0</v>
      </c>
    </row>
    <row r="2992" spans="1:6" x14ac:dyDescent="0.3">
      <c r="A2992">
        <v>362</v>
      </c>
      <c r="B2992" t="s">
        <v>46</v>
      </c>
      <c r="C2992" s="1">
        <v>43525</v>
      </c>
      <c r="D2992" t="s">
        <v>9</v>
      </c>
      <c r="E2992">
        <v>2019</v>
      </c>
      <c r="F2992">
        <v>0</v>
      </c>
    </row>
    <row r="2993" spans="1:6" x14ac:dyDescent="0.3">
      <c r="A2993">
        <v>363</v>
      </c>
      <c r="B2993" t="s">
        <v>46</v>
      </c>
      <c r="C2993" s="1">
        <v>43556</v>
      </c>
      <c r="D2993" t="s">
        <v>10</v>
      </c>
      <c r="E2993">
        <v>2019</v>
      </c>
      <c r="F2993">
        <v>0</v>
      </c>
    </row>
    <row r="2994" spans="1:6" x14ac:dyDescent="0.3">
      <c r="A2994">
        <v>364</v>
      </c>
      <c r="B2994" t="s">
        <v>46</v>
      </c>
      <c r="C2994" s="1">
        <v>43586</v>
      </c>
      <c r="D2994" t="s">
        <v>11</v>
      </c>
      <c r="E2994">
        <v>2019</v>
      </c>
      <c r="F2994">
        <v>0</v>
      </c>
    </row>
    <row r="2995" spans="1:6" x14ac:dyDescent="0.3">
      <c r="A2995">
        <v>365</v>
      </c>
      <c r="B2995" t="s">
        <v>46</v>
      </c>
      <c r="C2995" s="1">
        <v>43617</v>
      </c>
      <c r="D2995" t="s">
        <v>12</v>
      </c>
      <c r="E2995">
        <v>2019</v>
      </c>
      <c r="F2995">
        <v>0</v>
      </c>
    </row>
    <row r="2996" spans="1:6" x14ac:dyDescent="0.3">
      <c r="A2996">
        <v>366</v>
      </c>
      <c r="B2996" t="s">
        <v>46</v>
      </c>
      <c r="C2996" s="1">
        <v>43647</v>
      </c>
      <c r="D2996" t="s">
        <v>13</v>
      </c>
      <c r="E2996">
        <v>2019</v>
      </c>
      <c r="F2996">
        <v>0</v>
      </c>
    </row>
    <row r="2997" spans="1:6" x14ac:dyDescent="0.3">
      <c r="A2997">
        <v>367</v>
      </c>
      <c r="B2997" t="s">
        <v>46</v>
      </c>
      <c r="C2997" s="1">
        <v>43678</v>
      </c>
      <c r="D2997" t="s">
        <v>14</v>
      </c>
      <c r="E2997">
        <v>2019</v>
      </c>
      <c r="F2997">
        <v>0</v>
      </c>
    </row>
    <row r="2998" spans="1:6" x14ac:dyDescent="0.3">
      <c r="A2998">
        <v>368</v>
      </c>
      <c r="B2998" t="s">
        <v>46</v>
      </c>
      <c r="C2998" s="1">
        <v>43709</v>
      </c>
      <c r="D2998" t="s">
        <v>15</v>
      </c>
      <c r="E2998">
        <v>2019</v>
      </c>
      <c r="F2998">
        <v>0</v>
      </c>
    </row>
    <row r="2999" spans="1:6" x14ac:dyDescent="0.3">
      <c r="A2999">
        <v>369</v>
      </c>
      <c r="B2999" t="s">
        <v>46</v>
      </c>
      <c r="C2999" s="1">
        <v>43739</v>
      </c>
      <c r="D2999" t="s">
        <v>16</v>
      </c>
      <c r="E2999">
        <v>2019</v>
      </c>
      <c r="F2999">
        <v>0</v>
      </c>
    </row>
    <row r="3000" spans="1:6" x14ac:dyDescent="0.3">
      <c r="A3000">
        <v>370</v>
      </c>
      <c r="B3000" t="s">
        <v>46</v>
      </c>
      <c r="C3000" s="1">
        <v>43770</v>
      </c>
      <c r="D3000" t="s">
        <v>17</v>
      </c>
      <c r="E3000">
        <v>2019</v>
      </c>
      <c r="F3000">
        <v>0</v>
      </c>
    </row>
    <row r="3001" spans="1:6" x14ac:dyDescent="0.3">
      <c r="A3001">
        <v>371</v>
      </c>
      <c r="B3001" t="s">
        <v>46</v>
      </c>
      <c r="C3001" s="1">
        <v>43800</v>
      </c>
      <c r="D3001" t="s">
        <v>18</v>
      </c>
      <c r="E3001">
        <v>2019</v>
      </c>
      <c r="F3001">
        <v>0</v>
      </c>
    </row>
    <row r="3002" spans="1:6" x14ac:dyDescent="0.3">
      <c r="A3002">
        <v>372</v>
      </c>
      <c r="B3002" t="s">
        <v>47</v>
      </c>
      <c r="C3002" s="1">
        <v>43466</v>
      </c>
      <c r="D3002" t="s">
        <v>7</v>
      </c>
      <c r="E3002">
        <v>2019</v>
      </c>
      <c r="F3002">
        <v>175</v>
      </c>
    </row>
    <row r="3003" spans="1:6" x14ac:dyDescent="0.3">
      <c r="A3003">
        <v>373</v>
      </c>
      <c r="B3003" t="s">
        <v>47</v>
      </c>
      <c r="C3003" s="1">
        <v>43497</v>
      </c>
      <c r="D3003" t="s">
        <v>8</v>
      </c>
      <c r="E3003">
        <v>2019</v>
      </c>
      <c r="F3003">
        <v>200</v>
      </c>
    </row>
    <row r="3004" spans="1:6" x14ac:dyDescent="0.3">
      <c r="A3004">
        <v>374</v>
      </c>
      <c r="B3004" t="s">
        <v>47</v>
      </c>
      <c r="C3004" s="1">
        <v>43525</v>
      </c>
      <c r="D3004" t="s">
        <v>9</v>
      </c>
      <c r="E3004">
        <v>2019</v>
      </c>
      <c r="F3004">
        <v>200</v>
      </c>
    </row>
    <row r="3005" spans="1:6" x14ac:dyDescent="0.3">
      <c r="A3005">
        <v>375</v>
      </c>
      <c r="B3005" t="s">
        <v>47</v>
      </c>
      <c r="C3005" s="1">
        <v>43556</v>
      </c>
      <c r="D3005" t="s">
        <v>10</v>
      </c>
      <c r="E3005">
        <v>2019</v>
      </c>
      <c r="F3005">
        <v>190</v>
      </c>
    </row>
    <row r="3006" spans="1:6" x14ac:dyDescent="0.3">
      <c r="A3006">
        <v>376</v>
      </c>
      <c r="B3006" t="s">
        <v>47</v>
      </c>
      <c r="C3006" s="1">
        <v>43586</v>
      </c>
      <c r="D3006" t="s">
        <v>11</v>
      </c>
      <c r="E3006">
        <v>2019</v>
      </c>
      <c r="F3006">
        <v>175</v>
      </c>
    </row>
    <row r="3007" spans="1:6" x14ac:dyDescent="0.3">
      <c r="A3007">
        <v>377</v>
      </c>
      <c r="B3007" t="s">
        <v>47</v>
      </c>
      <c r="C3007" s="1">
        <v>43617</v>
      </c>
      <c r="D3007" t="s">
        <v>12</v>
      </c>
      <c r="E3007">
        <v>2019</v>
      </c>
      <c r="F3007">
        <v>195</v>
      </c>
    </row>
    <row r="3008" spans="1:6" x14ac:dyDescent="0.3">
      <c r="A3008">
        <v>378</v>
      </c>
      <c r="B3008" t="s">
        <v>47</v>
      </c>
      <c r="C3008" s="1">
        <v>43647</v>
      </c>
      <c r="D3008" t="s">
        <v>13</v>
      </c>
      <c r="E3008">
        <v>2019</v>
      </c>
      <c r="F3008">
        <v>185</v>
      </c>
    </row>
    <row r="3009" spans="1:6" x14ac:dyDescent="0.3">
      <c r="A3009">
        <v>379</v>
      </c>
      <c r="B3009" t="s">
        <v>47</v>
      </c>
      <c r="C3009" s="1">
        <v>43678</v>
      </c>
      <c r="D3009" t="s">
        <v>14</v>
      </c>
      <c r="E3009">
        <v>2019</v>
      </c>
      <c r="F3009">
        <v>230</v>
      </c>
    </row>
    <row r="3010" spans="1:6" x14ac:dyDescent="0.3">
      <c r="A3010">
        <v>380</v>
      </c>
      <c r="B3010" t="s">
        <v>47</v>
      </c>
      <c r="C3010" s="1">
        <v>43709</v>
      </c>
      <c r="D3010" t="s">
        <v>15</v>
      </c>
      <c r="E3010">
        <v>2019</v>
      </c>
      <c r="F3010">
        <v>240</v>
      </c>
    </row>
    <row r="3011" spans="1:6" x14ac:dyDescent="0.3">
      <c r="A3011">
        <v>381</v>
      </c>
      <c r="B3011" t="s">
        <v>47</v>
      </c>
      <c r="C3011" s="1">
        <v>43739</v>
      </c>
      <c r="D3011" t="s">
        <v>16</v>
      </c>
      <c r="E3011">
        <v>2019</v>
      </c>
      <c r="F3011">
        <v>220</v>
      </c>
    </row>
    <row r="3012" spans="1:6" x14ac:dyDescent="0.3">
      <c r="A3012">
        <v>382</v>
      </c>
      <c r="B3012" t="s">
        <v>47</v>
      </c>
      <c r="C3012" s="1">
        <v>43770</v>
      </c>
      <c r="D3012" t="s">
        <v>17</v>
      </c>
      <c r="E3012">
        <v>2019</v>
      </c>
      <c r="F3012">
        <v>230</v>
      </c>
    </row>
    <row r="3013" spans="1:6" x14ac:dyDescent="0.3">
      <c r="A3013">
        <v>383</v>
      </c>
      <c r="B3013" t="s">
        <v>47</v>
      </c>
      <c r="C3013" s="1">
        <v>43800</v>
      </c>
      <c r="D3013" t="s">
        <v>18</v>
      </c>
      <c r="E3013">
        <v>2019</v>
      </c>
      <c r="F3013">
        <v>210</v>
      </c>
    </row>
    <row r="3014" spans="1:6" x14ac:dyDescent="0.3">
      <c r="A3014">
        <v>384</v>
      </c>
      <c r="B3014" t="s">
        <v>48</v>
      </c>
      <c r="C3014" s="1">
        <v>43466</v>
      </c>
      <c r="D3014" t="s">
        <v>7</v>
      </c>
      <c r="E3014">
        <v>2019</v>
      </c>
      <c r="F3014">
        <v>0</v>
      </c>
    </row>
    <row r="3015" spans="1:6" x14ac:dyDescent="0.3">
      <c r="A3015">
        <v>385</v>
      </c>
      <c r="B3015" t="s">
        <v>48</v>
      </c>
      <c r="C3015" s="1">
        <v>43497</v>
      </c>
      <c r="D3015" t="s">
        <v>8</v>
      </c>
      <c r="E3015">
        <v>2019</v>
      </c>
      <c r="F3015">
        <v>0</v>
      </c>
    </row>
    <row r="3016" spans="1:6" x14ac:dyDescent="0.3">
      <c r="A3016">
        <v>386</v>
      </c>
      <c r="B3016" t="s">
        <v>48</v>
      </c>
      <c r="C3016" s="1">
        <v>43525</v>
      </c>
      <c r="D3016" t="s">
        <v>9</v>
      </c>
      <c r="E3016">
        <v>2019</v>
      </c>
      <c r="F3016">
        <v>0</v>
      </c>
    </row>
    <row r="3017" spans="1:6" x14ac:dyDescent="0.3">
      <c r="A3017">
        <v>387</v>
      </c>
      <c r="B3017" t="s">
        <v>48</v>
      </c>
      <c r="C3017" s="1">
        <v>43556</v>
      </c>
      <c r="D3017" t="s">
        <v>10</v>
      </c>
      <c r="E3017">
        <v>2019</v>
      </c>
      <c r="F3017">
        <v>0</v>
      </c>
    </row>
    <row r="3018" spans="1:6" x14ac:dyDescent="0.3">
      <c r="A3018">
        <v>388</v>
      </c>
      <c r="B3018" t="s">
        <v>48</v>
      </c>
      <c r="C3018" s="1">
        <v>43586</v>
      </c>
      <c r="D3018" t="s">
        <v>11</v>
      </c>
      <c r="E3018">
        <v>2019</v>
      </c>
      <c r="F3018">
        <v>0</v>
      </c>
    </row>
    <row r="3019" spans="1:6" x14ac:dyDescent="0.3">
      <c r="A3019">
        <v>389</v>
      </c>
      <c r="B3019" t="s">
        <v>48</v>
      </c>
      <c r="C3019" s="1">
        <v>43617</v>
      </c>
      <c r="D3019" t="s">
        <v>12</v>
      </c>
      <c r="E3019">
        <v>2019</v>
      </c>
      <c r="F3019">
        <v>0</v>
      </c>
    </row>
    <row r="3020" spans="1:6" x14ac:dyDescent="0.3">
      <c r="A3020">
        <v>390</v>
      </c>
      <c r="B3020" t="s">
        <v>48</v>
      </c>
      <c r="C3020" s="1">
        <v>43647</v>
      </c>
      <c r="D3020" t="s">
        <v>13</v>
      </c>
      <c r="E3020">
        <v>2019</v>
      </c>
      <c r="F3020">
        <v>0</v>
      </c>
    </row>
    <row r="3021" spans="1:6" x14ac:dyDescent="0.3">
      <c r="A3021">
        <v>391</v>
      </c>
      <c r="B3021" t="s">
        <v>48</v>
      </c>
      <c r="C3021" s="1">
        <v>43678</v>
      </c>
      <c r="D3021" t="s">
        <v>14</v>
      </c>
      <c r="E3021">
        <v>2019</v>
      </c>
      <c r="F3021">
        <v>0</v>
      </c>
    </row>
    <row r="3022" spans="1:6" x14ac:dyDescent="0.3">
      <c r="A3022">
        <v>392</v>
      </c>
      <c r="B3022" t="s">
        <v>48</v>
      </c>
      <c r="C3022" s="1">
        <v>43709</v>
      </c>
      <c r="D3022" t="s">
        <v>15</v>
      </c>
      <c r="E3022">
        <v>2019</v>
      </c>
      <c r="F3022">
        <v>0</v>
      </c>
    </row>
    <row r="3023" spans="1:6" x14ac:dyDescent="0.3">
      <c r="A3023">
        <v>393</v>
      </c>
      <c r="B3023" t="s">
        <v>48</v>
      </c>
      <c r="C3023" s="1">
        <v>43739</v>
      </c>
      <c r="D3023" t="s">
        <v>16</v>
      </c>
      <c r="E3023">
        <v>2019</v>
      </c>
      <c r="F3023">
        <v>0</v>
      </c>
    </row>
    <row r="3024" spans="1:6" x14ac:dyDescent="0.3">
      <c r="A3024">
        <v>394</v>
      </c>
      <c r="B3024" t="s">
        <v>48</v>
      </c>
      <c r="C3024" s="1">
        <v>43770</v>
      </c>
      <c r="D3024" t="s">
        <v>17</v>
      </c>
      <c r="E3024">
        <v>2019</v>
      </c>
      <c r="F3024">
        <v>0</v>
      </c>
    </row>
    <row r="3025" spans="1:6" x14ac:dyDescent="0.3">
      <c r="A3025">
        <v>395</v>
      </c>
      <c r="B3025" t="s">
        <v>48</v>
      </c>
      <c r="C3025" s="1">
        <v>43800</v>
      </c>
      <c r="D3025" t="s">
        <v>18</v>
      </c>
      <c r="E3025">
        <v>2019</v>
      </c>
      <c r="F3025">
        <v>0</v>
      </c>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91561-D7A3-4AFE-9FCB-60562A1A160B}">
  <dimension ref="A2:O13"/>
  <sheetViews>
    <sheetView workbookViewId="0"/>
  </sheetViews>
  <sheetFormatPr defaultRowHeight="14.4" x14ac:dyDescent="0.3"/>
  <cols>
    <col min="1" max="1" width="22.21875" bestFit="1" customWidth="1"/>
    <col min="2" max="2" width="13.44140625" bestFit="1" customWidth="1"/>
    <col min="14" max="14" width="22.77734375" bestFit="1" customWidth="1"/>
    <col min="15" max="15" width="13.44140625" bestFit="1" customWidth="1"/>
  </cols>
  <sheetData>
    <row r="2" spans="1:15" x14ac:dyDescent="0.3">
      <c r="N2" s="2" t="s">
        <v>53</v>
      </c>
      <c r="O2" t="s">
        <v>54</v>
      </c>
    </row>
    <row r="3" spans="1:15" x14ac:dyDescent="0.3">
      <c r="A3" s="2" t="s">
        <v>53</v>
      </c>
      <c r="B3" t="s">
        <v>54</v>
      </c>
      <c r="C3">
        <f>ROUNDUP((B4/1000000),1)</f>
        <v>85</v>
      </c>
      <c r="N3" s="3" t="s">
        <v>33</v>
      </c>
      <c r="O3">
        <v>0</v>
      </c>
    </row>
    <row r="4" spans="1:15" x14ac:dyDescent="0.3">
      <c r="A4" s="3" t="s">
        <v>20</v>
      </c>
      <c r="B4">
        <v>84945858</v>
      </c>
      <c r="C4" t="str">
        <f>A4 &amp; " is the most visited district having "&amp;C3&amp;" million visitors combining both domestic and foreign."</f>
        <v>Hyderabad is the most visited district having 85 million visitors combining both domestic and foreign.</v>
      </c>
      <c r="N4" s="3" t="s">
        <v>44</v>
      </c>
      <c r="O4">
        <v>0</v>
      </c>
    </row>
    <row r="5" spans="1:15" x14ac:dyDescent="0.3">
      <c r="A5" s="3" t="s">
        <v>39</v>
      </c>
      <c r="B5">
        <v>41763276</v>
      </c>
      <c r="N5" s="3" t="s">
        <v>43</v>
      </c>
      <c r="O5">
        <v>0</v>
      </c>
    </row>
    <row r="6" spans="1:15" x14ac:dyDescent="0.3">
      <c r="A6" s="3" t="s">
        <v>47</v>
      </c>
      <c r="B6">
        <v>30735424</v>
      </c>
      <c r="N6" s="3" t="s">
        <v>40</v>
      </c>
      <c r="O6">
        <v>0</v>
      </c>
    </row>
    <row r="7" spans="1:15" x14ac:dyDescent="0.3">
      <c r="A7" s="3" t="s">
        <v>48</v>
      </c>
      <c r="B7">
        <v>26893080</v>
      </c>
      <c r="N7" s="3" t="s">
        <v>25</v>
      </c>
      <c r="O7">
        <v>1773</v>
      </c>
    </row>
    <row r="8" spans="1:15" x14ac:dyDescent="0.3">
      <c r="A8" s="3" t="s">
        <v>19</v>
      </c>
      <c r="B8">
        <v>21600962</v>
      </c>
      <c r="N8" s="3" t="s">
        <v>38</v>
      </c>
      <c r="O8">
        <v>56977</v>
      </c>
    </row>
    <row r="9" spans="1:15" x14ac:dyDescent="0.3">
      <c r="A9" s="3" t="s">
        <v>32</v>
      </c>
      <c r="B9">
        <v>20542639</v>
      </c>
      <c r="N9" s="3" t="s">
        <v>28</v>
      </c>
      <c r="O9">
        <v>92734</v>
      </c>
    </row>
    <row r="10" spans="1:15" x14ac:dyDescent="0.3">
      <c r="A10" s="3" t="s">
        <v>23</v>
      </c>
      <c r="B10">
        <v>19634117</v>
      </c>
      <c r="N10" s="3" t="s">
        <v>37</v>
      </c>
      <c r="O10">
        <v>116152</v>
      </c>
    </row>
    <row r="11" spans="1:15" x14ac:dyDescent="0.3">
      <c r="A11" s="3" t="s">
        <v>30</v>
      </c>
      <c r="B11">
        <v>17182400</v>
      </c>
      <c r="N11" s="3" t="s">
        <v>50</v>
      </c>
      <c r="O11">
        <v>389255</v>
      </c>
    </row>
    <row r="12" spans="1:15" x14ac:dyDescent="0.3">
      <c r="A12" s="3" t="s">
        <v>36</v>
      </c>
      <c r="B12">
        <v>13315798</v>
      </c>
      <c r="N12" s="3" t="s">
        <v>29</v>
      </c>
      <c r="O12">
        <v>600697</v>
      </c>
    </row>
    <row r="13" spans="1:15" x14ac:dyDescent="0.3">
      <c r="A13" s="3" t="s">
        <v>21</v>
      </c>
      <c r="B13">
        <v>11303514</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B8A10-7DEE-4B7A-A0D8-792970F0D059}">
  <sheetPr codeName="Sheet5"/>
  <dimension ref="A1:P35"/>
  <sheetViews>
    <sheetView workbookViewId="0"/>
  </sheetViews>
  <sheetFormatPr defaultRowHeight="14.4" x14ac:dyDescent="0.3"/>
  <cols>
    <col min="1" max="1" width="10.77734375" bestFit="1" customWidth="1"/>
    <col min="2" max="2" width="22.77734375" bestFit="1" customWidth="1"/>
    <col min="3" max="3" width="7.5546875" style="4" customWidth="1"/>
  </cols>
  <sheetData>
    <row r="1" spans="1:16" x14ac:dyDescent="0.3">
      <c r="A1" t="s">
        <v>56</v>
      </c>
      <c r="B1" t="s">
        <v>1</v>
      </c>
      <c r="C1" s="4" t="s">
        <v>55</v>
      </c>
    </row>
    <row r="2" spans="1:16" x14ac:dyDescent="0.3">
      <c r="A2">
        <v>13</v>
      </c>
      <c r="B2" t="s">
        <v>31</v>
      </c>
      <c r="C2" s="4">
        <v>2.2580373894424399</v>
      </c>
      <c r="L2">
        <v>1</v>
      </c>
    </row>
    <row r="3" spans="1:16" x14ac:dyDescent="0.3">
      <c r="A3">
        <v>28</v>
      </c>
      <c r="B3" t="s">
        <v>46</v>
      </c>
      <c r="C3" s="4">
        <v>1.6314546875673199</v>
      </c>
      <c r="P3" t="s">
        <v>63</v>
      </c>
    </row>
    <row r="4" spans="1:16" x14ac:dyDescent="0.3">
      <c r="A4">
        <v>1</v>
      </c>
      <c r="B4" t="s">
        <v>19</v>
      </c>
      <c r="C4" s="4">
        <v>1.4338752439918301</v>
      </c>
      <c r="P4" t="s">
        <v>64</v>
      </c>
    </row>
    <row r="5" spans="1:16" x14ac:dyDescent="0.3">
      <c r="A5">
        <v>24</v>
      </c>
      <c r="B5" t="s">
        <v>42</v>
      </c>
      <c r="C5" s="4">
        <v>1.02767155247717</v>
      </c>
    </row>
    <row r="6" spans="1:16" x14ac:dyDescent="0.3">
      <c r="A6">
        <v>4</v>
      </c>
      <c r="B6" t="s">
        <v>22</v>
      </c>
      <c r="C6" s="4">
        <v>1.00733863858733</v>
      </c>
      <c r="N6" t="s">
        <v>64</v>
      </c>
    </row>
    <row r="7" spans="1:16" x14ac:dyDescent="0.3">
      <c r="A7">
        <v>21</v>
      </c>
      <c r="B7" t="s">
        <v>39</v>
      </c>
      <c r="C7" s="4">
        <v>0.97748582574570198</v>
      </c>
      <c r="M7" s="14" t="str">
        <f>B33</f>
        <v>Warangal (Urban)</v>
      </c>
      <c r="N7" s="18">
        <f>ROUNDUP(C33,2)</f>
        <v>-0.59</v>
      </c>
    </row>
    <row r="8" spans="1:16" x14ac:dyDescent="0.3">
      <c r="A8">
        <v>19</v>
      </c>
      <c r="B8" t="s">
        <v>37</v>
      </c>
      <c r="C8" s="4">
        <v>0.93030687714623295</v>
      </c>
      <c r="M8" s="14" t="str">
        <f>B34</f>
        <v>Nalgonda</v>
      </c>
      <c r="N8" s="18">
        <f>ROUNDUP(C34,2)</f>
        <v>-0.72</v>
      </c>
    </row>
    <row r="9" spans="1:16" x14ac:dyDescent="0.3">
      <c r="A9">
        <v>23</v>
      </c>
      <c r="B9" t="s">
        <v>41</v>
      </c>
      <c r="C9" s="4">
        <v>0.80209537316074797</v>
      </c>
      <c r="I9">
        <v>1</v>
      </c>
      <c r="M9" s="14" t="str">
        <f>B35</f>
        <v xml:space="preserve">Karimnagar </v>
      </c>
      <c r="N9" s="18">
        <f>ROUNDUP(C35,2)</f>
        <v>-0.8</v>
      </c>
    </row>
    <row r="10" spans="1:16" x14ac:dyDescent="0.3">
      <c r="A10">
        <v>20</v>
      </c>
      <c r="B10" t="s">
        <v>38</v>
      </c>
      <c r="C10" s="4">
        <v>0.72256898954428705</v>
      </c>
    </row>
    <row r="11" spans="1:16" x14ac:dyDescent="0.3">
      <c r="A11">
        <v>27</v>
      </c>
      <c r="B11" t="s">
        <v>45</v>
      </c>
      <c r="C11" s="4">
        <v>0.70607917025017297</v>
      </c>
      <c r="I11" t="str">
        <f>_xlfn.IFS($L$2=1,N13,$L$2=2,N6)</f>
        <v>High</v>
      </c>
    </row>
    <row r="12" spans="1:16" x14ac:dyDescent="0.3">
      <c r="A12">
        <v>3</v>
      </c>
      <c r="B12" t="s">
        <v>21</v>
      </c>
      <c r="C12" s="4">
        <v>0.70460383724237496</v>
      </c>
      <c r="H12" t="str">
        <f t="shared" ref="H12:I14" si="0">_xlfn.IFS($L$2=1,M14,$L$2=2,M7)</f>
        <v>Mancherial</v>
      </c>
      <c r="I12">
        <f>_xlfn.IFS($L$2=1,N14,$L$2=2,N7)</f>
        <v>2.2599999999999998</v>
      </c>
    </row>
    <row r="13" spans="1:16" x14ac:dyDescent="0.3">
      <c r="A13">
        <v>7</v>
      </c>
      <c r="B13" t="s">
        <v>25</v>
      </c>
      <c r="C13" s="4">
        <v>0.61403337945674097</v>
      </c>
      <c r="H13" t="str">
        <f t="shared" si="0"/>
        <v>Warangal (Rural)</v>
      </c>
      <c r="I13">
        <f>_xlfn.IFS($L$2=1,N15,$L$2=2,N8)</f>
        <v>1.64</v>
      </c>
      <c r="N13" t="s">
        <v>63</v>
      </c>
    </row>
    <row r="14" spans="1:16" x14ac:dyDescent="0.3">
      <c r="A14">
        <v>18</v>
      </c>
      <c r="B14" t="s">
        <v>36</v>
      </c>
      <c r="C14" s="4">
        <v>0.60880757739383695</v>
      </c>
      <c r="H14" t="str">
        <f t="shared" si="0"/>
        <v xml:space="preserve">Bhadradri Kothagudem </v>
      </c>
      <c r="I14">
        <f t="shared" si="0"/>
        <v>1.44</v>
      </c>
      <c r="M14" s="15" t="str">
        <f>B2</f>
        <v>Mancherial</v>
      </c>
      <c r="N14" s="17">
        <f>ROUNDUP(C2,2)</f>
        <v>2.2599999999999998</v>
      </c>
      <c r="P14" t="str">
        <f>IF(L2=1,M14&amp;" distirct is growing at the rate of "&amp; N14&amp;".",M9&amp;" district is declining at the rate of "&amp;N9&amp;".")</f>
        <v>Mancherial distirct is growing at the rate of 2.26.</v>
      </c>
    </row>
    <row r="15" spans="1:16" x14ac:dyDescent="0.3">
      <c r="A15">
        <v>6</v>
      </c>
      <c r="B15" t="s">
        <v>24</v>
      </c>
      <c r="C15" s="4">
        <v>0.56549438206403402</v>
      </c>
      <c r="M15" s="15" t="str">
        <f>B3</f>
        <v>Warangal (Rural)</v>
      </c>
      <c r="N15" s="17">
        <f>ROUNDUP(C3,2)</f>
        <v>1.64</v>
      </c>
    </row>
    <row r="16" spans="1:16" x14ac:dyDescent="0.3">
      <c r="A16">
        <v>16</v>
      </c>
      <c r="B16" t="s">
        <v>34</v>
      </c>
      <c r="C16" s="4">
        <v>0.52654320822478196</v>
      </c>
      <c r="M16" s="15" t="str">
        <f t="shared" ref="M16" si="1">B4</f>
        <v xml:space="preserve">Bhadradri Kothagudem </v>
      </c>
      <c r="N16" s="17">
        <f>ROUNDUP(C4,2)</f>
        <v>1.44</v>
      </c>
    </row>
    <row r="17" spans="1:8" x14ac:dyDescent="0.3">
      <c r="A17">
        <v>5</v>
      </c>
      <c r="B17" t="s">
        <v>23</v>
      </c>
      <c r="C17" s="4">
        <v>0.39611228943814702</v>
      </c>
      <c r="H17" t="str">
        <f>"Districts having "&amp;I11&amp;" CAGR "</f>
        <v xml:space="preserve">Districts having High CAGR </v>
      </c>
    </row>
    <row r="18" spans="1:8" x14ac:dyDescent="0.3">
      <c r="A18">
        <v>30</v>
      </c>
      <c r="B18" t="s">
        <v>48</v>
      </c>
      <c r="C18" s="4">
        <v>0.37456018283459902</v>
      </c>
    </row>
    <row r="19" spans="1:8" x14ac:dyDescent="0.3">
      <c r="A19">
        <v>14</v>
      </c>
      <c r="B19" t="s">
        <v>32</v>
      </c>
      <c r="C19" s="4">
        <v>0.16334329824681501</v>
      </c>
    </row>
    <row r="20" spans="1:8" x14ac:dyDescent="0.3">
      <c r="A20">
        <v>11</v>
      </c>
      <c r="B20" t="s">
        <v>29</v>
      </c>
      <c r="C20" s="4">
        <v>2.9777849472204899E-2</v>
      </c>
    </row>
    <row r="21" spans="1:8" x14ac:dyDescent="0.3">
      <c r="A21">
        <v>10</v>
      </c>
      <c r="B21" t="s">
        <v>28</v>
      </c>
      <c r="C21" s="4">
        <v>0</v>
      </c>
    </row>
    <row r="22" spans="1:8" x14ac:dyDescent="0.3">
      <c r="A22">
        <v>15</v>
      </c>
      <c r="B22" t="s">
        <v>33</v>
      </c>
      <c r="C22" s="4">
        <v>0</v>
      </c>
    </row>
    <row r="23" spans="1:8" x14ac:dyDescent="0.3">
      <c r="A23">
        <v>22</v>
      </c>
      <c r="B23" t="s">
        <v>40</v>
      </c>
      <c r="C23" s="4">
        <v>0</v>
      </c>
    </row>
    <row r="24" spans="1:8" x14ac:dyDescent="0.3">
      <c r="A24">
        <v>25</v>
      </c>
      <c r="B24" t="s">
        <v>43</v>
      </c>
      <c r="C24" s="4">
        <v>0</v>
      </c>
    </row>
    <row r="25" spans="1:8" x14ac:dyDescent="0.3">
      <c r="A25">
        <v>26</v>
      </c>
      <c r="B25" t="s">
        <v>44</v>
      </c>
      <c r="C25" s="4">
        <v>0</v>
      </c>
    </row>
    <row r="26" spans="1:8" x14ac:dyDescent="0.3">
      <c r="A26">
        <v>31</v>
      </c>
      <c r="B26" t="s">
        <v>49</v>
      </c>
      <c r="C26" s="4">
        <v>0</v>
      </c>
    </row>
    <row r="27" spans="1:8" x14ac:dyDescent="0.3">
      <c r="A27">
        <v>32</v>
      </c>
      <c r="B27" t="s">
        <v>50</v>
      </c>
      <c r="C27" s="4">
        <v>0</v>
      </c>
    </row>
    <row r="28" spans="1:8" x14ac:dyDescent="0.3">
      <c r="A28">
        <v>33</v>
      </c>
      <c r="B28" t="s">
        <v>51</v>
      </c>
      <c r="C28" s="4">
        <v>0</v>
      </c>
    </row>
    <row r="29" spans="1:8" x14ac:dyDescent="0.3">
      <c r="A29">
        <v>2</v>
      </c>
      <c r="B29" t="s">
        <v>20</v>
      </c>
      <c r="C29" s="4">
        <v>-0.156832741944505</v>
      </c>
    </row>
    <row r="30" spans="1:8" x14ac:dyDescent="0.3">
      <c r="A30">
        <v>12</v>
      </c>
      <c r="B30" t="s">
        <v>30</v>
      </c>
      <c r="C30" s="4">
        <v>-0.32668810621051703</v>
      </c>
    </row>
    <row r="31" spans="1:8" x14ac:dyDescent="0.3">
      <c r="A31">
        <v>9</v>
      </c>
      <c r="B31" t="s">
        <v>27</v>
      </c>
      <c r="C31" s="4">
        <v>-0.34391989466989598</v>
      </c>
    </row>
    <row r="32" spans="1:8" x14ac:dyDescent="0.3">
      <c r="A32">
        <v>0</v>
      </c>
      <c r="B32" t="s">
        <v>6</v>
      </c>
      <c r="C32" s="4">
        <v>-0.46530361384684199</v>
      </c>
    </row>
    <row r="33" spans="1:3" x14ac:dyDescent="0.3">
      <c r="A33">
        <v>29</v>
      </c>
      <c r="B33" t="s">
        <v>47</v>
      </c>
      <c r="C33" s="4">
        <v>-0.58845178850825697</v>
      </c>
    </row>
    <row r="34" spans="1:3" x14ac:dyDescent="0.3">
      <c r="A34">
        <v>17</v>
      </c>
      <c r="B34" t="s">
        <v>35</v>
      </c>
      <c r="C34" s="4">
        <v>-0.71133488076589901</v>
      </c>
    </row>
    <row r="35" spans="1:3" x14ac:dyDescent="0.3">
      <c r="A35">
        <v>8</v>
      </c>
      <c r="B35" t="s">
        <v>26</v>
      </c>
      <c r="C35" s="4">
        <v>-0.79629550099924995</v>
      </c>
    </row>
  </sheetData>
  <pageMargins left="0.7" right="0.7" top="0.75" bottom="0.75" header="0.3" footer="0.3"/>
  <pageSetup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8F71F-EB9C-4126-B90B-EB03B57EFCDC}">
  <sheetPr codeName="Sheet8"/>
  <dimension ref="A1:R34"/>
  <sheetViews>
    <sheetView workbookViewId="0"/>
  </sheetViews>
  <sheetFormatPr defaultRowHeight="14.4" x14ac:dyDescent="0.3"/>
  <cols>
    <col min="1" max="1" width="10.77734375" bestFit="1" customWidth="1"/>
    <col min="2" max="2" width="22.77734375" bestFit="1" customWidth="1"/>
    <col min="3" max="3" width="8" customWidth="1"/>
  </cols>
  <sheetData>
    <row r="1" spans="1:13" x14ac:dyDescent="0.3">
      <c r="A1" t="s">
        <v>0</v>
      </c>
      <c r="B1" t="s">
        <v>1</v>
      </c>
      <c r="C1" t="s">
        <v>61</v>
      </c>
    </row>
    <row r="2" spans="1:13" x14ac:dyDescent="0.3">
      <c r="A2">
        <v>16</v>
      </c>
      <c r="B2" t="s">
        <v>34</v>
      </c>
      <c r="C2" s="4">
        <v>0.90028333406360095</v>
      </c>
    </row>
    <row r="3" spans="1:13" x14ac:dyDescent="0.3">
      <c r="A3">
        <v>6</v>
      </c>
      <c r="B3" t="s">
        <v>24</v>
      </c>
      <c r="C3" s="4">
        <v>0.87155746933383005</v>
      </c>
    </row>
    <row r="4" spans="1:13" x14ac:dyDescent="0.3">
      <c r="A4">
        <v>2</v>
      </c>
      <c r="B4" t="s">
        <v>20</v>
      </c>
      <c r="C4" s="4">
        <v>0.249619455023885</v>
      </c>
    </row>
    <row r="5" spans="1:13" x14ac:dyDescent="0.3">
      <c r="A5">
        <v>29</v>
      </c>
      <c r="B5" t="s">
        <v>47</v>
      </c>
      <c r="C5" s="4">
        <v>8.8630187903492003E-2</v>
      </c>
    </row>
    <row r="6" spans="1:13" x14ac:dyDescent="0.3">
      <c r="A6">
        <v>1</v>
      </c>
      <c r="B6" t="s">
        <v>19</v>
      </c>
      <c r="C6" s="4">
        <v>0</v>
      </c>
      <c r="G6" t="str">
        <f>_xlfn.IFS($L$7=1,J13,$L$7=2,M13)</f>
        <v>High</v>
      </c>
    </row>
    <row r="7" spans="1:13" x14ac:dyDescent="0.3">
      <c r="A7">
        <v>3</v>
      </c>
      <c r="B7" t="s">
        <v>21</v>
      </c>
      <c r="C7" s="4">
        <v>0</v>
      </c>
      <c r="F7" t="str">
        <f>_xlfn.IFS($L$7=1,I14,$L$7=2,L14)</f>
        <v xml:space="preserve">Nagarkurnool </v>
      </c>
      <c r="G7">
        <f>_xlfn.IFS($L$7=1,J14,$L$7=2,M14)</f>
        <v>0.91</v>
      </c>
      <c r="L7">
        <v>2</v>
      </c>
      <c r="M7" t="s">
        <v>64</v>
      </c>
    </row>
    <row r="8" spans="1:13" x14ac:dyDescent="0.3">
      <c r="A8">
        <v>7</v>
      </c>
      <c r="B8" t="s">
        <v>25</v>
      </c>
      <c r="C8" s="4">
        <v>0</v>
      </c>
      <c r="F8" t="str">
        <f>_xlfn.IFS($L$7=1,I15,$L$7=2,L15)</f>
        <v xml:space="preserve">Jogulamba Gadwal </v>
      </c>
      <c r="G8">
        <f>_xlfn.IFS($L$7=1,J15,$L$7=2,M15)</f>
        <v>0.88</v>
      </c>
      <c r="M8" t="s">
        <v>63</v>
      </c>
    </row>
    <row r="9" spans="1:13" x14ac:dyDescent="0.3">
      <c r="A9">
        <v>8</v>
      </c>
      <c r="B9" t="s">
        <v>26</v>
      </c>
      <c r="C9" s="4">
        <v>0</v>
      </c>
      <c r="D9" s="4"/>
      <c r="F9" t="str">
        <f>_xlfn.IFS($L$7=1,I16,$L$7=2,L16)</f>
        <v>Hyderabad</v>
      </c>
      <c r="G9">
        <f>_xlfn.IFS($L$7=1,J16,$L$7=2,M16)</f>
        <v>0.25</v>
      </c>
    </row>
    <row r="10" spans="1:13" x14ac:dyDescent="0.3">
      <c r="A10">
        <v>9</v>
      </c>
      <c r="B10" t="s">
        <v>27</v>
      </c>
      <c r="C10" s="4">
        <v>0</v>
      </c>
    </row>
    <row r="11" spans="1:13" x14ac:dyDescent="0.3">
      <c r="A11">
        <v>10</v>
      </c>
      <c r="B11" t="s">
        <v>28</v>
      </c>
      <c r="C11" s="4">
        <v>0</v>
      </c>
    </row>
    <row r="12" spans="1:13" x14ac:dyDescent="0.3">
      <c r="A12">
        <v>11</v>
      </c>
      <c r="B12" t="s">
        <v>29</v>
      </c>
      <c r="C12" s="4">
        <v>0</v>
      </c>
      <c r="F12" t="str">
        <f>"Districts having "&amp;G6&amp;" CAGR "</f>
        <v xml:space="preserve">Districts having High CAGR </v>
      </c>
    </row>
    <row r="13" spans="1:13" x14ac:dyDescent="0.3">
      <c r="A13">
        <v>13</v>
      </c>
      <c r="B13" t="s">
        <v>31</v>
      </c>
      <c r="C13" s="4">
        <v>0</v>
      </c>
      <c r="J13" t="s">
        <v>64</v>
      </c>
      <c r="M13" t="s">
        <v>63</v>
      </c>
    </row>
    <row r="14" spans="1:13" x14ac:dyDescent="0.3">
      <c r="A14">
        <v>14</v>
      </c>
      <c r="B14" t="s">
        <v>32</v>
      </c>
      <c r="C14" s="4">
        <v>0</v>
      </c>
      <c r="I14" s="15" t="str">
        <f>B32</f>
        <v>Jayashankar Bhoopalpally</v>
      </c>
      <c r="J14" s="17">
        <f>ROUNDUP(C32,2)</f>
        <v>-0.2</v>
      </c>
      <c r="L14" s="15" t="str">
        <f>B2</f>
        <v xml:space="preserve">Nagarkurnool </v>
      </c>
      <c r="M14" s="17">
        <f>ROUNDUP(C2,2)</f>
        <v>0.91</v>
      </c>
    </row>
    <row r="15" spans="1:13" x14ac:dyDescent="0.3">
      <c r="A15">
        <v>15</v>
      </c>
      <c r="B15" t="s">
        <v>33</v>
      </c>
      <c r="C15" s="4">
        <v>0</v>
      </c>
      <c r="I15" s="15" t="str">
        <f t="shared" ref="I15" si="0">B33</f>
        <v>Mahbubnagar</v>
      </c>
      <c r="J15" s="17">
        <f t="shared" ref="J15:J16" si="1">ROUNDUP(C33,2)</f>
        <v>-0.21000000000000002</v>
      </c>
      <c r="L15" s="15" t="str">
        <f t="shared" ref="L15" si="2">B3</f>
        <v xml:space="preserve">Jogulamba Gadwal </v>
      </c>
      <c r="M15" s="17">
        <f t="shared" ref="M15:M16" si="3">ROUNDUP(C3,2)</f>
        <v>0.88</v>
      </c>
    </row>
    <row r="16" spans="1:13" x14ac:dyDescent="0.3">
      <c r="A16">
        <v>17</v>
      </c>
      <c r="B16" t="s">
        <v>35</v>
      </c>
      <c r="C16" s="4">
        <v>0</v>
      </c>
      <c r="I16" s="15" t="str">
        <f>B34</f>
        <v xml:space="preserve">Jangaon </v>
      </c>
      <c r="J16" s="17">
        <f t="shared" si="1"/>
        <v>-1</v>
      </c>
      <c r="L16" s="15" t="str">
        <f>B4</f>
        <v>Hyderabad</v>
      </c>
      <c r="M16" s="17">
        <f t="shared" si="3"/>
        <v>0.25</v>
      </c>
    </row>
    <row r="17" spans="1:18" x14ac:dyDescent="0.3">
      <c r="A17">
        <v>18</v>
      </c>
      <c r="B17" t="s">
        <v>36</v>
      </c>
      <c r="C17" s="4">
        <v>0</v>
      </c>
    </row>
    <row r="18" spans="1:18" x14ac:dyDescent="0.3">
      <c r="A18">
        <v>19</v>
      </c>
      <c r="B18" t="s">
        <v>37</v>
      </c>
      <c r="C18" s="4">
        <v>0</v>
      </c>
    </row>
    <row r="19" spans="1:18" x14ac:dyDescent="0.3">
      <c r="A19">
        <v>20</v>
      </c>
      <c r="B19" t="s">
        <v>38</v>
      </c>
      <c r="C19" s="4">
        <v>0</v>
      </c>
      <c r="J19" t="str">
        <f>IF(L7=2, L14&amp;" district is growing at the rate of "&amp; M14&amp;".", I16&amp;" district is declining at the rate of " &amp;J16&amp;".")</f>
        <v>Nagarkurnool  district is growing at the rate of 0.91.</v>
      </c>
    </row>
    <row r="20" spans="1:18" x14ac:dyDescent="0.3">
      <c r="A20">
        <v>21</v>
      </c>
      <c r="B20" t="s">
        <v>39</v>
      </c>
      <c r="C20" s="4">
        <v>0</v>
      </c>
    </row>
    <row r="21" spans="1:18" x14ac:dyDescent="0.3">
      <c r="A21">
        <v>22</v>
      </c>
      <c r="B21" t="s">
        <v>40</v>
      </c>
      <c r="C21" s="4">
        <v>0</v>
      </c>
    </row>
    <row r="22" spans="1:18" x14ac:dyDescent="0.3">
      <c r="A22">
        <v>23</v>
      </c>
      <c r="B22" t="s">
        <v>41</v>
      </c>
      <c r="C22" s="4">
        <v>0</v>
      </c>
    </row>
    <row r="23" spans="1:18" x14ac:dyDescent="0.3">
      <c r="A23">
        <v>24</v>
      </c>
      <c r="B23" t="s">
        <v>42</v>
      </c>
      <c r="C23" s="4">
        <v>0</v>
      </c>
    </row>
    <row r="24" spans="1:18" x14ac:dyDescent="0.3">
      <c r="A24">
        <v>25</v>
      </c>
      <c r="B24" t="s">
        <v>43</v>
      </c>
      <c r="C24" s="4">
        <v>0</v>
      </c>
    </row>
    <row r="25" spans="1:18" x14ac:dyDescent="0.3">
      <c r="A25">
        <v>26</v>
      </c>
      <c r="B25" t="s">
        <v>44</v>
      </c>
      <c r="C25" s="4">
        <v>0</v>
      </c>
    </row>
    <row r="26" spans="1:18" x14ac:dyDescent="0.3">
      <c r="A26">
        <v>27</v>
      </c>
      <c r="B26" t="s">
        <v>45</v>
      </c>
      <c r="C26" s="4">
        <v>0</v>
      </c>
      <c r="L26" s="14"/>
      <c r="M26" s="18"/>
    </row>
    <row r="27" spans="1:18" x14ac:dyDescent="0.3">
      <c r="A27">
        <v>28</v>
      </c>
      <c r="B27" t="s">
        <v>46</v>
      </c>
      <c r="C27" s="4">
        <v>0</v>
      </c>
      <c r="L27" s="14"/>
      <c r="M27" s="18"/>
      <c r="Q27" s="14"/>
      <c r="R27" s="18"/>
    </row>
    <row r="28" spans="1:18" x14ac:dyDescent="0.3">
      <c r="A28">
        <v>30</v>
      </c>
      <c r="B28" t="s">
        <v>48</v>
      </c>
      <c r="C28" s="4">
        <v>0</v>
      </c>
      <c r="L28" s="14"/>
      <c r="M28" s="18"/>
      <c r="Q28" s="14"/>
      <c r="R28" s="18"/>
    </row>
    <row r="29" spans="1:18" x14ac:dyDescent="0.3">
      <c r="A29">
        <v>31</v>
      </c>
      <c r="B29" t="s">
        <v>49</v>
      </c>
      <c r="C29" s="4">
        <v>0</v>
      </c>
      <c r="Q29" s="14"/>
      <c r="R29" s="18"/>
    </row>
    <row r="30" spans="1:18" x14ac:dyDescent="0.3">
      <c r="A30">
        <v>32</v>
      </c>
      <c r="B30" t="s">
        <v>50</v>
      </c>
      <c r="C30" s="4">
        <v>0</v>
      </c>
    </row>
    <row r="31" spans="1:18" x14ac:dyDescent="0.3">
      <c r="A31">
        <v>0</v>
      </c>
      <c r="B31" t="s">
        <v>6</v>
      </c>
      <c r="C31" s="4">
        <v>-0.15656733469824999</v>
      </c>
    </row>
    <row r="32" spans="1:18" x14ac:dyDescent="0.3">
      <c r="A32">
        <v>5</v>
      </c>
      <c r="B32" t="s">
        <v>23</v>
      </c>
      <c r="C32" s="4">
        <v>-0.19418003949814999</v>
      </c>
    </row>
    <row r="33" spans="1:3" x14ac:dyDescent="0.3">
      <c r="A33">
        <v>12</v>
      </c>
      <c r="B33" t="s">
        <v>30</v>
      </c>
      <c r="C33" s="4">
        <v>-0.20265859495705599</v>
      </c>
    </row>
    <row r="34" spans="1:3" x14ac:dyDescent="0.3">
      <c r="A34">
        <v>4</v>
      </c>
      <c r="B34" t="s">
        <v>22</v>
      </c>
      <c r="C34" s="4">
        <v>-1</v>
      </c>
    </row>
  </sheetData>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09CDC-F0E7-41A8-85DE-34DC65F82E35}">
  <sheetPr codeName="Sheet1"/>
  <dimension ref="A3:AY82"/>
  <sheetViews>
    <sheetView zoomScaleNormal="100" workbookViewId="0"/>
  </sheetViews>
  <sheetFormatPr defaultRowHeight="14.4" x14ac:dyDescent="0.3"/>
  <cols>
    <col min="1" max="1" width="22.77734375" bestFit="1" customWidth="1"/>
    <col min="2" max="2" width="13.44140625" bestFit="1" customWidth="1"/>
    <col min="3" max="3" width="17.6640625" bestFit="1" customWidth="1"/>
    <col min="6" max="6" width="12.5546875" bestFit="1" customWidth="1"/>
    <col min="7" max="8" width="13.44140625" bestFit="1" customWidth="1"/>
    <col min="10" max="10" width="22.77734375" bestFit="1" customWidth="1"/>
    <col min="11" max="11" width="13.44140625" bestFit="1" customWidth="1"/>
    <col min="17" max="17" width="13.44140625" bestFit="1" customWidth="1"/>
    <col min="18" max="18" width="8.44140625" bestFit="1" customWidth="1"/>
    <col min="19" max="19" width="21.33203125" bestFit="1" customWidth="1"/>
    <col min="20" max="20" width="10.21875" bestFit="1" customWidth="1"/>
    <col min="21" max="21" width="8" bestFit="1" customWidth="1"/>
    <col min="22" max="22" width="8.44140625" bestFit="1" customWidth="1"/>
    <col min="23" max="23" width="23.109375" bestFit="1" customWidth="1"/>
    <col min="24" max="24" width="17.44140625" bestFit="1" customWidth="1"/>
    <col min="25" max="26" width="11.109375" bestFit="1" customWidth="1"/>
    <col min="27" max="27" width="10.21875" bestFit="1" customWidth="1"/>
    <col min="28" max="28" width="23.6640625" bestFit="1" customWidth="1"/>
    <col min="29" max="29" width="14" bestFit="1" customWidth="1"/>
    <col min="30" max="30" width="13.109375" bestFit="1" customWidth="1"/>
    <col min="31" max="31" width="10.44140625" bestFit="1" customWidth="1"/>
    <col min="32" max="32" width="8" bestFit="1" customWidth="1"/>
    <col min="33" max="33" width="8.77734375" bestFit="1" customWidth="1"/>
    <col min="34" max="34" width="7.5546875" bestFit="1" customWidth="1"/>
    <col min="35" max="35" width="13.109375" bestFit="1" customWidth="1"/>
    <col min="36" max="36" width="9.109375" bestFit="1" customWidth="1"/>
    <col min="37" max="37" width="11.88671875" bestFit="1" customWidth="1"/>
    <col min="38" max="38" width="8" bestFit="1" customWidth="1"/>
    <col min="39" max="39" width="10.44140625" bestFit="1" customWidth="1"/>
    <col min="40" max="40" width="9.77734375" bestFit="1" customWidth="1"/>
    <col min="41" max="41" width="14.21875" bestFit="1" customWidth="1"/>
    <col min="42" max="42" width="12" bestFit="1" customWidth="1"/>
    <col min="43" max="43" width="11.44140625" bestFit="1" customWidth="1"/>
    <col min="44" max="44" width="8" bestFit="1" customWidth="1"/>
    <col min="45" max="45" width="8.5546875" bestFit="1" customWidth="1"/>
    <col min="46" max="46" width="9.5546875" bestFit="1" customWidth="1"/>
    <col min="47" max="47" width="11.88671875" bestFit="1" customWidth="1"/>
    <col min="48" max="48" width="15.21875" bestFit="1" customWidth="1"/>
    <col min="49" max="49" width="16.109375" bestFit="1" customWidth="1"/>
    <col min="50" max="50" width="14.44140625" bestFit="1" customWidth="1"/>
    <col min="51" max="51" width="10.77734375" bestFit="1" customWidth="1"/>
  </cols>
  <sheetData>
    <row r="3" spans="1:51" x14ac:dyDescent="0.3">
      <c r="A3" s="2" t="s">
        <v>53</v>
      </c>
      <c r="B3" t="s">
        <v>54</v>
      </c>
      <c r="C3">
        <f>ROUNDUP((GETPIVOTDATA("visitors",$A$3,"district","Hyderabad")/1000000),1)</f>
        <v>84</v>
      </c>
      <c r="K3" t="s">
        <v>54</v>
      </c>
    </row>
    <row r="4" spans="1:51" x14ac:dyDescent="0.3">
      <c r="A4" s="3" t="s">
        <v>20</v>
      </c>
      <c r="B4">
        <v>83900960</v>
      </c>
      <c r="C4" t="str">
        <f>A4 &amp; " is the most visited district having "&amp;C3&amp;" million visitors combining both domestic and foreign."</f>
        <v>Hyderabad is the most visited district having 84 million visitors combining both domestic and foreign.</v>
      </c>
      <c r="J4" s="3" t="s">
        <v>29</v>
      </c>
      <c r="K4">
        <v>600697</v>
      </c>
      <c r="M4" s="3" t="s">
        <v>29</v>
      </c>
      <c r="N4">
        <v>600697</v>
      </c>
      <c r="Q4" s="2" t="s">
        <v>54</v>
      </c>
    </row>
    <row r="5" spans="1:51" x14ac:dyDescent="0.3">
      <c r="A5" s="3" t="s">
        <v>39</v>
      </c>
      <c r="B5">
        <v>41763276</v>
      </c>
      <c r="J5" s="3" t="s">
        <v>50</v>
      </c>
      <c r="K5">
        <v>389250</v>
      </c>
      <c r="M5" s="3" t="s">
        <v>50</v>
      </c>
      <c r="N5">
        <v>389250</v>
      </c>
      <c r="R5" t="s">
        <v>6</v>
      </c>
      <c r="S5" t="s">
        <v>19</v>
      </c>
      <c r="T5" t="s">
        <v>20</v>
      </c>
      <c r="U5" t="s">
        <v>21</v>
      </c>
      <c r="V5" t="s">
        <v>22</v>
      </c>
      <c r="W5" t="s">
        <v>23</v>
      </c>
      <c r="X5" t="s">
        <v>24</v>
      </c>
      <c r="Y5" t="s">
        <v>25</v>
      </c>
      <c r="Z5" t="s">
        <v>26</v>
      </c>
      <c r="AA5" t="s">
        <v>27</v>
      </c>
      <c r="AB5" t="s">
        <v>28</v>
      </c>
      <c r="AC5" t="s">
        <v>29</v>
      </c>
      <c r="AD5" t="s">
        <v>30</v>
      </c>
      <c r="AE5" t="s">
        <v>31</v>
      </c>
      <c r="AF5" t="s">
        <v>32</v>
      </c>
      <c r="AG5" t="s">
        <v>33</v>
      </c>
      <c r="AH5" t="s">
        <v>49</v>
      </c>
      <c r="AI5" t="s">
        <v>34</v>
      </c>
      <c r="AJ5" t="s">
        <v>35</v>
      </c>
      <c r="AK5" t="s">
        <v>50</v>
      </c>
      <c r="AL5" t="s">
        <v>36</v>
      </c>
      <c r="AM5" t="s">
        <v>37</v>
      </c>
      <c r="AN5" t="s">
        <v>38</v>
      </c>
      <c r="AO5" t="s">
        <v>39</v>
      </c>
      <c r="AP5" t="s">
        <v>40</v>
      </c>
      <c r="AQ5" t="s">
        <v>41</v>
      </c>
      <c r="AR5" t="s">
        <v>42</v>
      </c>
      <c r="AS5" t="s">
        <v>43</v>
      </c>
      <c r="AT5" t="s">
        <v>44</v>
      </c>
      <c r="AU5" t="s">
        <v>45</v>
      </c>
      <c r="AV5" t="s">
        <v>46</v>
      </c>
      <c r="AW5" t="s">
        <v>47</v>
      </c>
      <c r="AX5" t="s">
        <v>48</v>
      </c>
      <c r="AY5" t="s">
        <v>60</v>
      </c>
    </row>
    <row r="6" spans="1:51" x14ac:dyDescent="0.3">
      <c r="A6" s="3" t="s">
        <v>47</v>
      </c>
      <c r="B6">
        <v>30726603</v>
      </c>
      <c r="J6" s="3" t="s">
        <v>37</v>
      </c>
      <c r="K6">
        <v>116147</v>
      </c>
      <c r="M6" s="3" t="s">
        <v>37</v>
      </c>
      <c r="N6">
        <v>116147</v>
      </c>
      <c r="Q6" s="3" t="s">
        <v>7</v>
      </c>
      <c r="R6">
        <v>1456362</v>
      </c>
      <c r="S6">
        <v>1006955</v>
      </c>
      <c r="T6">
        <v>6452101</v>
      </c>
      <c r="U6">
        <v>1000472</v>
      </c>
      <c r="V6">
        <v>58210</v>
      </c>
      <c r="W6">
        <v>6813840</v>
      </c>
      <c r="X6">
        <v>507769</v>
      </c>
      <c r="Y6">
        <v>144</v>
      </c>
      <c r="Z6">
        <v>2022657</v>
      </c>
      <c r="AA6">
        <v>1017999</v>
      </c>
      <c r="AB6">
        <v>7580</v>
      </c>
      <c r="AC6">
        <v>40740</v>
      </c>
      <c r="AD6">
        <v>1347441</v>
      </c>
      <c r="AE6">
        <v>93312</v>
      </c>
      <c r="AF6">
        <v>1115600</v>
      </c>
      <c r="AG6">
        <v>0</v>
      </c>
      <c r="AH6">
        <v>0</v>
      </c>
      <c r="AI6">
        <v>840503</v>
      </c>
      <c r="AJ6">
        <v>628451</v>
      </c>
      <c r="AK6">
        <v>0</v>
      </c>
      <c r="AL6">
        <v>1134227</v>
      </c>
      <c r="AM6">
        <v>4562</v>
      </c>
      <c r="AN6">
        <v>5070</v>
      </c>
      <c r="AO6">
        <v>9042214</v>
      </c>
      <c r="AP6">
        <v>0</v>
      </c>
      <c r="AQ6">
        <v>593000</v>
      </c>
      <c r="AR6">
        <v>474293</v>
      </c>
      <c r="AS6">
        <v>0</v>
      </c>
      <c r="AT6">
        <v>0</v>
      </c>
      <c r="AU6">
        <v>78414</v>
      </c>
      <c r="AV6">
        <v>61900</v>
      </c>
      <c r="AW6">
        <v>2405498</v>
      </c>
      <c r="AX6">
        <v>3173293</v>
      </c>
      <c r="AY6">
        <v>41382607</v>
      </c>
    </row>
    <row r="7" spans="1:51" x14ac:dyDescent="0.3">
      <c r="A7" s="3" t="s">
        <v>48</v>
      </c>
      <c r="B7">
        <v>26893080</v>
      </c>
      <c r="J7" s="3" t="s">
        <v>28</v>
      </c>
      <c r="K7">
        <v>92734</v>
      </c>
      <c r="M7" s="3" t="s">
        <v>28</v>
      </c>
      <c r="N7">
        <v>92734</v>
      </c>
      <c r="Q7" s="3" t="s">
        <v>8</v>
      </c>
      <c r="R7">
        <v>1463863</v>
      </c>
      <c r="S7">
        <v>721152</v>
      </c>
      <c r="T7">
        <v>5014430</v>
      </c>
      <c r="U7">
        <v>724340</v>
      </c>
      <c r="V7">
        <v>60020</v>
      </c>
      <c r="W7">
        <v>8756600</v>
      </c>
      <c r="X7">
        <v>1443330</v>
      </c>
      <c r="Y7">
        <v>135</v>
      </c>
      <c r="Z7">
        <v>806615</v>
      </c>
      <c r="AA7">
        <v>725918</v>
      </c>
      <c r="AB7">
        <v>6675</v>
      </c>
      <c r="AC7">
        <v>40820</v>
      </c>
      <c r="AD7">
        <v>3704492</v>
      </c>
      <c r="AE7">
        <v>68054</v>
      </c>
      <c r="AF7">
        <v>2358321</v>
      </c>
      <c r="AG7">
        <v>0</v>
      </c>
      <c r="AH7">
        <v>159640</v>
      </c>
      <c r="AI7">
        <v>858774</v>
      </c>
      <c r="AJ7">
        <v>571787</v>
      </c>
      <c r="AK7">
        <v>0</v>
      </c>
      <c r="AL7">
        <v>1194671</v>
      </c>
      <c r="AM7">
        <v>10688</v>
      </c>
      <c r="AN7">
        <v>5230</v>
      </c>
      <c r="AO7">
        <v>3292906</v>
      </c>
      <c r="AP7">
        <v>0</v>
      </c>
      <c r="AQ7">
        <v>828000</v>
      </c>
      <c r="AR7">
        <v>324049</v>
      </c>
      <c r="AS7">
        <v>0</v>
      </c>
      <c r="AT7">
        <v>0</v>
      </c>
      <c r="AU7">
        <v>67025</v>
      </c>
      <c r="AV7">
        <v>63400</v>
      </c>
      <c r="AW7">
        <v>21133891</v>
      </c>
      <c r="AX7">
        <v>3670897</v>
      </c>
      <c r="AY7">
        <v>58075723</v>
      </c>
    </row>
    <row r="8" spans="1:51" x14ac:dyDescent="0.3">
      <c r="A8" s="3" t="s">
        <v>19</v>
      </c>
      <c r="B8">
        <v>21600962</v>
      </c>
      <c r="J8" s="3" t="s">
        <v>38</v>
      </c>
      <c r="K8">
        <v>56977</v>
      </c>
      <c r="M8" s="3" t="s">
        <v>38</v>
      </c>
      <c r="N8">
        <v>56977</v>
      </c>
      <c r="Q8" s="3" t="s">
        <v>9</v>
      </c>
      <c r="R8">
        <v>647812</v>
      </c>
      <c r="S8">
        <v>890666</v>
      </c>
      <c r="T8">
        <v>5227626</v>
      </c>
      <c r="U8">
        <v>934464</v>
      </c>
      <c r="V8">
        <v>53050</v>
      </c>
      <c r="W8">
        <v>265050</v>
      </c>
      <c r="X8">
        <v>465039</v>
      </c>
      <c r="Y8">
        <v>131</v>
      </c>
      <c r="Z8">
        <v>1041863</v>
      </c>
      <c r="AA8">
        <v>778897</v>
      </c>
      <c r="AB8">
        <v>5805</v>
      </c>
      <c r="AC8">
        <v>35700</v>
      </c>
      <c r="AD8">
        <v>2250760</v>
      </c>
      <c r="AE8">
        <v>39777</v>
      </c>
      <c r="AF8">
        <v>3466535</v>
      </c>
      <c r="AG8">
        <v>0</v>
      </c>
      <c r="AH8">
        <v>156610</v>
      </c>
      <c r="AI8">
        <v>553524</v>
      </c>
      <c r="AJ8">
        <v>645660</v>
      </c>
      <c r="AK8">
        <v>0</v>
      </c>
      <c r="AL8">
        <v>1195120</v>
      </c>
      <c r="AM8">
        <v>4909</v>
      </c>
      <c r="AN8">
        <v>4185</v>
      </c>
      <c r="AO8">
        <v>3498081</v>
      </c>
      <c r="AP8">
        <v>0</v>
      </c>
      <c r="AQ8">
        <v>1180500</v>
      </c>
      <c r="AR8">
        <v>449900</v>
      </c>
      <c r="AS8">
        <v>0</v>
      </c>
      <c r="AT8">
        <v>0</v>
      </c>
      <c r="AU8">
        <v>60150</v>
      </c>
      <c r="AV8">
        <v>63000</v>
      </c>
      <c r="AW8">
        <v>981300</v>
      </c>
      <c r="AX8">
        <v>3844091</v>
      </c>
      <c r="AY8">
        <v>28740205</v>
      </c>
    </row>
    <row r="9" spans="1:51" x14ac:dyDescent="0.3">
      <c r="A9" s="3" t="s">
        <v>32</v>
      </c>
      <c r="B9">
        <v>20542639</v>
      </c>
      <c r="J9" s="3" t="s">
        <v>25</v>
      </c>
      <c r="K9">
        <v>1773</v>
      </c>
      <c r="M9" s="3" t="s">
        <v>25</v>
      </c>
      <c r="N9">
        <v>1773</v>
      </c>
      <c r="Q9" s="3" t="s">
        <v>10</v>
      </c>
      <c r="R9">
        <v>380049</v>
      </c>
      <c r="S9">
        <v>1358302</v>
      </c>
      <c r="T9">
        <v>6126839</v>
      </c>
      <c r="U9">
        <v>1150640</v>
      </c>
      <c r="V9">
        <v>54048</v>
      </c>
      <c r="W9">
        <v>278350</v>
      </c>
      <c r="X9">
        <v>352433</v>
      </c>
      <c r="Y9">
        <v>132</v>
      </c>
      <c r="Z9">
        <v>977042</v>
      </c>
      <c r="AA9">
        <v>1370015</v>
      </c>
      <c r="AB9">
        <v>4605</v>
      </c>
      <c r="AC9">
        <v>35035</v>
      </c>
      <c r="AD9">
        <v>1210455</v>
      </c>
      <c r="AE9">
        <v>63022</v>
      </c>
      <c r="AF9">
        <v>1704864</v>
      </c>
      <c r="AG9">
        <v>0</v>
      </c>
      <c r="AH9">
        <v>152570</v>
      </c>
      <c r="AI9">
        <v>479749</v>
      </c>
      <c r="AJ9">
        <v>662529</v>
      </c>
      <c r="AK9">
        <v>0</v>
      </c>
      <c r="AL9">
        <v>970748</v>
      </c>
      <c r="AM9">
        <v>6032</v>
      </c>
      <c r="AN9">
        <v>3632</v>
      </c>
      <c r="AO9">
        <v>3128718</v>
      </c>
      <c r="AP9">
        <v>0</v>
      </c>
      <c r="AQ9">
        <v>582500</v>
      </c>
      <c r="AR9">
        <v>379912</v>
      </c>
      <c r="AS9">
        <v>0</v>
      </c>
      <c r="AT9">
        <v>0</v>
      </c>
      <c r="AU9">
        <v>45801</v>
      </c>
      <c r="AV9">
        <v>56100</v>
      </c>
      <c r="AW9">
        <v>717711</v>
      </c>
      <c r="AX9">
        <v>1703520</v>
      </c>
      <c r="AY9">
        <v>23955353</v>
      </c>
    </row>
    <row r="10" spans="1:51" x14ac:dyDescent="0.3">
      <c r="A10" s="3" t="s">
        <v>23</v>
      </c>
      <c r="B10">
        <v>19632865</v>
      </c>
      <c r="J10" s="3" t="s">
        <v>43</v>
      </c>
      <c r="K10">
        <v>0</v>
      </c>
      <c r="M10" s="3" t="s">
        <v>43</v>
      </c>
      <c r="N10">
        <v>0</v>
      </c>
      <c r="Q10" s="3" t="s">
        <v>11</v>
      </c>
      <c r="R10">
        <v>279833</v>
      </c>
      <c r="S10">
        <v>878699</v>
      </c>
      <c r="T10">
        <v>6049214</v>
      </c>
      <c r="U10">
        <v>1609607</v>
      </c>
      <c r="V10">
        <v>58530</v>
      </c>
      <c r="W10">
        <v>274000</v>
      </c>
      <c r="X10">
        <v>417461</v>
      </c>
      <c r="Y10">
        <v>155</v>
      </c>
      <c r="Z10">
        <v>1113614</v>
      </c>
      <c r="AA10">
        <v>838953</v>
      </c>
      <c r="AB10">
        <v>4702</v>
      </c>
      <c r="AC10">
        <v>35055</v>
      </c>
      <c r="AD10">
        <v>1154787</v>
      </c>
      <c r="AE10">
        <v>54219</v>
      </c>
      <c r="AF10">
        <v>1454891</v>
      </c>
      <c r="AG10">
        <v>0</v>
      </c>
      <c r="AH10">
        <v>154550</v>
      </c>
      <c r="AI10">
        <v>551766</v>
      </c>
      <c r="AJ10">
        <v>676201</v>
      </c>
      <c r="AK10">
        <v>0</v>
      </c>
      <c r="AL10">
        <v>789588</v>
      </c>
      <c r="AM10">
        <v>8448</v>
      </c>
      <c r="AN10">
        <v>2941</v>
      </c>
      <c r="AO10">
        <v>3157311</v>
      </c>
      <c r="AP10">
        <v>0</v>
      </c>
      <c r="AQ10">
        <v>505000</v>
      </c>
      <c r="AR10">
        <v>356200</v>
      </c>
      <c r="AS10">
        <v>0</v>
      </c>
      <c r="AT10">
        <v>0</v>
      </c>
      <c r="AU10">
        <v>43014</v>
      </c>
      <c r="AV10">
        <v>55500</v>
      </c>
      <c r="AW10">
        <v>770358</v>
      </c>
      <c r="AX10">
        <v>1586332</v>
      </c>
      <c r="AY10">
        <v>22880929</v>
      </c>
    </row>
    <row r="11" spans="1:51" x14ac:dyDescent="0.3">
      <c r="A11" s="3" t="s">
        <v>30</v>
      </c>
      <c r="B11">
        <v>17180118</v>
      </c>
      <c r="J11" s="3" t="s">
        <v>44</v>
      </c>
      <c r="K11">
        <v>0</v>
      </c>
      <c r="M11" s="3" t="s">
        <v>44</v>
      </c>
      <c r="N11">
        <v>0</v>
      </c>
      <c r="Q11" s="3" t="s">
        <v>12</v>
      </c>
      <c r="R11">
        <v>416309</v>
      </c>
      <c r="S11">
        <v>10404030</v>
      </c>
      <c r="T11">
        <v>16897783</v>
      </c>
      <c r="U11">
        <v>835971</v>
      </c>
      <c r="V11">
        <v>62620</v>
      </c>
      <c r="W11">
        <v>293550</v>
      </c>
      <c r="X11">
        <v>475377</v>
      </c>
      <c r="Y11">
        <v>138</v>
      </c>
      <c r="Z11">
        <v>936339</v>
      </c>
      <c r="AA11">
        <v>847278</v>
      </c>
      <c r="AB11">
        <v>5292</v>
      </c>
      <c r="AC11">
        <v>35500</v>
      </c>
      <c r="AD11">
        <v>1081622</v>
      </c>
      <c r="AE11">
        <v>58379</v>
      </c>
      <c r="AF11">
        <v>1528169</v>
      </c>
      <c r="AG11">
        <v>0</v>
      </c>
      <c r="AH11">
        <v>163480</v>
      </c>
      <c r="AI11">
        <v>544528</v>
      </c>
      <c r="AJ11">
        <v>603742</v>
      </c>
      <c r="AK11">
        <v>0</v>
      </c>
      <c r="AL11">
        <v>1045303</v>
      </c>
      <c r="AM11">
        <v>5205</v>
      </c>
      <c r="AN11">
        <v>3200</v>
      </c>
      <c r="AO11">
        <v>2563617</v>
      </c>
      <c r="AP11">
        <v>0</v>
      </c>
      <c r="AQ11">
        <v>620500</v>
      </c>
      <c r="AR11">
        <v>1201300</v>
      </c>
      <c r="AS11">
        <v>0</v>
      </c>
      <c r="AT11">
        <v>0</v>
      </c>
      <c r="AU11">
        <v>58234</v>
      </c>
      <c r="AV11">
        <v>59200</v>
      </c>
      <c r="AW11">
        <v>756877</v>
      </c>
      <c r="AX11">
        <v>1634016</v>
      </c>
      <c r="AY11">
        <v>43137559</v>
      </c>
    </row>
    <row r="12" spans="1:51" x14ac:dyDescent="0.3">
      <c r="A12" s="3" t="s">
        <v>36</v>
      </c>
      <c r="B12">
        <v>13315796</v>
      </c>
      <c r="J12" s="3" t="s">
        <v>33</v>
      </c>
      <c r="K12">
        <v>0</v>
      </c>
      <c r="M12" s="3" t="s">
        <v>33</v>
      </c>
      <c r="N12">
        <v>0</v>
      </c>
      <c r="Q12" s="3" t="s">
        <v>13</v>
      </c>
      <c r="R12">
        <v>536405</v>
      </c>
      <c r="S12">
        <v>711756</v>
      </c>
      <c r="T12">
        <v>5552527</v>
      </c>
      <c r="U12">
        <v>587146</v>
      </c>
      <c r="V12">
        <v>66490</v>
      </c>
      <c r="W12">
        <v>268750</v>
      </c>
      <c r="X12">
        <v>390084</v>
      </c>
      <c r="Y12">
        <v>139</v>
      </c>
      <c r="Z12">
        <v>425275</v>
      </c>
      <c r="AA12">
        <v>709257</v>
      </c>
      <c r="AB12">
        <v>6954</v>
      </c>
      <c r="AC12">
        <v>37610</v>
      </c>
      <c r="AD12">
        <v>1003660</v>
      </c>
      <c r="AE12">
        <v>83831</v>
      </c>
      <c r="AF12">
        <v>1228600</v>
      </c>
      <c r="AG12">
        <v>0</v>
      </c>
      <c r="AH12">
        <v>167700</v>
      </c>
      <c r="AI12">
        <v>366910</v>
      </c>
      <c r="AJ12">
        <v>633632</v>
      </c>
      <c r="AK12">
        <v>68842</v>
      </c>
      <c r="AL12">
        <v>1022952</v>
      </c>
      <c r="AM12">
        <v>9036</v>
      </c>
      <c r="AN12">
        <v>3760</v>
      </c>
      <c r="AO12">
        <v>1822703</v>
      </c>
      <c r="AP12">
        <v>0</v>
      </c>
      <c r="AQ12">
        <v>770600</v>
      </c>
      <c r="AR12">
        <v>321870</v>
      </c>
      <c r="AS12">
        <v>0</v>
      </c>
      <c r="AT12">
        <v>0</v>
      </c>
      <c r="AU12">
        <v>84342</v>
      </c>
      <c r="AV12">
        <v>68100</v>
      </c>
      <c r="AW12">
        <v>738865</v>
      </c>
      <c r="AX12">
        <v>1485166</v>
      </c>
      <c r="AY12">
        <v>19172962</v>
      </c>
    </row>
    <row r="13" spans="1:51" x14ac:dyDescent="0.3">
      <c r="A13" s="3" t="s">
        <v>21</v>
      </c>
      <c r="B13">
        <v>11303514</v>
      </c>
      <c r="J13" s="3" t="s">
        <v>40</v>
      </c>
      <c r="K13">
        <v>0</v>
      </c>
      <c r="M13" s="3" t="s">
        <v>40</v>
      </c>
      <c r="N13">
        <v>0</v>
      </c>
      <c r="Q13" s="3" t="s">
        <v>14</v>
      </c>
      <c r="R13">
        <v>796273</v>
      </c>
      <c r="S13">
        <v>807927</v>
      </c>
      <c r="T13">
        <v>5750967</v>
      </c>
      <c r="U13">
        <v>810713</v>
      </c>
      <c r="V13">
        <v>69500</v>
      </c>
      <c r="W13">
        <v>348050</v>
      </c>
      <c r="X13">
        <v>378951</v>
      </c>
      <c r="Y13">
        <v>145</v>
      </c>
      <c r="Z13">
        <v>1043311</v>
      </c>
      <c r="AA13">
        <v>830496</v>
      </c>
      <c r="AB13">
        <v>8500</v>
      </c>
      <c r="AC13">
        <v>37910</v>
      </c>
      <c r="AD13">
        <v>1622275</v>
      </c>
      <c r="AE13">
        <v>79156</v>
      </c>
      <c r="AF13">
        <v>1248830</v>
      </c>
      <c r="AG13">
        <v>0</v>
      </c>
      <c r="AH13">
        <v>171050</v>
      </c>
      <c r="AI13">
        <v>417881</v>
      </c>
      <c r="AJ13">
        <v>1015073</v>
      </c>
      <c r="AK13">
        <v>72249</v>
      </c>
      <c r="AL13">
        <v>988986</v>
      </c>
      <c r="AM13">
        <v>13701</v>
      </c>
      <c r="AN13">
        <v>4485</v>
      </c>
      <c r="AO13">
        <v>1911480</v>
      </c>
      <c r="AP13">
        <v>0</v>
      </c>
      <c r="AQ13">
        <v>966150</v>
      </c>
      <c r="AR13">
        <v>388155</v>
      </c>
      <c r="AS13">
        <v>0</v>
      </c>
      <c r="AT13">
        <v>0</v>
      </c>
      <c r="AU13">
        <v>93095</v>
      </c>
      <c r="AV13">
        <v>70950</v>
      </c>
      <c r="AW13">
        <v>770355</v>
      </c>
      <c r="AX13">
        <v>1596175</v>
      </c>
      <c r="AY13">
        <v>22312789</v>
      </c>
    </row>
    <row r="14" spans="1:51" x14ac:dyDescent="0.3">
      <c r="Q14" s="3" t="s">
        <v>15</v>
      </c>
      <c r="R14">
        <v>597442</v>
      </c>
      <c r="S14">
        <v>1030861</v>
      </c>
      <c r="T14">
        <v>5312283</v>
      </c>
      <c r="U14">
        <v>573787</v>
      </c>
      <c r="V14">
        <v>73070</v>
      </c>
      <c r="W14">
        <v>355400</v>
      </c>
      <c r="X14">
        <v>376928</v>
      </c>
      <c r="Y14">
        <v>122</v>
      </c>
      <c r="Z14">
        <v>981750</v>
      </c>
      <c r="AA14">
        <v>786477</v>
      </c>
      <c r="AB14">
        <v>7382</v>
      </c>
      <c r="AC14">
        <v>39770</v>
      </c>
      <c r="AD14">
        <v>1057607</v>
      </c>
      <c r="AE14">
        <v>71517</v>
      </c>
      <c r="AF14">
        <v>1279113</v>
      </c>
      <c r="AG14">
        <v>0</v>
      </c>
      <c r="AH14">
        <v>172900</v>
      </c>
      <c r="AI14">
        <v>412171</v>
      </c>
      <c r="AJ14">
        <v>786462</v>
      </c>
      <c r="AK14">
        <v>62841</v>
      </c>
      <c r="AL14">
        <v>1122226</v>
      </c>
      <c r="AM14">
        <v>8533</v>
      </c>
      <c r="AN14">
        <v>4415</v>
      </c>
      <c r="AO14">
        <v>1807046</v>
      </c>
      <c r="AP14">
        <v>0</v>
      </c>
      <c r="AQ14">
        <v>793350</v>
      </c>
      <c r="AR14">
        <v>284696</v>
      </c>
      <c r="AS14">
        <v>0</v>
      </c>
      <c r="AT14">
        <v>0</v>
      </c>
      <c r="AU14">
        <v>89237</v>
      </c>
      <c r="AV14">
        <v>72200</v>
      </c>
      <c r="AW14">
        <v>786210</v>
      </c>
      <c r="AX14">
        <v>1865137</v>
      </c>
      <c r="AY14">
        <v>20810933</v>
      </c>
    </row>
    <row r="15" spans="1:51" x14ac:dyDescent="0.3">
      <c r="Q15" s="3" t="s">
        <v>16</v>
      </c>
      <c r="R15">
        <v>204291</v>
      </c>
      <c r="S15">
        <v>1255043</v>
      </c>
      <c r="T15">
        <v>6552397</v>
      </c>
      <c r="U15">
        <v>753029</v>
      </c>
      <c r="V15">
        <v>88210</v>
      </c>
      <c r="W15">
        <v>433010</v>
      </c>
      <c r="X15">
        <v>611592</v>
      </c>
      <c r="Y15">
        <v>193</v>
      </c>
      <c r="Z15">
        <v>34963</v>
      </c>
      <c r="AA15">
        <v>533788</v>
      </c>
      <c r="AB15">
        <v>18518</v>
      </c>
      <c r="AC15">
        <v>52592</v>
      </c>
      <c r="AD15">
        <v>718074</v>
      </c>
      <c r="AE15">
        <v>92402</v>
      </c>
      <c r="AF15">
        <v>1431324</v>
      </c>
      <c r="AG15">
        <v>0</v>
      </c>
      <c r="AH15">
        <v>172500</v>
      </c>
      <c r="AI15">
        <v>799310</v>
      </c>
      <c r="AJ15">
        <v>67196</v>
      </c>
      <c r="AK15">
        <v>58213</v>
      </c>
      <c r="AL15">
        <v>1501302</v>
      </c>
      <c r="AM15">
        <v>16417</v>
      </c>
      <c r="AN15">
        <v>6170</v>
      </c>
      <c r="AO15">
        <v>2533159</v>
      </c>
      <c r="AP15">
        <v>0</v>
      </c>
      <c r="AQ15">
        <v>1145270</v>
      </c>
      <c r="AR15">
        <v>475691</v>
      </c>
      <c r="AS15">
        <v>0</v>
      </c>
      <c r="AT15">
        <v>0</v>
      </c>
      <c r="AU15">
        <v>84936</v>
      </c>
      <c r="AV15">
        <v>81800</v>
      </c>
      <c r="AW15">
        <v>535900</v>
      </c>
      <c r="AX15">
        <v>2236635</v>
      </c>
      <c r="AY15">
        <v>22493925</v>
      </c>
    </row>
    <row r="16" spans="1:51" x14ac:dyDescent="0.3">
      <c r="Q16" s="3" t="s">
        <v>17</v>
      </c>
      <c r="R16">
        <v>335995</v>
      </c>
      <c r="S16">
        <v>1085472</v>
      </c>
      <c r="T16">
        <v>5626156</v>
      </c>
      <c r="U16">
        <v>1118203</v>
      </c>
      <c r="V16">
        <v>87550</v>
      </c>
      <c r="W16">
        <v>446380</v>
      </c>
      <c r="X16">
        <v>632490</v>
      </c>
      <c r="Y16">
        <v>168</v>
      </c>
      <c r="Z16">
        <v>36301</v>
      </c>
      <c r="AA16">
        <v>424884</v>
      </c>
      <c r="AB16">
        <v>7544</v>
      </c>
      <c r="AC16">
        <v>153745</v>
      </c>
      <c r="AD16">
        <v>1045411</v>
      </c>
      <c r="AE16">
        <v>82491</v>
      </c>
      <c r="AF16">
        <v>1526156</v>
      </c>
      <c r="AG16">
        <v>0</v>
      </c>
      <c r="AH16">
        <v>173700</v>
      </c>
      <c r="AI16">
        <v>620449</v>
      </c>
      <c r="AJ16">
        <v>51332</v>
      </c>
      <c r="AK16">
        <v>62750</v>
      </c>
      <c r="AL16">
        <v>1113310</v>
      </c>
      <c r="AM16">
        <v>14719</v>
      </c>
      <c r="AN16">
        <v>6965</v>
      </c>
      <c r="AO16">
        <v>4155510</v>
      </c>
      <c r="AP16">
        <v>0</v>
      </c>
      <c r="AQ16">
        <v>1315220</v>
      </c>
      <c r="AR16">
        <v>628177</v>
      </c>
      <c r="AS16">
        <v>0</v>
      </c>
      <c r="AT16">
        <v>0</v>
      </c>
      <c r="AU16">
        <v>102010</v>
      </c>
      <c r="AV16">
        <v>78550</v>
      </c>
      <c r="AW16">
        <v>547005</v>
      </c>
      <c r="AX16">
        <v>2069798</v>
      </c>
      <c r="AY16">
        <v>23548441</v>
      </c>
    </row>
    <row r="17" spans="16:51" x14ac:dyDescent="0.3">
      <c r="Q17" s="3" t="s">
        <v>18</v>
      </c>
      <c r="R17">
        <v>206941</v>
      </c>
      <c r="S17">
        <v>1450099</v>
      </c>
      <c r="T17">
        <v>9338637</v>
      </c>
      <c r="U17">
        <v>1205142</v>
      </c>
      <c r="V17">
        <v>94982</v>
      </c>
      <c r="W17">
        <v>1099885</v>
      </c>
      <c r="X17">
        <v>761886</v>
      </c>
      <c r="Y17">
        <v>171</v>
      </c>
      <c r="Z17">
        <v>42653</v>
      </c>
      <c r="AA17">
        <v>514353</v>
      </c>
      <c r="AB17">
        <v>9177</v>
      </c>
      <c r="AC17">
        <v>56220</v>
      </c>
      <c r="AD17">
        <v>983534</v>
      </c>
      <c r="AE17">
        <v>81082</v>
      </c>
      <c r="AF17">
        <v>2200236</v>
      </c>
      <c r="AG17">
        <v>0</v>
      </c>
      <c r="AH17">
        <v>175100</v>
      </c>
      <c r="AI17">
        <v>978790</v>
      </c>
      <c r="AJ17">
        <v>59868</v>
      </c>
      <c r="AK17">
        <v>64355</v>
      </c>
      <c r="AL17">
        <v>1237363</v>
      </c>
      <c r="AM17">
        <v>13897</v>
      </c>
      <c r="AN17">
        <v>6924</v>
      </c>
      <c r="AO17">
        <v>4850531</v>
      </c>
      <c r="AP17">
        <v>0</v>
      </c>
      <c r="AQ17">
        <v>1124420</v>
      </c>
      <c r="AR17">
        <v>491042</v>
      </c>
      <c r="AS17">
        <v>0</v>
      </c>
      <c r="AT17">
        <v>0</v>
      </c>
      <c r="AU17">
        <v>83820</v>
      </c>
      <c r="AV17">
        <v>88462</v>
      </c>
      <c r="AW17">
        <v>582633</v>
      </c>
      <c r="AX17">
        <v>2028020</v>
      </c>
      <c r="AY17">
        <v>29830223</v>
      </c>
    </row>
    <row r="23" spans="16:51" x14ac:dyDescent="0.3">
      <c r="T23" s="6" t="s">
        <v>54</v>
      </c>
      <c r="U23" s="6"/>
      <c r="AA23">
        <f>HLOOKUP($Y$25,$R$5:$AY$17,2,FALSE)</f>
        <v>6452101</v>
      </c>
    </row>
    <row r="24" spans="16:51" x14ac:dyDescent="0.3">
      <c r="P24">
        <v>1</v>
      </c>
      <c r="Q24" s="7" t="s">
        <v>6</v>
      </c>
      <c r="T24" s="5"/>
      <c r="U24" s="5" t="s">
        <v>6</v>
      </c>
      <c r="AA24">
        <f>HLOOKUP($Y$25,$R$5:$AY$17,3,FALSE)</f>
        <v>5014430</v>
      </c>
    </row>
    <row r="25" spans="16:51" x14ac:dyDescent="0.3">
      <c r="P25">
        <v>2</v>
      </c>
      <c r="Q25" s="7" t="s">
        <v>19</v>
      </c>
      <c r="T25" s="3" t="s">
        <v>7</v>
      </c>
      <c r="U25">
        <v>1456362</v>
      </c>
      <c r="Y25" t="str">
        <f>INDEX(R5:AY5,MATCH(U41,R5:AY5,0))</f>
        <v>Hyderabad</v>
      </c>
    </row>
    <row r="26" spans="16:51" x14ac:dyDescent="0.3">
      <c r="P26">
        <v>3</v>
      </c>
      <c r="Q26" s="7" t="s">
        <v>20</v>
      </c>
      <c r="T26" s="3" t="s">
        <v>8</v>
      </c>
      <c r="U26">
        <v>1463863</v>
      </c>
      <c r="Y26">
        <f>INDEX(R6:AY6,MATCH(U42,R6:AY6,0))</f>
        <v>0</v>
      </c>
    </row>
    <row r="27" spans="16:51" x14ac:dyDescent="0.3">
      <c r="P27">
        <v>4</v>
      </c>
      <c r="Q27" s="7" t="s">
        <v>21</v>
      </c>
      <c r="T27" s="3" t="s">
        <v>9</v>
      </c>
      <c r="U27">
        <v>647812</v>
      </c>
      <c r="W27" s="3"/>
      <c r="X27">
        <f>HLOOKUP($Y$25,$R$5:$AY$17,2,FALSE)</f>
        <v>6452101</v>
      </c>
      <c r="Y27" s="3" t="s">
        <v>7</v>
      </c>
    </row>
    <row r="28" spans="16:51" x14ac:dyDescent="0.3">
      <c r="P28">
        <v>5</v>
      </c>
      <c r="Q28" s="7" t="s">
        <v>22</v>
      </c>
      <c r="T28" s="3" t="s">
        <v>10</v>
      </c>
      <c r="U28">
        <v>380049</v>
      </c>
      <c r="W28" s="3"/>
      <c r="X28">
        <f>HLOOKUP($Y$25,$R$5:$AY$17,3,FALSE)</f>
        <v>5014430</v>
      </c>
      <c r="Y28" s="3" t="s">
        <v>8</v>
      </c>
    </row>
    <row r="29" spans="16:51" x14ac:dyDescent="0.3">
      <c r="P29">
        <v>6</v>
      </c>
      <c r="Q29" s="7" t="s">
        <v>23</v>
      </c>
      <c r="T29" s="3" t="s">
        <v>11</v>
      </c>
      <c r="U29">
        <v>279833</v>
      </c>
      <c r="W29" s="3"/>
      <c r="X29">
        <f>HLOOKUP($Y$25,$R$5:$AY$17,4,FALSE)</f>
        <v>5227626</v>
      </c>
      <c r="Y29" s="3" t="s">
        <v>9</v>
      </c>
      <c r="Z29">
        <f>MAX(X27:X38)</f>
        <v>16897783</v>
      </c>
      <c r="AA29">
        <f>MIN(X27:X38)</f>
        <v>5014430</v>
      </c>
    </row>
    <row r="30" spans="16:51" x14ac:dyDescent="0.3">
      <c r="P30">
        <v>7</v>
      </c>
      <c r="Q30" s="7" t="s">
        <v>24</v>
      </c>
      <c r="T30" s="3" t="s">
        <v>12</v>
      </c>
      <c r="U30">
        <v>416309</v>
      </c>
      <c r="W30" s="3"/>
      <c r="X30">
        <f>HLOOKUP($Y$25,$R$5:$AY$17,5,FALSE)</f>
        <v>6126839</v>
      </c>
      <c r="Y30" s="3" t="s">
        <v>10</v>
      </c>
    </row>
    <row r="31" spans="16:51" x14ac:dyDescent="0.3">
      <c r="P31">
        <v>8</v>
      </c>
      <c r="Q31" s="7" t="s">
        <v>25</v>
      </c>
      <c r="T31" s="3" t="s">
        <v>13</v>
      </c>
      <c r="U31">
        <v>536405</v>
      </c>
      <c r="W31" s="3"/>
      <c r="X31">
        <f>HLOOKUP($Y$25,$R$5:$AY$17,6,FALSE)</f>
        <v>6049214</v>
      </c>
      <c r="Y31" s="3" t="s">
        <v>11</v>
      </c>
      <c r="Z31" t="str">
        <f>VLOOKUP(Z29,X27:Y38,2,FALSE)</f>
        <v>June</v>
      </c>
      <c r="AA31" t="str">
        <f>VLOOKUP(AA29,X27:Y38,2,FALSE)</f>
        <v>February</v>
      </c>
    </row>
    <row r="32" spans="16:51" x14ac:dyDescent="0.3">
      <c r="P32">
        <v>9</v>
      </c>
      <c r="Q32" s="7" t="s">
        <v>26</v>
      </c>
      <c r="T32" s="3" t="s">
        <v>14</v>
      </c>
      <c r="U32">
        <v>796273</v>
      </c>
      <c r="W32" s="3"/>
      <c r="X32">
        <f>HLOOKUP($Y$25,$R$5:$AY$17,7,FALSE)</f>
        <v>16897783</v>
      </c>
      <c r="Y32" s="3" t="s">
        <v>12</v>
      </c>
    </row>
    <row r="33" spans="1:26" x14ac:dyDescent="0.3">
      <c r="P33">
        <v>10</v>
      </c>
      <c r="Q33" s="7" t="s">
        <v>27</v>
      </c>
      <c r="T33" s="3" t="s">
        <v>15</v>
      </c>
      <c r="U33">
        <v>597442</v>
      </c>
      <c r="W33" s="3"/>
      <c r="X33">
        <f>HLOOKUP($Y$25,$R$5:$AY$17,8,FALSE)</f>
        <v>5552527</v>
      </c>
      <c r="Y33" s="3" t="s">
        <v>13</v>
      </c>
      <c r="Z33" t="str">
        <f>Z31&amp;" is the most visited month for "&amp;U41&amp;" district."</f>
        <v>June is the most visited month for Hyderabad district.</v>
      </c>
    </row>
    <row r="34" spans="1:26" x14ac:dyDescent="0.3">
      <c r="P34">
        <v>11</v>
      </c>
      <c r="Q34" s="7" t="s">
        <v>28</v>
      </c>
      <c r="T34" s="3" t="s">
        <v>16</v>
      </c>
      <c r="U34">
        <v>204291</v>
      </c>
      <c r="W34" s="3"/>
      <c r="X34">
        <f>HLOOKUP($Y$25,$R$5:$AY$17,9,FALSE)</f>
        <v>5750967</v>
      </c>
      <c r="Y34" s="3" t="s">
        <v>14</v>
      </c>
      <c r="Z34" t="str">
        <f>AA31&amp;" is the least visited month for "&amp;U41&amp;" district."</f>
        <v>February is the least visited month for Hyderabad district.</v>
      </c>
    </row>
    <row r="35" spans="1:26" x14ac:dyDescent="0.3">
      <c r="P35">
        <v>12</v>
      </c>
      <c r="Q35" s="7" t="s">
        <v>29</v>
      </c>
      <c r="T35" s="3" t="s">
        <v>17</v>
      </c>
      <c r="U35">
        <v>335995</v>
      </c>
      <c r="W35" s="3"/>
      <c r="X35">
        <f>HLOOKUP($Y$25,$R$5:$AY$17,10,FALSE)</f>
        <v>5312283</v>
      </c>
      <c r="Y35" s="3" t="s">
        <v>15</v>
      </c>
    </row>
    <row r="36" spans="1:26" x14ac:dyDescent="0.3">
      <c r="P36">
        <v>13</v>
      </c>
      <c r="Q36" s="7" t="s">
        <v>30</v>
      </c>
      <c r="T36" s="3" t="s">
        <v>18</v>
      </c>
      <c r="U36">
        <v>206941</v>
      </c>
      <c r="W36" s="3"/>
      <c r="X36">
        <f>HLOOKUP($Y$25,$R$5:$AY$17,11,FALSE)</f>
        <v>6552397</v>
      </c>
      <c r="Y36" s="3" t="s">
        <v>16</v>
      </c>
    </row>
    <row r="37" spans="1:26" x14ac:dyDescent="0.3">
      <c r="P37">
        <v>14</v>
      </c>
      <c r="Q37" s="7" t="s">
        <v>31</v>
      </c>
      <c r="W37" s="3"/>
      <c r="X37">
        <f>HLOOKUP($Y$25,$R$5:$AY$17,12,FALSE)</f>
        <v>5626156</v>
      </c>
      <c r="Y37" s="3" t="s">
        <v>17</v>
      </c>
    </row>
    <row r="38" spans="1:26" x14ac:dyDescent="0.3">
      <c r="P38">
        <v>15</v>
      </c>
      <c r="Q38" s="7" t="s">
        <v>32</v>
      </c>
      <c r="W38" s="3"/>
      <c r="X38">
        <f>HLOOKUP($Y$25,$R$5:$AY$17,13,FALSE)</f>
        <v>9338637</v>
      </c>
      <c r="Y38" s="3" t="s">
        <v>18</v>
      </c>
    </row>
    <row r="39" spans="1:26" x14ac:dyDescent="0.3">
      <c r="P39">
        <v>16</v>
      </c>
      <c r="Q39" s="7" t="s">
        <v>33</v>
      </c>
    </row>
    <row r="40" spans="1:26" x14ac:dyDescent="0.3">
      <c r="P40">
        <v>17</v>
      </c>
      <c r="Q40" s="7" t="s">
        <v>49</v>
      </c>
      <c r="T40" t="s">
        <v>57</v>
      </c>
      <c r="U40">
        <v>3</v>
      </c>
    </row>
    <row r="41" spans="1:26" x14ac:dyDescent="0.3">
      <c r="P41">
        <v>18</v>
      </c>
      <c r="Q41" s="7" t="s">
        <v>34</v>
      </c>
      <c r="T41" t="s">
        <v>58</v>
      </c>
      <c r="U41" t="str">
        <f>INDEX(Q24:Q57,U40)</f>
        <v>Hyderabad</v>
      </c>
    </row>
    <row r="42" spans="1:26" x14ac:dyDescent="0.3">
      <c r="P42">
        <v>19</v>
      </c>
      <c r="Q42" s="7" t="s">
        <v>35</v>
      </c>
    </row>
    <row r="43" spans="1:26" x14ac:dyDescent="0.3">
      <c r="P43">
        <v>20</v>
      </c>
      <c r="Q43" s="7" t="s">
        <v>50</v>
      </c>
    </row>
    <row r="44" spans="1:26" x14ac:dyDescent="0.3">
      <c r="A44" s="2" t="s">
        <v>53</v>
      </c>
      <c r="B44" t="s">
        <v>54</v>
      </c>
      <c r="P44">
        <v>21</v>
      </c>
      <c r="Q44" s="7" t="s">
        <v>36</v>
      </c>
    </row>
    <row r="45" spans="1:26" x14ac:dyDescent="0.3">
      <c r="A45" s="3" t="s">
        <v>20</v>
      </c>
      <c r="B45">
        <v>83900960</v>
      </c>
      <c r="P45">
        <v>22</v>
      </c>
      <c r="Q45" s="7" t="s">
        <v>37</v>
      </c>
    </row>
    <row r="46" spans="1:26" x14ac:dyDescent="0.3">
      <c r="A46" s="3" t="s">
        <v>39</v>
      </c>
      <c r="B46">
        <v>41763276</v>
      </c>
      <c r="P46">
        <v>23</v>
      </c>
      <c r="Q46" s="7" t="s">
        <v>38</v>
      </c>
    </row>
    <row r="47" spans="1:26" x14ac:dyDescent="0.3">
      <c r="A47" s="3" t="s">
        <v>47</v>
      </c>
      <c r="B47">
        <v>30726603</v>
      </c>
      <c r="P47">
        <v>24</v>
      </c>
      <c r="Q47" s="7" t="s">
        <v>39</v>
      </c>
    </row>
    <row r="48" spans="1:26" x14ac:dyDescent="0.3">
      <c r="A48" s="3" t="s">
        <v>48</v>
      </c>
      <c r="B48">
        <v>26893080</v>
      </c>
      <c r="P48">
        <v>25</v>
      </c>
      <c r="Q48" s="7" t="s">
        <v>40</v>
      </c>
    </row>
    <row r="49" spans="1:17" x14ac:dyDescent="0.3">
      <c r="A49" s="3" t="s">
        <v>19</v>
      </c>
      <c r="B49">
        <v>21600962</v>
      </c>
      <c r="P49">
        <v>26</v>
      </c>
      <c r="Q49" s="7" t="s">
        <v>41</v>
      </c>
    </row>
    <row r="50" spans="1:17" x14ac:dyDescent="0.3">
      <c r="A50" s="3" t="s">
        <v>32</v>
      </c>
      <c r="B50">
        <v>20542639</v>
      </c>
      <c r="P50">
        <v>27</v>
      </c>
      <c r="Q50" s="7" t="s">
        <v>42</v>
      </c>
    </row>
    <row r="51" spans="1:17" x14ac:dyDescent="0.3">
      <c r="A51" s="3" t="s">
        <v>23</v>
      </c>
      <c r="B51">
        <v>19632865</v>
      </c>
      <c r="P51">
        <v>28</v>
      </c>
      <c r="Q51" s="7" t="s">
        <v>43</v>
      </c>
    </row>
    <row r="52" spans="1:17" x14ac:dyDescent="0.3">
      <c r="A52" s="3" t="s">
        <v>30</v>
      </c>
      <c r="B52">
        <v>17180118</v>
      </c>
      <c r="P52">
        <v>29</v>
      </c>
      <c r="Q52" s="7" t="s">
        <v>44</v>
      </c>
    </row>
    <row r="53" spans="1:17" x14ac:dyDescent="0.3">
      <c r="A53" s="3" t="s">
        <v>36</v>
      </c>
      <c r="B53">
        <v>13315796</v>
      </c>
      <c r="P53">
        <v>30</v>
      </c>
      <c r="Q53" s="7" t="s">
        <v>45</v>
      </c>
    </row>
    <row r="54" spans="1:17" x14ac:dyDescent="0.3">
      <c r="A54" s="3" t="s">
        <v>21</v>
      </c>
      <c r="B54">
        <v>11303514</v>
      </c>
      <c r="P54">
        <v>31</v>
      </c>
      <c r="Q54" s="7" t="s">
        <v>46</v>
      </c>
    </row>
    <row r="55" spans="1:17" x14ac:dyDescent="0.3">
      <c r="A55" s="3" t="s">
        <v>41</v>
      </c>
      <c r="B55">
        <v>10424510</v>
      </c>
      <c r="P55">
        <v>32</v>
      </c>
      <c r="Q55" s="7" t="s">
        <v>47</v>
      </c>
    </row>
    <row r="56" spans="1:17" x14ac:dyDescent="0.3">
      <c r="A56" s="3" t="s">
        <v>26</v>
      </c>
      <c r="B56">
        <v>9462383</v>
      </c>
      <c r="P56">
        <v>33</v>
      </c>
      <c r="Q56" s="7" t="s">
        <v>48</v>
      </c>
    </row>
    <row r="57" spans="1:17" x14ac:dyDescent="0.3">
      <c r="A57" s="3" t="s">
        <v>27</v>
      </c>
      <c r="B57">
        <v>9378315</v>
      </c>
      <c r="P57">
        <v>34</v>
      </c>
      <c r="Q57" s="5" t="s">
        <v>60</v>
      </c>
    </row>
    <row r="58" spans="1:17" x14ac:dyDescent="0.3">
      <c r="A58" s="3" t="s">
        <v>34</v>
      </c>
      <c r="B58">
        <v>7424355</v>
      </c>
    </row>
    <row r="59" spans="1:17" x14ac:dyDescent="0.3">
      <c r="A59" s="3" t="s">
        <v>6</v>
      </c>
      <c r="B59">
        <v>7321575</v>
      </c>
    </row>
    <row r="60" spans="1:17" x14ac:dyDescent="0.3">
      <c r="A60" s="3" t="s">
        <v>24</v>
      </c>
      <c r="B60">
        <v>6813340</v>
      </c>
    </row>
    <row r="61" spans="1:17" x14ac:dyDescent="0.3">
      <c r="A61" s="3" t="s">
        <v>35</v>
      </c>
      <c r="B61">
        <v>6401933</v>
      </c>
    </row>
    <row r="62" spans="1:17" x14ac:dyDescent="0.3">
      <c r="A62" s="3" t="s">
        <v>42</v>
      </c>
      <c r="B62">
        <v>5775285</v>
      </c>
    </row>
    <row r="63" spans="1:17" x14ac:dyDescent="0.3">
      <c r="A63" s="3" t="s">
        <v>49</v>
      </c>
      <c r="B63">
        <v>1819800</v>
      </c>
    </row>
    <row r="64" spans="1:17" x14ac:dyDescent="0.3">
      <c r="A64" s="3" t="s">
        <v>45</v>
      </c>
      <c r="B64">
        <v>890078</v>
      </c>
    </row>
    <row r="65" spans="1:7" x14ac:dyDescent="0.3">
      <c r="A65" s="3" t="s">
        <v>31</v>
      </c>
      <c r="B65">
        <v>867242</v>
      </c>
    </row>
    <row r="66" spans="1:7" x14ac:dyDescent="0.3">
      <c r="A66" s="3" t="s">
        <v>22</v>
      </c>
      <c r="B66">
        <v>826280</v>
      </c>
    </row>
    <row r="67" spans="1:7" x14ac:dyDescent="0.3">
      <c r="A67" s="3" t="s">
        <v>46</v>
      </c>
      <c r="B67">
        <v>819162</v>
      </c>
    </row>
    <row r="68" spans="1:7" x14ac:dyDescent="0.3">
      <c r="A68" s="3" t="s">
        <v>29</v>
      </c>
      <c r="B68">
        <v>600697</v>
      </c>
    </row>
    <row r="69" spans="1:7" x14ac:dyDescent="0.3">
      <c r="A69" s="3" t="s">
        <v>50</v>
      </c>
      <c r="B69">
        <v>389250</v>
      </c>
    </row>
    <row r="70" spans="1:7" x14ac:dyDescent="0.3">
      <c r="A70" s="3" t="s">
        <v>37</v>
      </c>
      <c r="B70">
        <v>116147</v>
      </c>
      <c r="F70" s="2" t="s">
        <v>53</v>
      </c>
      <c r="G70" t="s">
        <v>54</v>
      </c>
    </row>
    <row r="71" spans="1:7" x14ac:dyDescent="0.3">
      <c r="A71" s="3" t="s">
        <v>28</v>
      </c>
      <c r="B71">
        <v>92734</v>
      </c>
      <c r="F71" s="3" t="s">
        <v>7</v>
      </c>
      <c r="G71">
        <v>41382607</v>
      </c>
    </row>
    <row r="72" spans="1:7" x14ac:dyDescent="0.3">
      <c r="A72" s="3" t="s">
        <v>38</v>
      </c>
      <c r="B72">
        <v>56977</v>
      </c>
      <c r="F72" s="3" t="s">
        <v>8</v>
      </c>
      <c r="G72">
        <v>58075723</v>
      </c>
    </row>
    <row r="73" spans="1:7" x14ac:dyDescent="0.3">
      <c r="A73" s="3" t="s">
        <v>25</v>
      </c>
      <c r="B73">
        <v>1773</v>
      </c>
      <c r="F73" s="3" t="s">
        <v>9</v>
      </c>
      <c r="G73">
        <v>28740205</v>
      </c>
    </row>
    <row r="74" spans="1:7" x14ac:dyDescent="0.3">
      <c r="A74" s="3" t="s">
        <v>40</v>
      </c>
      <c r="B74">
        <v>0</v>
      </c>
      <c r="F74" s="3" t="s">
        <v>10</v>
      </c>
      <c r="G74">
        <v>23955353</v>
      </c>
    </row>
    <row r="75" spans="1:7" x14ac:dyDescent="0.3">
      <c r="A75" s="3" t="s">
        <v>43</v>
      </c>
      <c r="B75">
        <v>0</v>
      </c>
      <c r="F75" s="3" t="s">
        <v>11</v>
      </c>
      <c r="G75">
        <v>22880929</v>
      </c>
    </row>
    <row r="76" spans="1:7" x14ac:dyDescent="0.3">
      <c r="A76" s="3" t="s">
        <v>44</v>
      </c>
      <c r="B76">
        <v>0</v>
      </c>
      <c r="F76" s="3" t="s">
        <v>12</v>
      </c>
      <c r="G76">
        <v>43137559</v>
      </c>
    </row>
    <row r="77" spans="1:7" x14ac:dyDescent="0.3">
      <c r="A77" s="3" t="s">
        <v>33</v>
      </c>
      <c r="B77">
        <v>0</v>
      </c>
      <c r="F77" s="3" t="s">
        <v>13</v>
      </c>
      <c r="G77">
        <v>19172962</v>
      </c>
    </row>
    <row r="78" spans="1:7" x14ac:dyDescent="0.3">
      <c r="F78" s="3" t="s">
        <v>14</v>
      </c>
      <c r="G78">
        <v>22312789</v>
      </c>
    </row>
    <row r="79" spans="1:7" x14ac:dyDescent="0.3">
      <c r="F79" s="3" t="s">
        <v>15</v>
      </c>
      <c r="G79">
        <v>20810933</v>
      </c>
    </row>
    <row r="80" spans="1:7" x14ac:dyDescent="0.3">
      <c r="F80" s="3" t="s">
        <v>16</v>
      </c>
      <c r="G80">
        <v>22493925</v>
      </c>
    </row>
    <row r="81" spans="6:7" x14ac:dyDescent="0.3">
      <c r="F81" s="3" t="s">
        <v>17</v>
      </c>
      <c r="G81">
        <v>23548441</v>
      </c>
    </row>
    <row r="82" spans="6:7" x14ac:dyDescent="0.3">
      <c r="F82" s="3" t="s">
        <v>18</v>
      </c>
      <c r="G82">
        <v>29830223</v>
      </c>
    </row>
  </sheetData>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5" r:id="rId9" name="Drop Down 1">
              <controlPr defaultSize="0" autoLine="0" autoPict="0">
                <anchor moveWithCells="1">
                  <from>
                    <xdr:col>12</xdr:col>
                    <xdr:colOff>15240</xdr:colOff>
                    <xdr:row>13</xdr:row>
                    <xdr:rowOff>160020</xdr:rowOff>
                  </from>
                  <to>
                    <xdr:col>14</xdr:col>
                    <xdr:colOff>0</xdr:colOff>
                    <xdr:row>15</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D82BD-660B-445F-BC08-796361CAAC30}">
  <sheetPr codeName="Sheet9"/>
  <dimension ref="A3:AI54"/>
  <sheetViews>
    <sheetView workbookViewId="0"/>
  </sheetViews>
  <sheetFormatPr defaultRowHeight="14.4" x14ac:dyDescent="0.3"/>
  <cols>
    <col min="1" max="1" width="13.44140625" bestFit="1" customWidth="1"/>
    <col min="2" max="2" width="15.5546875" bestFit="1" customWidth="1"/>
    <col min="3" max="3" width="21.33203125" bestFit="1" customWidth="1"/>
    <col min="4" max="4" width="10.21875" bestFit="1" customWidth="1"/>
    <col min="5" max="5" width="6.6640625" bestFit="1" customWidth="1"/>
    <col min="6" max="6" width="8.44140625" bestFit="1" customWidth="1"/>
    <col min="7" max="7" width="23.109375" bestFit="1" customWidth="1"/>
    <col min="8" max="8" width="17.44140625" bestFit="1" customWidth="1"/>
    <col min="9" max="10" width="11.109375" bestFit="1" customWidth="1"/>
    <col min="11" max="11" width="10.21875" bestFit="1" customWidth="1"/>
    <col min="12" max="12" width="23.6640625" bestFit="1" customWidth="1"/>
    <col min="13" max="13" width="14" bestFit="1" customWidth="1"/>
    <col min="14" max="14" width="13.109375" bestFit="1" customWidth="1"/>
    <col min="15" max="15" width="10.44140625" bestFit="1" customWidth="1"/>
    <col min="16" max="16" width="7.33203125" bestFit="1" customWidth="1"/>
    <col min="17" max="17" width="8.77734375" bestFit="1" customWidth="1"/>
    <col min="18" max="18" width="7.5546875" bestFit="1" customWidth="1"/>
    <col min="19" max="19" width="13.109375" bestFit="1" customWidth="1"/>
    <col min="20" max="20" width="9.109375" bestFit="1" customWidth="1"/>
    <col min="21" max="21" width="10.88671875" bestFit="1" customWidth="1"/>
    <col min="22" max="22" width="6.5546875" bestFit="1" customWidth="1"/>
    <col min="23" max="23" width="10.44140625" bestFit="1" customWidth="1"/>
    <col min="24" max="24" width="9.77734375" bestFit="1" customWidth="1"/>
    <col min="25" max="25" width="14.21875" bestFit="1" customWidth="1"/>
    <col min="26" max="26" width="12" bestFit="1" customWidth="1"/>
    <col min="27" max="27" width="11.44140625" bestFit="1" customWidth="1"/>
    <col min="28" max="28" width="7.88671875" bestFit="1" customWidth="1"/>
    <col min="29" max="29" width="8.5546875" bestFit="1" customWidth="1"/>
    <col min="30" max="30" width="9.5546875" bestFit="1" customWidth="1"/>
    <col min="31" max="31" width="11.88671875" bestFit="1" customWidth="1"/>
    <col min="32" max="32" width="15.21875" bestFit="1" customWidth="1"/>
    <col min="33" max="33" width="16.109375" bestFit="1" customWidth="1"/>
    <col min="34" max="34" width="14.44140625" bestFit="1" customWidth="1"/>
    <col min="35" max="35" width="10.77734375" bestFit="1" customWidth="1"/>
  </cols>
  <sheetData>
    <row r="3" spans="1:35" x14ac:dyDescent="0.3">
      <c r="A3" s="2" t="s">
        <v>54</v>
      </c>
      <c r="B3" s="2" t="s">
        <v>65</v>
      </c>
    </row>
    <row r="4" spans="1:35" x14ac:dyDescent="0.3">
      <c r="A4" s="2" t="s">
        <v>53</v>
      </c>
      <c r="B4" t="s">
        <v>6</v>
      </c>
      <c r="C4" t="s">
        <v>19</v>
      </c>
      <c r="D4" t="s">
        <v>20</v>
      </c>
      <c r="E4" t="s">
        <v>21</v>
      </c>
      <c r="F4" t="s">
        <v>22</v>
      </c>
      <c r="G4" t="s">
        <v>23</v>
      </c>
      <c r="H4" t="s">
        <v>24</v>
      </c>
      <c r="I4" t="s">
        <v>25</v>
      </c>
      <c r="J4" t="s">
        <v>26</v>
      </c>
      <c r="K4" t="s">
        <v>27</v>
      </c>
      <c r="L4" t="s">
        <v>28</v>
      </c>
      <c r="M4" t="s">
        <v>29</v>
      </c>
      <c r="N4" t="s">
        <v>30</v>
      </c>
      <c r="O4" t="s">
        <v>31</v>
      </c>
      <c r="P4" t="s">
        <v>32</v>
      </c>
      <c r="Q4" t="s">
        <v>33</v>
      </c>
      <c r="R4" t="s">
        <v>49</v>
      </c>
      <c r="S4" t="s">
        <v>34</v>
      </c>
      <c r="T4" t="s">
        <v>35</v>
      </c>
      <c r="U4" t="s">
        <v>51</v>
      </c>
      <c r="V4" t="s">
        <v>36</v>
      </c>
      <c r="W4" t="s">
        <v>37</v>
      </c>
      <c r="X4" t="s">
        <v>38</v>
      </c>
      <c r="Y4" t="s">
        <v>39</v>
      </c>
      <c r="Z4" t="s">
        <v>40</v>
      </c>
      <c r="AA4" t="s">
        <v>41</v>
      </c>
      <c r="AB4" t="s">
        <v>42</v>
      </c>
      <c r="AC4" t="s">
        <v>43</v>
      </c>
      <c r="AD4" t="s">
        <v>44</v>
      </c>
      <c r="AE4" t="s">
        <v>45</v>
      </c>
      <c r="AF4" t="s">
        <v>46</v>
      </c>
      <c r="AG4" t="s">
        <v>47</v>
      </c>
      <c r="AH4" t="s">
        <v>48</v>
      </c>
      <c r="AI4" t="s">
        <v>60</v>
      </c>
    </row>
    <row r="5" spans="1:35" x14ac:dyDescent="0.3">
      <c r="A5" s="3" t="s">
        <v>7</v>
      </c>
      <c r="B5">
        <v>7</v>
      </c>
      <c r="C5">
        <v>0</v>
      </c>
      <c r="D5">
        <v>106450</v>
      </c>
      <c r="E5">
        <v>0</v>
      </c>
      <c r="F5">
        <v>0</v>
      </c>
      <c r="G5">
        <v>180</v>
      </c>
      <c r="H5">
        <v>92</v>
      </c>
      <c r="I5">
        <v>0</v>
      </c>
      <c r="J5">
        <v>0</v>
      </c>
      <c r="K5">
        <v>0</v>
      </c>
      <c r="L5">
        <v>0</v>
      </c>
      <c r="M5">
        <v>0</v>
      </c>
      <c r="N5">
        <v>255</v>
      </c>
      <c r="O5">
        <v>0</v>
      </c>
      <c r="P5">
        <v>0</v>
      </c>
      <c r="Q5">
        <v>0</v>
      </c>
      <c r="R5">
        <v>0</v>
      </c>
      <c r="S5">
        <v>89</v>
      </c>
      <c r="T5">
        <v>0</v>
      </c>
      <c r="U5">
        <v>0</v>
      </c>
      <c r="V5">
        <v>0</v>
      </c>
      <c r="W5">
        <v>1</v>
      </c>
      <c r="X5">
        <v>0</v>
      </c>
      <c r="Y5">
        <v>0</v>
      </c>
      <c r="Z5">
        <v>0</v>
      </c>
      <c r="AA5">
        <v>0</v>
      </c>
      <c r="AB5">
        <v>0</v>
      </c>
      <c r="AC5">
        <v>0</v>
      </c>
      <c r="AD5">
        <v>0</v>
      </c>
      <c r="AE5">
        <v>0</v>
      </c>
      <c r="AF5">
        <v>35</v>
      </c>
      <c r="AG5">
        <v>1019</v>
      </c>
      <c r="AH5">
        <v>0</v>
      </c>
      <c r="AI5">
        <v>108128</v>
      </c>
    </row>
    <row r="6" spans="1:35" x14ac:dyDescent="0.3">
      <c r="A6" s="3" t="s">
        <v>8</v>
      </c>
      <c r="B6">
        <v>2</v>
      </c>
      <c r="C6">
        <v>0</v>
      </c>
      <c r="D6">
        <v>103778</v>
      </c>
      <c r="E6">
        <v>0</v>
      </c>
      <c r="F6">
        <v>0</v>
      </c>
      <c r="G6">
        <v>98</v>
      </c>
      <c r="H6">
        <v>28</v>
      </c>
      <c r="I6">
        <v>0</v>
      </c>
      <c r="J6">
        <v>0</v>
      </c>
      <c r="K6">
        <v>0</v>
      </c>
      <c r="L6">
        <v>0</v>
      </c>
      <c r="M6">
        <v>0</v>
      </c>
      <c r="N6">
        <v>223</v>
      </c>
      <c r="O6">
        <v>0</v>
      </c>
      <c r="P6">
        <v>0</v>
      </c>
      <c r="Q6">
        <v>0</v>
      </c>
      <c r="R6">
        <v>45</v>
      </c>
      <c r="S6">
        <v>55</v>
      </c>
      <c r="T6">
        <v>0</v>
      </c>
      <c r="U6">
        <v>0</v>
      </c>
      <c r="V6">
        <v>0</v>
      </c>
      <c r="W6">
        <v>1</v>
      </c>
      <c r="X6">
        <v>0</v>
      </c>
      <c r="Y6">
        <v>0</v>
      </c>
      <c r="Z6">
        <v>0</v>
      </c>
      <c r="AA6">
        <v>0</v>
      </c>
      <c r="AB6">
        <v>0</v>
      </c>
      <c r="AC6">
        <v>0</v>
      </c>
      <c r="AD6">
        <v>0</v>
      </c>
      <c r="AE6">
        <v>0</v>
      </c>
      <c r="AF6">
        <v>25</v>
      </c>
      <c r="AG6">
        <v>1018</v>
      </c>
      <c r="AH6">
        <v>0</v>
      </c>
      <c r="AI6">
        <v>105273</v>
      </c>
    </row>
    <row r="7" spans="1:35" x14ac:dyDescent="0.3">
      <c r="A7" s="3" t="s">
        <v>9</v>
      </c>
      <c r="B7">
        <v>2</v>
      </c>
      <c r="C7">
        <v>0</v>
      </c>
      <c r="D7">
        <v>76358</v>
      </c>
      <c r="E7">
        <v>0</v>
      </c>
      <c r="F7">
        <v>0</v>
      </c>
      <c r="G7">
        <v>105</v>
      </c>
      <c r="H7">
        <v>76</v>
      </c>
      <c r="I7">
        <v>0</v>
      </c>
      <c r="J7">
        <v>0</v>
      </c>
      <c r="K7">
        <v>0</v>
      </c>
      <c r="L7">
        <v>0</v>
      </c>
      <c r="M7">
        <v>0</v>
      </c>
      <c r="N7">
        <v>197</v>
      </c>
      <c r="O7">
        <v>0</v>
      </c>
      <c r="P7">
        <v>0</v>
      </c>
      <c r="Q7">
        <v>0</v>
      </c>
      <c r="R7">
        <v>40</v>
      </c>
      <c r="S7">
        <v>52</v>
      </c>
      <c r="T7">
        <v>0</v>
      </c>
      <c r="U7">
        <v>0</v>
      </c>
      <c r="V7">
        <v>0</v>
      </c>
      <c r="W7">
        <v>0</v>
      </c>
      <c r="X7">
        <v>0</v>
      </c>
      <c r="Y7">
        <v>0</v>
      </c>
      <c r="Z7">
        <v>0</v>
      </c>
      <c r="AA7">
        <v>0</v>
      </c>
      <c r="AB7">
        <v>0</v>
      </c>
      <c r="AC7">
        <v>0</v>
      </c>
      <c r="AD7">
        <v>0</v>
      </c>
      <c r="AE7">
        <v>0</v>
      </c>
      <c r="AF7">
        <v>17</v>
      </c>
      <c r="AG7">
        <v>828</v>
      </c>
      <c r="AH7">
        <v>0</v>
      </c>
      <c r="AI7">
        <v>77675</v>
      </c>
    </row>
    <row r="8" spans="1:35" x14ac:dyDescent="0.3">
      <c r="A8" s="3" t="s">
        <v>10</v>
      </c>
      <c r="B8">
        <v>0</v>
      </c>
      <c r="C8">
        <v>0</v>
      </c>
      <c r="D8">
        <v>60495</v>
      </c>
      <c r="E8">
        <v>0</v>
      </c>
      <c r="F8">
        <v>0</v>
      </c>
      <c r="G8">
        <v>81</v>
      </c>
      <c r="H8">
        <v>60</v>
      </c>
      <c r="I8">
        <v>0</v>
      </c>
      <c r="J8">
        <v>0</v>
      </c>
      <c r="K8">
        <v>0</v>
      </c>
      <c r="L8">
        <v>0</v>
      </c>
      <c r="M8">
        <v>0</v>
      </c>
      <c r="N8">
        <v>174</v>
      </c>
      <c r="O8">
        <v>0</v>
      </c>
      <c r="P8">
        <v>0</v>
      </c>
      <c r="Q8">
        <v>0</v>
      </c>
      <c r="R8">
        <v>40</v>
      </c>
      <c r="S8">
        <v>62</v>
      </c>
      <c r="T8">
        <v>0</v>
      </c>
      <c r="U8">
        <v>0</v>
      </c>
      <c r="V8">
        <v>0</v>
      </c>
      <c r="W8">
        <v>2</v>
      </c>
      <c r="X8">
        <v>0</v>
      </c>
      <c r="Y8">
        <v>0</v>
      </c>
      <c r="Z8">
        <v>0</v>
      </c>
      <c r="AA8">
        <v>0</v>
      </c>
      <c r="AB8">
        <v>0</v>
      </c>
      <c r="AC8">
        <v>0</v>
      </c>
      <c r="AD8">
        <v>0</v>
      </c>
      <c r="AE8">
        <v>0</v>
      </c>
      <c r="AF8">
        <v>19</v>
      </c>
      <c r="AG8">
        <v>588</v>
      </c>
      <c r="AH8">
        <v>0</v>
      </c>
      <c r="AI8">
        <v>61521</v>
      </c>
    </row>
    <row r="9" spans="1:35" x14ac:dyDescent="0.3">
      <c r="A9" s="3" t="s">
        <v>11</v>
      </c>
      <c r="B9">
        <v>0</v>
      </c>
      <c r="C9">
        <v>0</v>
      </c>
      <c r="D9">
        <v>60376</v>
      </c>
      <c r="E9">
        <v>0</v>
      </c>
      <c r="F9">
        <v>0</v>
      </c>
      <c r="G9">
        <v>80</v>
      </c>
      <c r="H9">
        <v>70</v>
      </c>
      <c r="I9">
        <v>0</v>
      </c>
      <c r="J9">
        <v>0</v>
      </c>
      <c r="K9">
        <v>0</v>
      </c>
      <c r="L9">
        <v>0</v>
      </c>
      <c r="M9">
        <v>0</v>
      </c>
      <c r="N9">
        <v>145</v>
      </c>
      <c r="O9">
        <v>0</v>
      </c>
      <c r="P9">
        <v>0</v>
      </c>
      <c r="Q9">
        <v>0</v>
      </c>
      <c r="R9">
        <v>40</v>
      </c>
      <c r="S9">
        <v>64</v>
      </c>
      <c r="T9">
        <v>0</v>
      </c>
      <c r="U9">
        <v>0</v>
      </c>
      <c r="V9">
        <v>0</v>
      </c>
      <c r="W9">
        <v>0</v>
      </c>
      <c r="X9">
        <v>0</v>
      </c>
      <c r="Y9">
        <v>0</v>
      </c>
      <c r="Z9">
        <v>0</v>
      </c>
      <c r="AA9">
        <v>0</v>
      </c>
      <c r="AB9">
        <v>0</v>
      </c>
      <c r="AC9">
        <v>0</v>
      </c>
      <c r="AD9">
        <v>0</v>
      </c>
      <c r="AE9">
        <v>0</v>
      </c>
      <c r="AF9">
        <v>21</v>
      </c>
      <c r="AG9">
        <v>608</v>
      </c>
      <c r="AH9">
        <v>0</v>
      </c>
      <c r="AI9">
        <v>61404</v>
      </c>
    </row>
    <row r="10" spans="1:35" x14ac:dyDescent="0.3">
      <c r="A10" s="3" t="s">
        <v>12</v>
      </c>
      <c r="B10">
        <v>3</v>
      </c>
      <c r="C10">
        <v>0</v>
      </c>
      <c r="D10">
        <v>67524</v>
      </c>
      <c r="E10">
        <v>0</v>
      </c>
      <c r="F10">
        <v>0</v>
      </c>
      <c r="G10">
        <v>70</v>
      </c>
      <c r="H10">
        <v>73</v>
      </c>
      <c r="I10">
        <v>0</v>
      </c>
      <c r="J10">
        <v>0</v>
      </c>
      <c r="K10">
        <v>0</v>
      </c>
      <c r="L10">
        <v>0</v>
      </c>
      <c r="M10">
        <v>0</v>
      </c>
      <c r="N10">
        <v>165</v>
      </c>
      <c r="O10">
        <v>0</v>
      </c>
      <c r="P10">
        <v>0</v>
      </c>
      <c r="Q10">
        <v>0</v>
      </c>
      <c r="R10">
        <v>50</v>
      </c>
      <c r="S10">
        <v>64</v>
      </c>
      <c r="T10">
        <v>0</v>
      </c>
      <c r="U10">
        <v>0</v>
      </c>
      <c r="V10">
        <v>0</v>
      </c>
      <c r="W10">
        <v>0</v>
      </c>
      <c r="X10">
        <v>0</v>
      </c>
      <c r="Y10">
        <v>0</v>
      </c>
      <c r="Z10">
        <v>0</v>
      </c>
      <c r="AA10">
        <v>0</v>
      </c>
      <c r="AB10">
        <v>0</v>
      </c>
      <c r="AC10">
        <v>0</v>
      </c>
      <c r="AD10">
        <v>0</v>
      </c>
      <c r="AE10">
        <v>0</v>
      </c>
      <c r="AF10">
        <v>24</v>
      </c>
      <c r="AG10">
        <v>607</v>
      </c>
      <c r="AH10">
        <v>0</v>
      </c>
      <c r="AI10">
        <v>68580</v>
      </c>
    </row>
    <row r="11" spans="1:35" x14ac:dyDescent="0.3">
      <c r="A11" s="3" t="s">
        <v>13</v>
      </c>
      <c r="B11">
        <v>6</v>
      </c>
      <c r="C11">
        <v>0</v>
      </c>
      <c r="D11">
        <v>80616</v>
      </c>
      <c r="E11">
        <v>0</v>
      </c>
      <c r="F11">
        <v>0</v>
      </c>
      <c r="G11">
        <v>82</v>
      </c>
      <c r="H11">
        <v>108</v>
      </c>
      <c r="I11">
        <v>0</v>
      </c>
      <c r="J11">
        <v>0</v>
      </c>
      <c r="K11">
        <v>0</v>
      </c>
      <c r="L11">
        <v>0</v>
      </c>
      <c r="M11">
        <v>0</v>
      </c>
      <c r="N11">
        <v>199</v>
      </c>
      <c r="O11">
        <v>0</v>
      </c>
      <c r="P11">
        <v>0</v>
      </c>
      <c r="Q11">
        <v>0</v>
      </c>
      <c r="R11">
        <v>55</v>
      </c>
      <c r="S11">
        <v>59</v>
      </c>
      <c r="T11">
        <v>0</v>
      </c>
      <c r="U11">
        <v>0</v>
      </c>
      <c r="V11">
        <v>0</v>
      </c>
      <c r="W11">
        <v>1</v>
      </c>
      <c r="X11">
        <v>0</v>
      </c>
      <c r="Y11">
        <v>0</v>
      </c>
      <c r="Z11">
        <v>0</v>
      </c>
      <c r="AA11">
        <v>0</v>
      </c>
      <c r="AB11">
        <v>0</v>
      </c>
      <c r="AC11">
        <v>0</v>
      </c>
      <c r="AD11">
        <v>0</v>
      </c>
      <c r="AE11">
        <v>0</v>
      </c>
      <c r="AF11">
        <v>25</v>
      </c>
      <c r="AG11">
        <v>484</v>
      </c>
      <c r="AH11">
        <v>0</v>
      </c>
      <c r="AI11">
        <v>81635</v>
      </c>
    </row>
    <row r="12" spans="1:35" x14ac:dyDescent="0.3">
      <c r="A12" s="3" t="s">
        <v>14</v>
      </c>
      <c r="B12">
        <v>7</v>
      </c>
      <c r="C12">
        <v>0</v>
      </c>
      <c r="D12">
        <v>83769</v>
      </c>
      <c r="E12">
        <v>0</v>
      </c>
      <c r="F12">
        <v>0</v>
      </c>
      <c r="G12">
        <v>80</v>
      </c>
      <c r="H12">
        <v>109</v>
      </c>
      <c r="I12">
        <v>0</v>
      </c>
      <c r="J12">
        <v>0</v>
      </c>
      <c r="K12">
        <v>0</v>
      </c>
      <c r="L12">
        <v>0</v>
      </c>
      <c r="M12">
        <v>0</v>
      </c>
      <c r="N12">
        <v>218</v>
      </c>
      <c r="O12">
        <v>0</v>
      </c>
      <c r="P12">
        <v>0</v>
      </c>
      <c r="Q12">
        <v>0</v>
      </c>
      <c r="R12">
        <v>50</v>
      </c>
      <c r="S12">
        <v>67</v>
      </c>
      <c r="T12">
        <v>0</v>
      </c>
      <c r="U12">
        <v>0</v>
      </c>
      <c r="V12">
        <v>2</v>
      </c>
      <c r="W12">
        <v>0</v>
      </c>
      <c r="X12">
        <v>0</v>
      </c>
      <c r="Y12">
        <v>0</v>
      </c>
      <c r="Z12">
        <v>0</v>
      </c>
      <c r="AA12">
        <v>0</v>
      </c>
      <c r="AB12">
        <v>0</v>
      </c>
      <c r="AC12">
        <v>0</v>
      </c>
      <c r="AD12">
        <v>0</v>
      </c>
      <c r="AE12">
        <v>0</v>
      </c>
      <c r="AF12">
        <v>28</v>
      </c>
      <c r="AG12">
        <v>686</v>
      </c>
      <c r="AH12">
        <v>0</v>
      </c>
      <c r="AI12">
        <v>85016</v>
      </c>
    </row>
    <row r="13" spans="1:35" x14ac:dyDescent="0.3">
      <c r="A13" s="3" t="s">
        <v>15</v>
      </c>
      <c r="B13">
        <v>3</v>
      </c>
      <c r="C13">
        <v>0</v>
      </c>
      <c r="D13">
        <v>94080</v>
      </c>
      <c r="E13">
        <v>0</v>
      </c>
      <c r="F13">
        <v>0</v>
      </c>
      <c r="G13">
        <v>96</v>
      </c>
      <c r="H13">
        <v>102</v>
      </c>
      <c r="I13">
        <v>0</v>
      </c>
      <c r="J13">
        <v>0</v>
      </c>
      <c r="K13">
        <v>0</v>
      </c>
      <c r="L13">
        <v>0</v>
      </c>
      <c r="M13">
        <v>0</v>
      </c>
      <c r="N13">
        <v>214</v>
      </c>
      <c r="O13">
        <v>0</v>
      </c>
      <c r="P13">
        <v>0</v>
      </c>
      <c r="Q13">
        <v>0</v>
      </c>
      <c r="R13">
        <v>60</v>
      </c>
      <c r="S13">
        <v>61</v>
      </c>
      <c r="T13">
        <v>0</v>
      </c>
      <c r="U13">
        <v>0</v>
      </c>
      <c r="V13">
        <v>0</v>
      </c>
      <c r="W13">
        <v>0</v>
      </c>
      <c r="X13">
        <v>0</v>
      </c>
      <c r="Y13">
        <v>0</v>
      </c>
      <c r="Z13">
        <v>0</v>
      </c>
      <c r="AA13">
        <v>0</v>
      </c>
      <c r="AB13">
        <v>0</v>
      </c>
      <c r="AC13">
        <v>0</v>
      </c>
      <c r="AD13">
        <v>0</v>
      </c>
      <c r="AE13">
        <v>0</v>
      </c>
      <c r="AF13">
        <v>26</v>
      </c>
      <c r="AG13">
        <v>728</v>
      </c>
      <c r="AH13">
        <v>0</v>
      </c>
      <c r="AI13">
        <v>95370</v>
      </c>
    </row>
    <row r="14" spans="1:35" x14ac:dyDescent="0.3">
      <c r="A14" s="3" t="s">
        <v>16</v>
      </c>
      <c r="B14">
        <v>0</v>
      </c>
      <c r="C14">
        <v>0</v>
      </c>
      <c r="D14">
        <v>97954</v>
      </c>
      <c r="E14">
        <v>0</v>
      </c>
      <c r="F14">
        <v>0</v>
      </c>
      <c r="G14">
        <v>119</v>
      </c>
      <c r="H14">
        <v>52</v>
      </c>
      <c r="I14">
        <v>0</v>
      </c>
      <c r="J14">
        <v>0</v>
      </c>
      <c r="K14">
        <v>0</v>
      </c>
      <c r="L14">
        <v>0</v>
      </c>
      <c r="M14">
        <v>0</v>
      </c>
      <c r="N14">
        <v>158</v>
      </c>
      <c r="O14">
        <v>0</v>
      </c>
      <c r="P14">
        <v>0</v>
      </c>
      <c r="Q14">
        <v>0</v>
      </c>
      <c r="R14">
        <v>60</v>
      </c>
      <c r="S14">
        <v>37</v>
      </c>
      <c r="T14">
        <v>0</v>
      </c>
      <c r="U14">
        <v>0</v>
      </c>
      <c r="V14">
        <v>0</v>
      </c>
      <c r="W14">
        <v>0</v>
      </c>
      <c r="X14">
        <v>0</v>
      </c>
      <c r="Y14">
        <v>0</v>
      </c>
      <c r="Z14">
        <v>0</v>
      </c>
      <c r="AA14">
        <v>0</v>
      </c>
      <c r="AB14">
        <v>0</v>
      </c>
      <c r="AC14">
        <v>0</v>
      </c>
      <c r="AD14">
        <v>0</v>
      </c>
      <c r="AE14">
        <v>0</v>
      </c>
      <c r="AF14">
        <v>25</v>
      </c>
      <c r="AG14">
        <v>724</v>
      </c>
      <c r="AH14">
        <v>0</v>
      </c>
      <c r="AI14">
        <v>99129</v>
      </c>
    </row>
    <row r="15" spans="1:35" x14ac:dyDescent="0.3">
      <c r="A15" s="3" t="s">
        <v>17</v>
      </c>
      <c r="B15">
        <v>2</v>
      </c>
      <c r="C15">
        <v>0</v>
      </c>
      <c r="D15">
        <v>93503</v>
      </c>
      <c r="E15">
        <v>0</v>
      </c>
      <c r="F15">
        <v>2</v>
      </c>
      <c r="G15">
        <v>120</v>
      </c>
      <c r="H15">
        <v>132</v>
      </c>
      <c r="I15">
        <v>0</v>
      </c>
      <c r="J15">
        <v>0</v>
      </c>
      <c r="K15">
        <v>0</v>
      </c>
      <c r="L15">
        <v>0</v>
      </c>
      <c r="M15">
        <v>0</v>
      </c>
      <c r="N15">
        <v>214</v>
      </c>
      <c r="O15">
        <v>10</v>
      </c>
      <c r="P15">
        <v>0</v>
      </c>
      <c r="Q15">
        <v>0</v>
      </c>
      <c r="R15">
        <v>70</v>
      </c>
      <c r="S15">
        <v>92</v>
      </c>
      <c r="T15">
        <v>0</v>
      </c>
      <c r="U15">
        <v>0</v>
      </c>
      <c r="V15">
        <v>0</v>
      </c>
      <c r="W15">
        <v>0</v>
      </c>
      <c r="X15">
        <v>0</v>
      </c>
      <c r="Y15">
        <v>0</v>
      </c>
      <c r="Z15">
        <v>0</v>
      </c>
      <c r="AA15">
        <v>0</v>
      </c>
      <c r="AB15">
        <v>0</v>
      </c>
      <c r="AC15">
        <v>0</v>
      </c>
      <c r="AD15">
        <v>0</v>
      </c>
      <c r="AE15">
        <v>0</v>
      </c>
      <c r="AF15">
        <v>29</v>
      </c>
      <c r="AG15">
        <v>752</v>
      </c>
      <c r="AH15">
        <v>0</v>
      </c>
      <c r="AI15">
        <v>94926</v>
      </c>
    </row>
    <row r="16" spans="1:35" x14ac:dyDescent="0.3">
      <c r="A16" s="3" t="s">
        <v>18</v>
      </c>
      <c r="B16">
        <v>0</v>
      </c>
      <c r="C16">
        <v>0</v>
      </c>
      <c r="D16">
        <v>119995</v>
      </c>
      <c r="E16">
        <v>0</v>
      </c>
      <c r="F16">
        <v>0</v>
      </c>
      <c r="G16">
        <v>141</v>
      </c>
      <c r="H16">
        <v>43</v>
      </c>
      <c r="I16">
        <v>0</v>
      </c>
      <c r="J16">
        <v>0</v>
      </c>
      <c r="K16">
        <v>0</v>
      </c>
      <c r="L16">
        <v>0</v>
      </c>
      <c r="M16">
        <v>0</v>
      </c>
      <c r="N16">
        <v>120</v>
      </c>
      <c r="O16">
        <v>0</v>
      </c>
      <c r="P16">
        <v>0</v>
      </c>
      <c r="Q16">
        <v>0</v>
      </c>
      <c r="R16">
        <v>65</v>
      </c>
      <c r="S16">
        <v>59</v>
      </c>
      <c r="T16">
        <v>0</v>
      </c>
      <c r="U16">
        <v>5</v>
      </c>
      <c r="V16">
        <v>0</v>
      </c>
      <c r="W16">
        <v>0</v>
      </c>
      <c r="X16">
        <v>0</v>
      </c>
      <c r="Y16">
        <v>0</v>
      </c>
      <c r="Z16">
        <v>0</v>
      </c>
      <c r="AA16">
        <v>0</v>
      </c>
      <c r="AB16">
        <v>0</v>
      </c>
      <c r="AC16">
        <v>0</v>
      </c>
      <c r="AD16">
        <v>0</v>
      </c>
      <c r="AE16">
        <v>0</v>
      </c>
      <c r="AF16">
        <v>32</v>
      </c>
      <c r="AG16">
        <v>779</v>
      </c>
      <c r="AH16">
        <v>0</v>
      </c>
      <c r="AI16">
        <v>121239</v>
      </c>
    </row>
    <row r="17" spans="1:35" x14ac:dyDescent="0.3">
      <c r="A17" s="3" t="s">
        <v>60</v>
      </c>
      <c r="B17">
        <v>32</v>
      </c>
      <c r="C17">
        <v>0</v>
      </c>
      <c r="D17">
        <v>1044898</v>
      </c>
      <c r="E17">
        <v>0</v>
      </c>
      <c r="F17">
        <v>2</v>
      </c>
      <c r="G17">
        <v>1252</v>
      </c>
      <c r="H17">
        <v>945</v>
      </c>
      <c r="I17">
        <v>0</v>
      </c>
      <c r="J17">
        <v>0</v>
      </c>
      <c r="K17">
        <v>0</v>
      </c>
      <c r="L17">
        <v>0</v>
      </c>
      <c r="M17">
        <v>0</v>
      </c>
      <c r="N17">
        <v>2282</v>
      </c>
      <c r="O17">
        <v>10</v>
      </c>
      <c r="P17">
        <v>0</v>
      </c>
      <c r="Q17">
        <v>0</v>
      </c>
      <c r="R17">
        <v>575</v>
      </c>
      <c r="S17">
        <v>761</v>
      </c>
      <c r="T17">
        <v>0</v>
      </c>
      <c r="U17">
        <v>5</v>
      </c>
      <c r="V17">
        <v>2</v>
      </c>
      <c r="W17">
        <v>5</v>
      </c>
      <c r="X17">
        <v>0</v>
      </c>
      <c r="Y17">
        <v>0</v>
      </c>
      <c r="Z17">
        <v>0</v>
      </c>
      <c r="AA17">
        <v>0</v>
      </c>
      <c r="AB17">
        <v>0</v>
      </c>
      <c r="AC17">
        <v>0</v>
      </c>
      <c r="AD17">
        <v>0</v>
      </c>
      <c r="AE17">
        <v>0</v>
      </c>
      <c r="AF17">
        <v>306</v>
      </c>
      <c r="AG17">
        <v>8821</v>
      </c>
      <c r="AH17">
        <v>0</v>
      </c>
      <c r="AI17">
        <v>1059896</v>
      </c>
    </row>
    <row r="21" spans="1:35" x14ac:dyDescent="0.3">
      <c r="B21">
        <v>1</v>
      </c>
      <c r="C21" s="7" t="s">
        <v>6</v>
      </c>
    </row>
    <row r="22" spans="1:35" x14ac:dyDescent="0.3">
      <c r="B22">
        <v>2</v>
      </c>
      <c r="C22" s="7" t="s">
        <v>19</v>
      </c>
      <c r="I22" t="e">
        <f ca="1">OFFSET(for_piv!$B$5,0,MATCH(for_piv!$F$24,for_piv!$B$4:$AH$4,0)-1,12,1)</f>
        <v>#VALUE!</v>
      </c>
    </row>
    <row r="23" spans="1:35" x14ac:dyDescent="0.3">
      <c r="B23">
        <v>3</v>
      </c>
      <c r="C23" s="7" t="s">
        <v>20</v>
      </c>
      <c r="E23" t="s">
        <v>66</v>
      </c>
      <c r="F23">
        <v>3</v>
      </c>
    </row>
    <row r="24" spans="1:35" x14ac:dyDescent="0.3">
      <c r="B24">
        <v>4</v>
      </c>
      <c r="C24" s="7" t="s">
        <v>21</v>
      </c>
      <c r="E24" t="s">
        <v>67</v>
      </c>
      <c r="F24" t="str">
        <f>INDEX(C21:C54,F23)</f>
        <v>Hyderabad</v>
      </c>
    </row>
    <row r="25" spans="1:35" x14ac:dyDescent="0.3">
      <c r="B25">
        <v>5</v>
      </c>
      <c r="C25" s="7" t="s">
        <v>22</v>
      </c>
    </row>
    <row r="26" spans="1:35" x14ac:dyDescent="0.3">
      <c r="B26">
        <v>6</v>
      </c>
      <c r="C26" s="7" t="s">
        <v>23</v>
      </c>
      <c r="I26">
        <f>HLOOKUP($F$24,$B$4:$AI$16,2,FALSE)</f>
        <v>106450</v>
      </c>
      <c r="J26" s="3" t="s">
        <v>7</v>
      </c>
    </row>
    <row r="27" spans="1:35" x14ac:dyDescent="0.3">
      <c r="B27">
        <v>7</v>
      </c>
      <c r="C27" s="7" t="s">
        <v>24</v>
      </c>
      <c r="I27">
        <f>HLOOKUP($F$24,$B$4:$AI$16,3,FALSE)</f>
        <v>103778</v>
      </c>
      <c r="J27" s="3" t="s">
        <v>8</v>
      </c>
    </row>
    <row r="28" spans="1:35" x14ac:dyDescent="0.3">
      <c r="B28">
        <v>8</v>
      </c>
      <c r="C28" s="7" t="s">
        <v>25</v>
      </c>
      <c r="F28" s="5" t="s">
        <v>53</v>
      </c>
      <c r="G28" s="5" t="s">
        <v>6</v>
      </c>
      <c r="I28">
        <f>HLOOKUP($F$24,$B$4:$AI$16,4,FALSE)</f>
        <v>76358</v>
      </c>
      <c r="J28" s="3" t="s">
        <v>9</v>
      </c>
    </row>
    <row r="29" spans="1:35" x14ac:dyDescent="0.3">
      <c r="B29">
        <v>9</v>
      </c>
      <c r="C29" s="7" t="s">
        <v>26</v>
      </c>
      <c r="F29" s="3" t="s">
        <v>7</v>
      </c>
      <c r="G29">
        <v>7</v>
      </c>
      <c r="I29">
        <f>HLOOKUP($F$24,$B$4:$AI$16,5,FALSE)</f>
        <v>60495</v>
      </c>
      <c r="J29" s="3" t="s">
        <v>10</v>
      </c>
    </row>
    <row r="30" spans="1:35" x14ac:dyDescent="0.3">
      <c r="B30">
        <v>10</v>
      </c>
      <c r="C30" s="7" t="s">
        <v>27</v>
      </c>
      <c r="F30" s="3" t="s">
        <v>8</v>
      </c>
      <c r="G30">
        <v>2</v>
      </c>
      <c r="I30">
        <f>HLOOKUP($F$24,$B$4:$AI$16,6,FALSE)</f>
        <v>60376</v>
      </c>
      <c r="J30" s="3" t="s">
        <v>11</v>
      </c>
      <c r="K30">
        <f>MAX(I26:I37)</f>
        <v>119995</v>
      </c>
      <c r="L30">
        <f>MIN(I26:I37)</f>
        <v>60376</v>
      </c>
    </row>
    <row r="31" spans="1:35" x14ac:dyDescent="0.3">
      <c r="B31">
        <v>11</v>
      </c>
      <c r="C31" s="7" t="s">
        <v>28</v>
      </c>
      <c r="F31" s="3" t="s">
        <v>9</v>
      </c>
      <c r="G31">
        <v>2</v>
      </c>
      <c r="I31">
        <f>HLOOKUP($F$24,$B$4:$AI$16,7,FALSE)</f>
        <v>67524</v>
      </c>
      <c r="J31" s="3" t="s">
        <v>12</v>
      </c>
      <c r="K31" t="str">
        <f>VLOOKUP(K30,I26:J37,2,FALSE)</f>
        <v>December</v>
      </c>
      <c r="L31" t="str">
        <f>VLOOKUP(L30,I26:J37,2,FALSE)</f>
        <v>May</v>
      </c>
    </row>
    <row r="32" spans="1:35" x14ac:dyDescent="0.3">
      <c r="B32">
        <v>12</v>
      </c>
      <c r="C32" s="7" t="s">
        <v>29</v>
      </c>
      <c r="F32" s="3" t="s">
        <v>10</v>
      </c>
      <c r="G32">
        <v>0</v>
      </c>
      <c r="I32">
        <f>HLOOKUP($F$24,$B$4:$AI$16,8,FALSE)</f>
        <v>80616</v>
      </c>
      <c r="J32" s="3" t="s">
        <v>13</v>
      </c>
    </row>
    <row r="33" spans="2:11" x14ac:dyDescent="0.3">
      <c r="B33">
        <v>13</v>
      </c>
      <c r="C33" s="7" t="s">
        <v>30</v>
      </c>
      <c r="F33" s="3" t="s">
        <v>11</v>
      </c>
      <c r="G33">
        <v>0</v>
      </c>
      <c r="I33">
        <f>HLOOKUP($F$24,$B$4:$AI$16,9,FALSE)</f>
        <v>83769</v>
      </c>
      <c r="J33" s="3" t="s">
        <v>14</v>
      </c>
      <c r="K33" t="str">
        <f>IF(K30=0,"No Visitors", K31&amp;" is the most visited month for "&amp;F24&amp;" district.")</f>
        <v>December is the most visited month for Hyderabad district.</v>
      </c>
    </row>
    <row r="34" spans="2:11" x14ac:dyDescent="0.3">
      <c r="B34">
        <v>14</v>
      </c>
      <c r="C34" s="7" t="s">
        <v>31</v>
      </c>
      <c r="F34" s="3" t="s">
        <v>12</v>
      </c>
      <c r="G34">
        <v>3</v>
      </c>
      <c r="I34">
        <f>HLOOKUP($F$24,$B$4:$AI$16,10,FALSE)</f>
        <v>94080</v>
      </c>
      <c r="J34" s="3" t="s">
        <v>15</v>
      </c>
      <c r="K34" t="str">
        <f>IF(L30=0,"No Visitors", L31&amp;" is the least visited month for "&amp;F24&amp;" district.")</f>
        <v>May is the least visited month for Hyderabad district.</v>
      </c>
    </row>
    <row r="35" spans="2:11" x14ac:dyDescent="0.3">
      <c r="B35">
        <v>15</v>
      </c>
      <c r="C35" s="7" t="s">
        <v>32</v>
      </c>
      <c r="F35" s="3" t="s">
        <v>13</v>
      </c>
      <c r="G35">
        <v>6</v>
      </c>
      <c r="I35">
        <f>HLOOKUP($F$24,$B$4:$AI$16,11,FALSE)</f>
        <v>97954</v>
      </c>
      <c r="J35" s="3" t="s">
        <v>16</v>
      </c>
    </row>
    <row r="36" spans="2:11" x14ac:dyDescent="0.3">
      <c r="B36">
        <v>16</v>
      </c>
      <c r="C36" s="7" t="s">
        <v>33</v>
      </c>
      <c r="F36" s="3" t="s">
        <v>14</v>
      </c>
      <c r="G36">
        <v>7</v>
      </c>
      <c r="I36">
        <f>HLOOKUP($F$24,$B$4:$AI$16,12,FALSE)</f>
        <v>93503</v>
      </c>
      <c r="J36" s="3" t="s">
        <v>17</v>
      </c>
    </row>
    <row r="37" spans="2:11" x14ac:dyDescent="0.3">
      <c r="B37">
        <v>17</v>
      </c>
      <c r="C37" s="7" t="s">
        <v>49</v>
      </c>
      <c r="F37" s="3" t="s">
        <v>15</v>
      </c>
      <c r="G37">
        <v>3</v>
      </c>
      <c r="I37">
        <f>HLOOKUP($F$24,$B$4:$AI$16,13,FALSE)</f>
        <v>119995</v>
      </c>
      <c r="J37" s="3" t="s">
        <v>18</v>
      </c>
    </row>
    <row r="38" spans="2:11" x14ac:dyDescent="0.3">
      <c r="B38">
        <v>18</v>
      </c>
      <c r="C38" s="7" t="s">
        <v>34</v>
      </c>
      <c r="F38" s="3" t="s">
        <v>16</v>
      </c>
      <c r="G38">
        <v>0</v>
      </c>
    </row>
    <row r="39" spans="2:11" x14ac:dyDescent="0.3">
      <c r="B39">
        <v>19</v>
      </c>
      <c r="C39" s="7" t="s">
        <v>35</v>
      </c>
      <c r="F39" s="3" t="s">
        <v>17</v>
      </c>
      <c r="G39">
        <v>2</v>
      </c>
    </row>
    <row r="40" spans="2:11" x14ac:dyDescent="0.3">
      <c r="B40">
        <v>20</v>
      </c>
      <c r="C40" s="7" t="s">
        <v>50</v>
      </c>
      <c r="F40" s="3" t="s">
        <v>18</v>
      </c>
      <c r="G40">
        <v>0</v>
      </c>
    </row>
    <row r="41" spans="2:11" x14ac:dyDescent="0.3">
      <c r="B41">
        <v>21</v>
      </c>
      <c r="C41" s="7" t="s">
        <v>36</v>
      </c>
    </row>
    <row r="42" spans="2:11" x14ac:dyDescent="0.3">
      <c r="B42">
        <v>22</v>
      </c>
      <c r="C42" s="7" t="s">
        <v>37</v>
      </c>
    </row>
    <row r="43" spans="2:11" x14ac:dyDescent="0.3">
      <c r="B43">
        <v>23</v>
      </c>
      <c r="C43" s="7" t="s">
        <v>38</v>
      </c>
    </row>
    <row r="44" spans="2:11" x14ac:dyDescent="0.3">
      <c r="B44">
        <v>24</v>
      </c>
      <c r="C44" s="7" t="s">
        <v>39</v>
      </c>
    </row>
    <row r="45" spans="2:11" x14ac:dyDescent="0.3">
      <c r="B45">
        <v>25</v>
      </c>
      <c r="C45" s="7" t="s">
        <v>40</v>
      </c>
    </row>
    <row r="46" spans="2:11" x14ac:dyDescent="0.3">
      <c r="B46">
        <v>26</v>
      </c>
      <c r="C46" s="7" t="s">
        <v>41</v>
      </c>
    </row>
    <row r="47" spans="2:11" x14ac:dyDescent="0.3">
      <c r="B47">
        <v>27</v>
      </c>
      <c r="C47" s="7" t="s">
        <v>42</v>
      </c>
    </row>
    <row r="48" spans="2:11" x14ac:dyDescent="0.3">
      <c r="B48">
        <v>28</v>
      </c>
      <c r="C48" s="7" t="s">
        <v>43</v>
      </c>
    </row>
    <row r="49" spans="2:3" x14ac:dyDescent="0.3">
      <c r="B49">
        <v>29</v>
      </c>
      <c r="C49" s="7" t="s">
        <v>44</v>
      </c>
    </row>
    <row r="50" spans="2:3" x14ac:dyDescent="0.3">
      <c r="B50">
        <v>30</v>
      </c>
      <c r="C50" s="7" t="s">
        <v>45</v>
      </c>
    </row>
    <row r="51" spans="2:3" x14ac:dyDescent="0.3">
      <c r="B51">
        <v>31</v>
      </c>
      <c r="C51" s="7" t="s">
        <v>46</v>
      </c>
    </row>
    <row r="52" spans="2:3" x14ac:dyDescent="0.3">
      <c r="B52">
        <v>32</v>
      </c>
      <c r="C52" s="7" t="s">
        <v>47</v>
      </c>
    </row>
    <row r="53" spans="2:3" x14ac:dyDescent="0.3">
      <c r="B53">
        <v>33</v>
      </c>
      <c r="C53" s="7" t="s">
        <v>48</v>
      </c>
    </row>
    <row r="54" spans="2:3" x14ac:dyDescent="0.3">
      <c r="B54">
        <v>34</v>
      </c>
      <c r="C54" s="19" t="s">
        <v>60</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F6A97-707E-4D7A-BF41-B847A5FE3BAD}">
  <sheetPr codeName="Sheet6"/>
  <dimension ref="A1:H9"/>
  <sheetViews>
    <sheetView workbookViewId="0"/>
  </sheetViews>
  <sheetFormatPr defaultRowHeight="14.4" x14ac:dyDescent="0.3"/>
  <cols>
    <col min="1" max="1" width="22.21875" bestFit="1" customWidth="1"/>
    <col min="2" max="2" width="12" bestFit="1" customWidth="1"/>
  </cols>
  <sheetData>
    <row r="1" spans="1:8" x14ac:dyDescent="0.3">
      <c r="A1" t="s">
        <v>1</v>
      </c>
      <c r="B1" t="s">
        <v>59</v>
      </c>
      <c r="G1" t="s">
        <v>1</v>
      </c>
      <c r="H1" t="s">
        <v>59</v>
      </c>
    </row>
    <row r="2" spans="1:8" x14ac:dyDescent="0.3">
      <c r="A2" t="s">
        <v>23</v>
      </c>
      <c r="B2">
        <v>15681.202076677317</v>
      </c>
      <c r="G2" t="s">
        <v>20</v>
      </c>
      <c r="H2">
        <v>80.295837488443851</v>
      </c>
    </row>
    <row r="3" spans="1:8" x14ac:dyDescent="0.3">
      <c r="A3" t="s">
        <v>34</v>
      </c>
      <c r="B3">
        <v>9756.0512483574239</v>
      </c>
      <c r="G3" t="s">
        <v>46</v>
      </c>
      <c r="H3">
        <v>2677</v>
      </c>
    </row>
    <row r="4" spans="1:8" x14ac:dyDescent="0.3">
      <c r="A4" t="s">
        <v>30</v>
      </c>
      <c r="B4">
        <v>7528.5354951796671</v>
      </c>
      <c r="G4" t="s">
        <v>49</v>
      </c>
      <c r="H4">
        <v>3164.8695652173915</v>
      </c>
    </row>
    <row r="5" spans="1:8" x14ac:dyDescent="0.3">
      <c r="A5" t="s">
        <v>24</v>
      </c>
      <c r="B5">
        <v>7209.8835978835978</v>
      </c>
      <c r="G5" t="s">
        <v>47</v>
      </c>
      <c r="H5">
        <v>3483.3468994445075</v>
      </c>
    </row>
    <row r="6" spans="1:8" x14ac:dyDescent="0.3">
      <c r="A6" t="s">
        <v>47</v>
      </c>
      <c r="B6">
        <v>3483.3468994445075</v>
      </c>
      <c r="G6" t="s">
        <v>24</v>
      </c>
      <c r="H6">
        <v>7209.8835978835978</v>
      </c>
    </row>
    <row r="7" spans="1:8" x14ac:dyDescent="0.3">
      <c r="A7" t="s">
        <v>49</v>
      </c>
      <c r="B7">
        <v>3164.8695652173915</v>
      </c>
      <c r="G7" t="s">
        <v>30</v>
      </c>
      <c r="H7">
        <v>7528.5354951796671</v>
      </c>
    </row>
    <row r="8" spans="1:8" x14ac:dyDescent="0.3">
      <c r="A8" t="s">
        <v>46</v>
      </c>
      <c r="B8">
        <v>2677</v>
      </c>
      <c r="G8" t="s">
        <v>34</v>
      </c>
      <c r="H8">
        <v>9756.0512483574239</v>
      </c>
    </row>
    <row r="9" spans="1:8" x14ac:dyDescent="0.3">
      <c r="A9" t="s">
        <v>20</v>
      </c>
      <c r="B9">
        <v>80.295837488443851</v>
      </c>
      <c r="G9" t="s">
        <v>23</v>
      </c>
      <c r="H9">
        <v>15681.202076677317</v>
      </c>
    </row>
  </sheetData>
  <pageMargins left="0.7" right="0.7" top="0.75" bottom="0.75" header="0.3" footer="0.3"/>
  <drawing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7F5A7-19D0-4E43-9ABD-F18832887A2E}">
  <sheetPr codeName="Sheet10"/>
  <dimension ref="A1:L34"/>
  <sheetViews>
    <sheetView workbookViewId="0"/>
  </sheetViews>
  <sheetFormatPr defaultRowHeight="14.4" x14ac:dyDescent="0.3"/>
  <cols>
    <col min="1" max="1" width="10.77734375" bestFit="1" customWidth="1"/>
    <col min="2" max="2" width="20.88671875" bestFit="1" customWidth="1"/>
    <col min="3" max="3" width="19.109375" bestFit="1" customWidth="1"/>
    <col min="4" max="4" width="28.109375" bestFit="1" customWidth="1"/>
    <col min="5" max="5" width="8" bestFit="1" customWidth="1"/>
    <col min="6" max="6" width="14" bestFit="1" customWidth="1"/>
    <col min="7" max="7" width="12.5546875" bestFit="1" customWidth="1"/>
    <col min="8" max="8" width="14.33203125" bestFit="1" customWidth="1"/>
    <col min="9" max="9" width="10.33203125" bestFit="1" customWidth="1"/>
    <col min="10" max="10" width="20.88671875" bestFit="1" customWidth="1"/>
    <col min="11" max="11" width="16.44140625" bestFit="1" customWidth="1"/>
    <col min="12" max="12" width="25" bestFit="1" customWidth="1"/>
    <col min="13" max="13" width="10.77734375" bestFit="1" customWidth="1"/>
    <col min="14" max="14" width="11.44140625" bestFit="1" customWidth="1"/>
    <col min="15" max="15" width="10.77734375" bestFit="1" customWidth="1"/>
    <col min="16" max="16" width="12.21875" bestFit="1" customWidth="1"/>
    <col min="17" max="17" width="10.77734375" bestFit="1" customWidth="1"/>
  </cols>
  <sheetData>
    <row r="1" spans="1:12" x14ac:dyDescent="0.3">
      <c r="A1" t="s">
        <v>0</v>
      </c>
      <c r="B1" t="s">
        <v>94</v>
      </c>
      <c r="C1" t="s">
        <v>95</v>
      </c>
      <c r="D1" t="s">
        <v>96</v>
      </c>
      <c r="E1" t="s">
        <v>62</v>
      </c>
      <c r="F1" t="s">
        <v>69</v>
      </c>
      <c r="G1" t="s">
        <v>70</v>
      </c>
      <c r="H1" t="s">
        <v>97</v>
      </c>
      <c r="I1" t="s">
        <v>71</v>
      </c>
      <c r="K1" s="16" t="s">
        <v>68</v>
      </c>
      <c r="L1" s="9" t="s">
        <v>71</v>
      </c>
    </row>
    <row r="2" spans="1:12" x14ac:dyDescent="0.3">
      <c r="A2">
        <v>23</v>
      </c>
      <c r="B2" t="s">
        <v>87</v>
      </c>
      <c r="C2">
        <v>552037</v>
      </c>
      <c r="D2">
        <v>598519</v>
      </c>
      <c r="E2">
        <v>583025</v>
      </c>
      <c r="F2">
        <v>16832897</v>
      </c>
      <c r="G2">
        <v>0</v>
      </c>
      <c r="H2">
        <v>16832897</v>
      </c>
      <c r="I2">
        <v>28.87</v>
      </c>
      <c r="K2" s="15" t="s">
        <v>82</v>
      </c>
      <c r="L2" s="11" t="s">
        <v>83</v>
      </c>
    </row>
    <row r="3" spans="1:12" x14ac:dyDescent="0.3">
      <c r="A3">
        <v>1</v>
      </c>
      <c r="B3" t="s">
        <v>72</v>
      </c>
      <c r="C3">
        <v>1069261</v>
      </c>
      <c r="D3">
        <v>1159293</v>
      </c>
      <c r="E3">
        <v>1129283</v>
      </c>
      <c r="F3">
        <v>12817737</v>
      </c>
      <c r="G3">
        <v>0</v>
      </c>
      <c r="H3">
        <v>12817737</v>
      </c>
      <c r="I3">
        <v>11.35</v>
      </c>
      <c r="K3" s="14" t="s">
        <v>49</v>
      </c>
      <c r="L3" s="13" t="s">
        <v>85</v>
      </c>
    </row>
    <row r="4" spans="1:12" x14ac:dyDescent="0.3">
      <c r="A4">
        <v>14</v>
      </c>
      <c r="B4" t="s">
        <v>82</v>
      </c>
      <c r="C4">
        <v>767428</v>
      </c>
      <c r="D4">
        <v>832045</v>
      </c>
      <c r="E4">
        <v>810506</v>
      </c>
      <c r="F4">
        <v>5452570</v>
      </c>
      <c r="G4">
        <v>0</v>
      </c>
      <c r="H4">
        <v>5452570</v>
      </c>
      <c r="I4">
        <v>6.73</v>
      </c>
      <c r="K4" s="15" t="s">
        <v>92</v>
      </c>
      <c r="L4" s="11" t="s">
        <v>93</v>
      </c>
    </row>
    <row r="5" spans="1:12" x14ac:dyDescent="0.3">
      <c r="A5">
        <v>16</v>
      </c>
      <c r="B5" t="s">
        <v>49</v>
      </c>
      <c r="C5">
        <v>257744</v>
      </c>
      <c r="D5">
        <v>279446</v>
      </c>
      <c r="E5">
        <v>272212</v>
      </c>
      <c r="F5">
        <v>1819800</v>
      </c>
      <c r="G5">
        <v>575</v>
      </c>
      <c r="H5">
        <v>1820375</v>
      </c>
      <c r="I5">
        <v>6.69</v>
      </c>
    </row>
    <row r="6" spans="1:12" x14ac:dyDescent="0.3">
      <c r="A6">
        <v>32</v>
      </c>
      <c r="B6" t="s">
        <v>92</v>
      </c>
      <c r="C6">
        <v>739448</v>
      </c>
      <c r="D6">
        <v>801710</v>
      </c>
      <c r="E6">
        <v>780956</v>
      </c>
      <c r="F6">
        <v>4489374</v>
      </c>
      <c r="G6">
        <v>0</v>
      </c>
      <c r="H6">
        <v>4489374</v>
      </c>
      <c r="I6">
        <v>5.75</v>
      </c>
    </row>
    <row r="7" spans="1:12" x14ac:dyDescent="0.3">
      <c r="A7">
        <v>20</v>
      </c>
      <c r="B7" t="s">
        <v>36</v>
      </c>
      <c r="C7">
        <v>709418</v>
      </c>
      <c r="D7">
        <v>769151</v>
      </c>
      <c r="E7">
        <v>749240</v>
      </c>
      <c r="F7">
        <v>3816778</v>
      </c>
      <c r="G7">
        <v>0</v>
      </c>
      <c r="H7">
        <v>3816778</v>
      </c>
      <c r="I7">
        <v>5.09</v>
      </c>
    </row>
    <row r="8" spans="1:12" x14ac:dyDescent="0.3">
      <c r="A8">
        <v>2</v>
      </c>
      <c r="B8" t="s">
        <v>20</v>
      </c>
      <c r="C8">
        <v>3943323</v>
      </c>
      <c r="D8">
        <v>4275351</v>
      </c>
      <c r="E8">
        <v>4164675</v>
      </c>
      <c r="F8">
        <v>13802362</v>
      </c>
      <c r="G8">
        <v>319300</v>
      </c>
      <c r="H8">
        <v>14121662</v>
      </c>
      <c r="I8">
        <v>3.39</v>
      </c>
    </row>
    <row r="9" spans="1:12" x14ac:dyDescent="0.3">
      <c r="A9">
        <v>6</v>
      </c>
      <c r="B9" t="s">
        <v>76</v>
      </c>
      <c r="C9">
        <v>609990</v>
      </c>
      <c r="D9">
        <v>661351</v>
      </c>
      <c r="E9">
        <v>644231</v>
      </c>
      <c r="F9">
        <v>2007995</v>
      </c>
      <c r="G9">
        <v>295</v>
      </c>
      <c r="H9">
        <v>2008290</v>
      </c>
      <c r="I9">
        <v>3.12</v>
      </c>
    </row>
    <row r="10" spans="1:12" x14ac:dyDescent="0.3">
      <c r="A10">
        <v>3</v>
      </c>
      <c r="B10" t="s">
        <v>73</v>
      </c>
      <c r="C10">
        <v>985417</v>
      </c>
      <c r="D10">
        <v>1068389</v>
      </c>
      <c r="E10">
        <v>1040732</v>
      </c>
      <c r="F10">
        <v>3086115</v>
      </c>
      <c r="G10">
        <v>0</v>
      </c>
      <c r="H10">
        <v>3086115</v>
      </c>
      <c r="I10">
        <v>2.97</v>
      </c>
    </row>
    <row r="11" spans="1:12" x14ac:dyDescent="0.3">
      <c r="A11">
        <v>25</v>
      </c>
      <c r="B11" t="s">
        <v>88</v>
      </c>
      <c r="C11">
        <v>1527628</v>
      </c>
      <c r="D11">
        <v>1656254</v>
      </c>
      <c r="E11">
        <v>1613379</v>
      </c>
      <c r="F11">
        <v>4553160</v>
      </c>
      <c r="G11">
        <v>0</v>
      </c>
      <c r="H11">
        <v>4553160</v>
      </c>
      <c r="I11">
        <v>2.82</v>
      </c>
    </row>
    <row r="12" spans="1:12" x14ac:dyDescent="0.3">
      <c r="A12">
        <v>26</v>
      </c>
      <c r="B12" t="s">
        <v>42</v>
      </c>
      <c r="C12">
        <v>1012065</v>
      </c>
      <c r="D12">
        <v>1097281</v>
      </c>
      <c r="E12">
        <v>1068876</v>
      </c>
      <c r="F12">
        <v>2987864</v>
      </c>
      <c r="G12">
        <v>0</v>
      </c>
      <c r="H12">
        <v>2987864</v>
      </c>
      <c r="I12">
        <v>2.8</v>
      </c>
    </row>
    <row r="13" spans="1:12" x14ac:dyDescent="0.3">
      <c r="A13">
        <v>12</v>
      </c>
      <c r="B13" t="s">
        <v>81</v>
      </c>
      <c r="C13">
        <v>919903</v>
      </c>
      <c r="D13">
        <v>997359</v>
      </c>
      <c r="E13">
        <v>971541</v>
      </c>
      <c r="F13">
        <v>2534815</v>
      </c>
      <c r="G13">
        <v>440</v>
      </c>
      <c r="H13">
        <v>2535255</v>
      </c>
      <c r="I13">
        <v>2.61</v>
      </c>
    </row>
    <row r="14" spans="1:12" x14ac:dyDescent="0.3">
      <c r="A14">
        <v>17</v>
      </c>
      <c r="B14" t="s">
        <v>86</v>
      </c>
      <c r="C14">
        <v>893308</v>
      </c>
      <c r="D14">
        <v>968525</v>
      </c>
      <c r="E14">
        <v>943453</v>
      </c>
      <c r="F14">
        <v>2093312</v>
      </c>
      <c r="G14">
        <v>199</v>
      </c>
      <c r="H14">
        <v>2093511</v>
      </c>
      <c r="I14">
        <v>2.2200000000000002</v>
      </c>
    </row>
    <row r="15" spans="1:12" x14ac:dyDescent="0.3">
      <c r="A15">
        <v>31</v>
      </c>
      <c r="B15" t="s">
        <v>91</v>
      </c>
      <c r="C15">
        <v>1080858</v>
      </c>
      <c r="D15">
        <v>1171866</v>
      </c>
      <c r="E15">
        <v>1141530</v>
      </c>
      <c r="F15">
        <v>1795230</v>
      </c>
      <c r="G15">
        <v>2450</v>
      </c>
      <c r="H15">
        <v>1797680</v>
      </c>
      <c r="I15">
        <v>1.57</v>
      </c>
    </row>
    <row r="16" spans="1:12" x14ac:dyDescent="0.3">
      <c r="A16">
        <v>5</v>
      </c>
      <c r="B16" t="s">
        <v>75</v>
      </c>
      <c r="C16">
        <v>416763</v>
      </c>
      <c r="D16">
        <v>451854</v>
      </c>
      <c r="E16">
        <v>440157</v>
      </c>
      <c r="F16">
        <v>662530</v>
      </c>
      <c r="G16">
        <v>45</v>
      </c>
      <c r="H16">
        <v>662575</v>
      </c>
      <c r="I16">
        <v>1.51</v>
      </c>
    </row>
    <row r="17" spans="1:9" x14ac:dyDescent="0.3">
      <c r="A17">
        <v>0</v>
      </c>
      <c r="B17" t="s">
        <v>6</v>
      </c>
      <c r="C17">
        <v>708972</v>
      </c>
      <c r="D17">
        <v>768667</v>
      </c>
      <c r="E17">
        <v>748769</v>
      </c>
      <c r="F17">
        <v>775895</v>
      </c>
      <c r="G17">
        <v>6</v>
      </c>
      <c r="H17">
        <v>775901</v>
      </c>
      <c r="I17">
        <v>1.04</v>
      </c>
    </row>
    <row r="18" spans="1:9" x14ac:dyDescent="0.3">
      <c r="A18">
        <v>9</v>
      </c>
      <c r="B18" t="s">
        <v>27</v>
      </c>
      <c r="C18">
        <v>1401639</v>
      </c>
      <c r="D18">
        <v>1519657</v>
      </c>
      <c r="E18">
        <v>1480318</v>
      </c>
      <c r="F18">
        <v>1413440</v>
      </c>
      <c r="G18">
        <v>0</v>
      </c>
      <c r="H18">
        <v>1413440</v>
      </c>
      <c r="I18">
        <v>0.95</v>
      </c>
    </row>
    <row r="19" spans="1:9" x14ac:dyDescent="0.3">
      <c r="A19">
        <v>19</v>
      </c>
      <c r="B19" t="s">
        <v>51</v>
      </c>
      <c r="C19">
        <v>566874</v>
      </c>
      <c r="D19">
        <v>614605</v>
      </c>
      <c r="E19">
        <v>598695</v>
      </c>
      <c r="F19">
        <v>389250</v>
      </c>
      <c r="G19">
        <v>0</v>
      </c>
      <c r="H19">
        <v>389250</v>
      </c>
      <c r="I19">
        <v>0.65</v>
      </c>
    </row>
    <row r="20" spans="1:9" x14ac:dyDescent="0.3">
      <c r="A20">
        <v>4</v>
      </c>
      <c r="B20" t="s">
        <v>74</v>
      </c>
      <c r="C20">
        <v>566376</v>
      </c>
      <c r="D20">
        <v>614065</v>
      </c>
      <c r="E20">
        <v>598169</v>
      </c>
      <c r="F20">
        <v>328890</v>
      </c>
      <c r="G20">
        <v>0</v>
      </c>
      <c r="H20">
        <v>328890</v>
      </c>
      <c r="I20">
        <v>0.55000000000000004</v>
      </c>
    </row>
    <row r="21" spans="1:9" x14ac:dyDescent="0.3">
      <c r="A21">
        <v>29</v>
      </c>
      <c r="B21" t="s">
        <v>89</v>
      </c>
      <c r="C21">
        <v>577758</v>
      </c>
      <c r="D21">
        <v>626405</v>
      </c>
      <c r="E21">
        <v>610190</v>
      </c>
      <c r="F21">
        <v>298639</v>
      </c>
      <c r="G21">
        <v>0</v>
      </c>
      <c r="H21">
        <v>298639</v>
      </c>
      <c r="I21">
        <v>0.49</v>
      </c>
    </row>
    <row r="22" spans="1:9" x14ac:dyDescent="0.3">
      <c r="A22">
        <v>30</v>
      </c>
      <c r="B22" t="s">
        <v>90</v>
      </c>
      <c r="C22">
        <v>718537</v>
      </c>
      <c r="D22">
        <v>779038</v>
      </c>
      <c r="E22">
        <v>758871</v>
      </c>
      <c r="F22">
        <v>353500</v>
      </c>
      <c r="G22">
        <v>0</v>
      </c>
      <c r="H22">
        <v>353500</v>
      </c>
      <c r="I22">
        <v>0.47</v>
      </c>
    </row>
    <row r="23" spans="1:9" x14ac:dyDescent="0.3">
      <c r="A23">
        <v>13</v>
      </c>
      <c r="B23" t="s">
        <v>31</v>
      </c>
      <c r="C23">
        <v>807037</v>
      </c>
      <c r="D23">
        <v>874990</v>
      </c>
      <c r="E23">
        <v>852339</v>
      </c>
      <c r="F23">
        <v>269810</v>
      </c>
      <c r="G23">
        <v>10</v>
      </c>
      <c r="H23">
        <v>269820</v>
      </c>
      <c r="I23">
        <v>0.32</v>
      </c>
    </row>
    <row r="24" spans="1:9" x14ac:dyDescent="0.3">
      <c r="A24">
        <v>11</v>
      </c>
      <c r="B24" t="s">
        <v>80</v>
      </c>
      <c r="C24">
        <v>774549</v>
      </c>
      <c r="D24">
        <v>839766</v>
      </c>
      <c r="E24">
        <v>818027</v>
      </c>
      <c r="F24">
        <v>152885</v>
      </c>
      <c r="G24">
        <v>0</v>
      </c>
      <c r="H24">
        <v>152885</v>
      </c>
      <c r="I24">
        <v>0.19</v>
      </c>
    </row>
    <row r="25" spans="1:9" x14ac:dyDescent="0.3">
      <c r="A25">
        <v>18</v>
      </c>
      <c r="B25" t="s">
        <v>35</v>
      </c>
      <c r="C25">
        <v>1618416</v>
      </c>
      <c r="D25">
        <v>1754687</v>
      </c>
      <c r="E25">
        <v>1709264</v>
      </c>
      <c r="F25">
        <v>140918</v>
      </c>
      <c r="G25">
        <v>0</v>
      </c>
      <c r="H25">
        <v>140918</v>
      </c>
      <c r="I25">
        <v>0.08</v>
      </c>
    </row>
    <row r="26" spans="1:9" x14ac:dyDescent="0.3">
      <c r="A26">
        <v>8</v>
      </c>
      <c r="B26" t="s">
        <v>78</v>
      </c>
      <c r="C26">
        <v>1005711</v>
      </c>
      <c r="D26">
        <v>1090392</v>
      </c>
      <c r="E26">
        <v>1062165</v>
      </c>
      <c r="F26">
        <v>77491</v>
      </c>
      <c r="G26">
        <v>0</v>
      </c>
      <c r="H26">
        <v>77491</v>
      </c>
      <c r="I26">
        <v>7.0000000000000007E-2</v>
      </c>
    </row>
    <row r="27" spans="1:9" x14ac:dyDescent="0.3">
      <c r="A27">
        <v>10</v>
      </c>
      <c r="B27" t="s">
        <v>79</v>
      </c>
      <c r="C27">
        <v>515812</v>
      </c>
      <c r="D27">
        <v>559243</v>
      </c>
      <c r="E27">
        <v>544766</v>
      </c>
      <c r="F27">
        <v>19189</v>
      </c>
      <c r="G27">
        <v>0</v>
      </c>
      <c r="H27">
        <v>19189</v>
      </c>
      <c r="I27">
        <v>0.04</v>
      </c>
    </row>
    <row r="28" spans="1:9" x14ac:dyDescent="0.3">
      <c r="A28">
        <v>21</v>
      </c>
      <c r="B28" t="s">
        <v>37</v>
      </c>
      <c r="C28">
        <v>1571022</v>
      </c>
      <c r="D28">
        <v>1703302</v>
      </c>
      <c r="E28">
        <v>1659209</v>
      </c>
      <c r="F28">
        <v>46333</v>
      </c>
      <c r="G28">
        <v>1</v>
      </c>
      <c r="H28">
        <v>46334</v>
      </c>
      <c r="I28">
        <v>0.03</v>
      </c>
    </row>
    <row r="29" spans="1:9" x14ac:dyDescent="0.3">
      <c r="A29">
        <v>22</v>
      </c>
      <c r="B29" t="s">
        <v>38</v>
      </c>
      <c r="C29">
        <v>795332</v>
      </c>
      <c r="D29">
        <v>862299</v>
      </c>
      <c r="E29">
        <v>839977</v>
      </c>
      <c r="F29">
        <v>16581</v>
      </c>
      <c r="G29">
        <v>0</v>
      </c>
      <c r="H29">
        <v>16581</v>
      </c>
      <c r="I29">
        <v>0.02</v>
      </c>
    </row>
    <row r="30" spans="1:9" x14ac:dyDescent="0.3">
      <c r="A30">
        <v>7</v>
      </c>
      <c r="B30" t="s">
        <v>77</v>
      </c>
      <c r="C30">
        <v>972625</v>
      </c>
      <c r="D30">
        <v>1054520</v>
      </c>
      <c r="E30">
        <v>1027222</v>
      </c>
      <c r="F30">
        <v>534</v>
      </c>
      <c r="G30">
        <v>0</v>
      </c>
      <c r="H30">
        <v>534</v>
      </c>
      <c r="I30">
        <v>0</v>
      </c>
    </row>
    <row r="31" spans="1:9" x14ac:dyDescent="0.3">
      <c r="A31">
        <v>15</v>
      </c>
      <c r="B31" t="s">
        <v>84</v>
      </c>
      <c r="C31">
        <v>2440073</v>
      </c>
      <c r="D31">
        <v>2645527</v>
      </c>
      <c r="E31">
        <v>2577043</v>
      </c>
      <c r="F31">
        <v>0</v>
      </c>
      <c r="G31">
        <v>0</v>
      </c>
      <c r="H31">
        <v>0</v>
      </c>
      <c r="I31">
        <v>0</v>
      </c>
    </row>
    <row r="32" spans="1:9" x14ac:dyDescent="0.3">
      <c r="A32">
        <v>24</v>
      </c>
      <c r="B32" t="s">
        <v>40</v>
      </c>
      <c r="C32">
        <v>2446265</v>
      </c>
      <c r="D32">
        <v>2652241</v>
      </c>
      <c r="E32">
        <v>2583583</v>
      </c>
      <c r="F32">
        <v>0</v>
      </c>
      <c r="G32">
        <v>0</v>
      </c>
      <c r="H32">
        <v>0</v>
      </c>
      <c r="I32">
        <v>0</v>
      </c>
    </row>
    <row r="33" spans="1:9" x14ac:dyDescent="0.3">
      <c r="A33">
        <v>27</v>
      </c>
      <c r="B33" t="s">
        <v>43</v>
      </c>
      <c r="C33">
        <v>1099560</v>
      </c>
      <c r="D33">
        <v>1192143</v>
      </c>
      <c r="E33">
        <v>1161282</v>
      </c>
      <c r="F33">
        <v>0</v>
      </c>
      <c r="G33">
        <v>0</v>
      </c>
      <c r="H33">
        <v>0</v>
      </c>
      <c r="I33">
        <v>0</v>
      </c>
    </row>
    <row r="34" spans="1:9" x14ac:dyDescent="0.3">
      <c r="A34">
        <v>28</v>
      </c>
      <c r="B34" t="s">
        <v>44</v>
      </c>
      <c r="C34">
        <v>927140</v>
      </c>
      <c r="D34">
        <v>1005205</v>
      </c>
      <c r="E34">
        <v>979184</v>
      </c>
      <c r="F34">
        <v>0</v>
      </c>
      <c r="G34">
        <v>0</v>
      </c>
      <c r="H34">
        <v>0</v>
      </c>
      <c r="I34">
        <v>0</v>
      </c>
    </row>
  </sheetData>
  <phoneticPr fontId="3" type="noConversion"/>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42B85-F8B0-4704-BA4A-0651489CB3F8}">
  <sheetPr codeName="Sheet11"/>
  <dimension ref="A2:AI65"/>
  <sheetViews>
    <sheetView zoomScale="85" zoomScaleNormal="85" workbookViewId="0">
      <selection activeCell="O25" sqref="O25"/>
    </sheetView>
  </sheetViews>
  <sheetFormatPr defaultRowHeight="14.4" x14ac:dyDescent="0.3"/>
  <cols>
    <col min="3" max="3" width="10.33203125" bestFit="1" customWidth="1"/>
    <col min="6" max="6" width="10.77734375" customWidth="1"/>
    <col min="8" max="10" width="16.21875" bestFit="1" customWidth="1"/>
    <col min="11" max="11" width="17.88671875" bestFit="1" customWidth="1"/>
    <col min="12" max="13" width="16.21875" bestFit="1" customWidth="1"/>
    <col min="14" max="14" width="15.109375" bestFit="1" customWidth="1"/>
    <col min="15" max="16" width="15.33203125" bestFit="1" customWidth="1"/>
    <col min="17" max="17" width="15.109375" bestFit="1" customWidth="1"/>
    <col min="19" max="19" width="10.33203125" bestFit="1" customWidth="1"/>
    <col min="21" max="21" width="10.33203125" bestFit="1" customWidth="1"/>
    <col min="26" max="26" width="13.5546875" bestFit="1" customWidth="1"/>
    <col min="27" max="28" width="15.109375" bestFit="1" customWidth="1"/>
    <col min="29" max="29" width="17.21875" bestFit="1" customWidth="1"/>
    <col min="30" max="35" width="15.109375" bestFit="1" customWidth="1"/>
  </cols>
  <sheetData>
    <row r="2" spans="1:35" x14ac:dyDescent="0.3">
      <c r="D2" t="s">
        <v>102</v>
      </c>
    </row>
    <row r="4" spans="1:35" x14ac:dyDescent="0.3">
      <c r="A4" s="8" t="s">
        <v>52</v>
      </c>
      <c r="B4" s="16" t="s">
        <v>1</v>
      </c>
      <c r="C4" s="16" t="s">
        <v>2</v>
      </c>
      <c r="D4" s="16" t="s">
        <v>3</v>
      </c>
      <c r="E4" s="16" t="s">
        <v>4</v>
      </c>
      <c r="F4" s="16" t="s">
        <v>5</v>
      </c>
      <c r="K4" s="23" t="s">
        <v>101</v>
      </c>
      <c r="L4" s="32" t="s">
        <v>100</v>
      </c>
      <c r="M4" s="32"/>
      <c r="N4" s="32"/>
      <c r="O4" s="32"/>
      <c r="P4" s="32"/>
      <c r="Q4" s="32"/>
      <c r="S4" s="8" t="s">
        <v>0</v>
      </c>
      <c r="T4" s="16" t="s">
        <v>1</v>
      </c>
      <c r="U4" s="16" t="s">
        <v>2</v>
      </c>
      <c r="V4" s="16" t="s">
        <v>3</v>
      </c>
      <c r="W4" s="16" t="s">
        <v>4</v>
      </c>
      <c r="X4" s="9" t="s">
        <v>5</v>
      </c>
      <c r="AC4" s="27" t="s">
        <v>101</v>
      </c>
    </row>
    <row r="5" spans="1:35" x14ac:dyDescent="0.3">
      <c r="A5" s="10">
        <v>24</v>
      </c>
      <c r="B5" s="15" t="s">
        <v>20</v>
      </c>
      <c r="C5" s="20">
        <v>43466</v>
      </c>
      <c r="D5" s="15" t="s">
        <v>7</v>
      </c>
      <c r="E5" s="15">
        <v>2019</v>
      </c>
      <c r="F5" s="15">
        <v>1426500</v>
      </c>
      <c r="H5" s="23">
        <v>2016</v>
      </c>
      <c r="I5" s="23">
        <v>2017</v>
      </c>
      <c r="J5" s="23">
        <v>2018</v>
      </c>
      <c r="K5" s="23">
        <v>2019</v>
      </c>
      <c r="L5">
        <v>2020</v>
      </c>
      <c r="M5">
        <v>2021</v>
      </c>
      <c r="N5">
        <v>2022</v>
      </c>
      <c r="O5">
        <v>2023</v>
      </c>
      <c r="P5">
        <v>2024</v>
      </c>
      <c r="Q5">
        <v>2025</v>
      </c>
      <c r="S5" s="10">
        <v>24</v>
      </c>
      <c r="T5" s="15" t="s">
        <v>20</v>
      </c>
      <c r="U5" s="20">
        <v>43466</v>
      </c>
      <c r="V5" s="15" t="s">
        <v>7</v>
      </c>
      <c r="W5" s="15">
        <v>2019</v>
      </c>
      <c r="X5" s="11">
        <v>35920</v>
      </c>
      <c r="Z5">
        <v>2016</v>
      </c>
      <c r="AA5">
        <v>2017</v>
      </c>
      <c r="AB5">
        <v>2018</v>
      </c>
      <c r="AC5">
        <v>2019</v>
      </c>
      <c r="AD5">
        <v>2020</v>
      </c>
      <c r="AE5">
        <v>2021</v>
      </c>
      <c r="AF5">
        <v>2022</v>
      </c>
      <c r="AG5">
        <v>2023</v>
      </c>
      <c r="AH5">
        <v>2024</v>
      </c>
      <c r="AI5">
        <v>2025</v>
      </c>
    </row>
    <row r="6" spans="1:35" x14ac:dyDescent="0.3">
      <c r="A6" s="12">
        <v>25</v>
      </c>
      <c r="B6" s="14" t="s">
        <v>20</v>
      </c>
      <c r="C6" s="21">
        <v>43497</v>
      </c>
      <c r="D6" s="14" t="s">
        <v>8</v>
      </c>
      <c r="E6" s="14">
        <v>2019</v>
      </c>
      <c r="F6" s="14">
        <v>983147</v>
      </c>
      <c r="L6">
        <f t="shared" ref="L6:Q6" si="0">ROUNDUP(K7*$K$11,0)</f>
        <v>-2208378</v>
      </c>
      <c r="M6">
        <f t="shared" si="0"/>
        <v>-1855038</v>
      </c>
      <c r="N6">
        <f t="shared" si="0"/>
        <v>-1558232</v>
      </c>
      <c r="O6">
        <f t="shared" si="0"/>
        <v>-1308915</v>
      </c>
      <c r="P6">
        <f t="shared" si="0"/>
        <v>-1099488</v>
      </c>
      <c r="Q6">
        <f t="shared" si="0"/>
        <v>-923570</v>
      </c>
      <c r="S6" s="12">
        <v>25</v>
      </c>
      <c r="T6" s="14" t="s">
        <v>20</v>
      </c>
      <c r="U6" s="21">
        <v>43497</v>
      </c>
      <c r="V6" s="14" t="s">
        <v>8</v>
      </c>
      <c r="W6" s="14">
        <v>2019</v>
      </c>
      <c r="X6" s="13">
        <v>25621</v>
      </c>
      <c r="AD6">
        <f t="shared" ref="AD6:AI6" si="1">ROUNDUP(AC7*$AC$10,0)</f>
        <v>79825</v>
      </c>
      <c r="AE6">
        <f t="shared" si="1"/>
        <v>99782</v>
      </c>
      <c r="AF6">
        <f t="shared" si="1"/>
        <v>124727</v>
      </c>
      <c r="AG6">
        <f t="shared" si="1"/>
        <v>155909</v>
      </c>
      <c r="AH6">
        <f t="shared" si="1"/>
        <v>194886</v>
      </c>
      <c r="AI6">
        <f t="shared" si="1"/>
        <v>243608</v>
      </c>
    </row>
    <row r="7" spans="1:35" x14ac:dyDescent="0.3">
      <c r="A7" s="10">
        <v>26</v>
      </c>
      <c r="B7" s="15" t="s">
        <v>20</v>
      </c>
      <c r="C7" s="20">
        <v>43525</v>
      </c>
      <c r="D7" s="15" t="s">
        <v>9</v>
      </c>
      <c r="E7" s="15">
        <v>2019</v>
      </c>
      <c r="F7" s="15">
        <v>1009991</v>
      </c>
      <c r="H7" s="22">
        <f>F65</f>
        <v>23394705</v>
      </c>
      <c r="I7" s="22">
        <f>F49</f>
        <v>27160242</v>
      </c>
      <c r="J7" s="22">
        <f>F34</f>
        <v>19543651</v>
      </c>
      <c r="K7" s="24">
        <f>F17</f>
        <v>13802362</v>
      </c>
      <c r="L7" s="22">
        <f>K7+L6</f>
        <v>11593984</v>
      </c>
      <c r="M7" s="22">
        <f t="shared" ref="M7:Q7" si="2">L7+M6</f>
        <v>9738946</v>
      </c>
      <c r="N7" s="22">
        <f t="shared" si="2"/>
        <v>8180714</v>
      </c>
      <c r="O7" s="22">
        <f t="shared" si="2"/>
        <v>6871799</v>
      </c>
      <c r="P7" s="22">
        <f t="shared" si="2"/>
        <v>5772311</v>
      </c>
      <c r="Q7" s="22">
        <f t="shared" si="2"/>
        <v>4848741</v>
      </c>
      <c r="S7" s="10">
        <v>26</v>
      </c>
      <c r="T7" s="15" t="s">
        <v>20</v>
      </c>
      <c r="U7" s="20">
        <v>43525</v>
      </c>
      <c r="V7" s="15" t="s">
        <v>9</v>
      </c>
      <c r="W7" s="15">
        <v>2019</v>
      </c>
      <c r="X7" s="11">
        <v>21929</v>
      </c>
      <c r="Z7" s="22">
        <f>X63</f>
        <v>163631</v>
      </c>
      <c r="AA7" s="22">
        <f>X48</f>
        <v>247179</v>
      </c>
      <c r="AB7" s="22">
        <f>X32</f>
        <v>314788</v>
      </c>
      <c r="AC7" s="22">
        <f>X17</f>
        <v>319300</v>
      </c>
      <c r="AD7" s="22">
        <f>AC7+AD6</f>
        <v>399125</v>
      </c>
      <c r="AE7" s="22">
        <f t="shared" ref="AE7:AI7" si="3">AD7+AE6</f>
        <v>498907</v>
      </c>
      <c r="AF7" s="22">
        <f t="shared" si="3"/>
        <v>623634</v>
      </c>
      <c r="AG7" s="22">
        <f t="shared" si="3"/>
        <v>779543</v>
      </c>
      <c r="AH7" s="22">
        <f t="shared" si="3"/>
        <v>974429</v>
      </c>
      <c r="AI7" s="22">
        <f t="shared" si="3"/>
        <v>1218037</v>
      </c>
    </row>
    <row r="8" spans="1:35" x14ac:dyDescent="0.3">
      <c r="A8" s="12">
        <v>27</v>
      </c>
      <c r="B8" s="14" t="s">
        <v>20</v>
      </c>
      <c r="C8" s="21">
        <v>43556</v>
      </c>
      <c r="D8" s="14" t="s">
        <v>10</v>
      </c>
      <c r="E8" s="14">
        <v>2019</v>
      </c>
      <c r="F8" s="14">
        <v>1045933</v>
      </c>
      <c r="S8" s="12">
        <v>27</v>
      </c>
      <c r="T8" s="14" t="s">
        <v>20</v>
      </c>
      <c r="U8" s="21">
        <v>43556</v>
      </c>
      <c r="V8" s="14" t="s">
        <v>10</v>
      </c>
      <c r="W8" s="14">
        <v>2019</v>
      </c>
      <c r="X8" s="13">
        <v>18267</v>
      </c>
    </row>
    <row r="9" spans="1:35" x14ac:dyDescent="0.3">
      <c r="A9" s="10">
        <v>28</v>
      </c>
      <c r="B9" s="15" t="s">
        <v>20</v>
      </c>
      <c r="C9" s="20">
        <v>43586</v>
      </c>
      <c r="D9" s="15" t="s">
        <v>11</v>
      </c>
      <c r="E9" s="15">
        <v>2019</v>
      </c>
      <c r="F9" s="15">
        <v>1305748</v>
      </c>
      <c r="Q9" s="30" t="str">
        <f>ROUNDUP((Q7/1000000),2) &amp; "M"</f>
        <v>4.85M</v>
      </c>
      <c r="S9" s="10">
        <v>28</v>
      </c>
      <c r="T9" s="15" t="s">
        <v>20</v>
      </c>
      <c r="U9" s="20">
        <v>43586</v>
      </c>
      <c r="V9" s="15" t="s">
        <v>11</v>
      </c>
      <c r="W9" s="15">
        <v>2019</v>
      </c>
      <c r="X9" s="11">
        <v>17317</v>
      </c>
      <c r="AC9" s="23" t="s">
        <v>99</v>
      </c>
      <c r="AI9" s="30" t="str">
        <f>ROUNDUP((AI7/1000000),2)&amp;"M"</f>
        <v>1.22M</v>
      </c>
    </row>
    <row r="10" spans="1:35" x14ac:dyDescent="0.3">
      <c r="A10" s="12">
        <v>29</v>
      </c>
      <c r="B10" s="14" t="s">
        <v>20</v>
      </c>
      <c r="C10" s="21">
        <v>43617</v>
      </c>
      <c r="D10" s="14" t="s">
        <v>12</v>
      </c>
      <c r="E10" s="14">
        <v>2019</v>
      </c>
      <c r="F10" s="14">
        <v>1262995</v>
      </c>
      <c r="K10" s="23" t="s">
        <v>99</v>
      </c>
      <c r="Q10" t="str">
        <f>ROUNDUP((K7/Q7)*100,0) &amp; " %"</f>
        <v>285 %</v>
      </c>
      <c r="S10" s="12">
        <v>29</v>
      </c>
      <c r="T10" s="14" t="s">
        <v>20</v>
      </c>
      <c r="U10" s="21">
        <v>43617</v>
      </c>
      <c r="V10" s="14" t="s">
        <v>12</v>
      </c>
      <c r="W10" s="14">
        <v>2019</v>
      </c>
      <c r="X10" s="13">
        <v>20077</v>
      </c>
      <c r="AC10" s="4">
        <f>ROUNDUP(foreign_cagr!C4,2)</f>
        <v>0.25</v>
      </c>
      <c r="AI10" t="str">
        <f>ROUNDUP((AI7/AC7)*100, 0) &amp; " %"</f>
        <v>382 %</v>
      </c>
    </row>
    <row r="11" spans="1:35" x14ac:dyDescent="0.3">
      <c r="A11" s="10">
        <v>30</v>
      </c>
      <c r="B11" s="15" t="s">
        <v>20</v>
      </c>
      <c r="C11" s="20">
        <v>43647</v>
      </c>
      <c r="D11" s="15" t="s">
        <v>13</v>
      </c>
      <c r="E11" s="15">
        <v>2019</v>
      </c>
      <c r="F11" s="15">
        <v>1094861</v>
      </c>
      <c r="K11" s="25">
        <f>ROUNDUP('cagr'!C29,2)</f>
        <v>-0.16</v>
      </c>
      <c r="S11" s="10">
        <v>30</v>
      </c>
      <c r="T11" s="15" t="s">
        <v>20</v>
      </c>
      <c r="U11" s="20">
        <v>43647</v>
      </c>
      <c r="V11" s="15" t="s">
        <v>13</v>
      </c>
      <c r="W11" s="15">
        <v>2019</v>
      </c>
      <c r="X11" s="11">
        <v>27874</v>
      </c>
    </row>
    <row r="12" spans="1:35" x14ac:dyDescent="0.3">
      <c r="A12" s="12">
        <v>31</v>
      </c>
      <c r="B12" s="14" t="s">
        <v>20</v>
      </c>
      <c r="C12" s="21">
        <v>43678</v>
      </c>
      <c r="D12" s="14" t="s">
        <v>14</v>
      </c>
      <c r="E12" s="14">
        <v>2019</v>
      </c>
      <c r="F12" s="14">
        <v>1121380</v>
      </c>
      <c r="S12" s="12">
        <v>31</v>
      </c>
      <c r="T12" s="14" t="s">
        <v>20</v>
      </c>
      <c r="U12" s="21">
        <v>43678</v>
      </c>
      <c r="V12" s="14" t="s">
        <v>14</v>
      </c>
      <c r="W12" s="14">
        <v>2019</v>
      </c>
      <c r="X12" s="13">
        <v>22725</v>
      </c>
    </row>
    <row r="13" spans="1:35" x14ac:dyDescent="0.3">
      <c r="A13" s="10">
        <v>32</v>
      </c>
      <c r="B13" s="15" t="s">
        <v>20</v>
      </c>
      <c r="C13" s="20">
        <v>43709</v>
      </c>
      <c r="D13" s="15" t="s">
        <v>15</v>
      </c>
      <c r="E13" s="15">
        <v>2019</v>
      </c>
      <c r="F13" s="15">
        <v>959930</v>
      </c>
      <c r="K13" s="26"/>
      <c r="S13" s="10">
        <v>32</v>
      </c>
      <c r="T13" s="15" t="s">
        <v>20</v>
      </c>
      <c r="U13" s="20">
        <v>43709</v>
      </c>
      <c r="V13" s="15" t="s">
        <v>15</v>
      </c>
      <c r="W13" s="15">
        <v>2019</v>
      </c>
      <c r="X13" s="11">
        <v>34018</v>
      </c>
    </row>
    <row r="14" spans="1:35" x14ac:dyDescent="0.3">
      <c r="A14" s="12">
        <v>33</v>
      </c>
      <c r="B14" s="14" t="s">
        <v>20</v>
      </c>
      <c r="C14" s="21">
        <v>43739</v>
      </c>
      <c r="D14" s="14" t="s">
        <v>16</v>
      </c>
      <c r="E14" s="14">
        <v>2019</v>
      </c>
      <c r="F14" s="14">
        <v>1240643</v>
      </c>
      <c r="S14" s="12">
        <v>33</v>
      </c>
      <c r="T14" s="14" t="s">
        <v>20</v>
      </c>
      <c r="U14" s="21">
        <v>43739</v>
      </c>
      <c r="V14" s="14" t="s">
        <v>16</v>
      </c>
      <c r="W14" s="14">
        <v>2019</v>
      </c>
      <c r="X14" s="13">
        <v>28706</v>
      </c>
    </row>
    <row r="15" spans="1:35" x14ac:dyDescent="0.3">
      <c r="A15" s="10">
        <v>34</v>
      </c>
      <c r="B15" s="15" t="s">
        <v>20</v>
      </c>
      <c r="C15" s="20">
        <v>43770</v>
      </c>
      <c r="D15" s="15" t="s">
        <v>17</v>
      </c>
      <c r="E15" s="15">
        <v>2019</v>
      </c>
      <c r="F15" s="15">
        <v>1073665</v>
      </c>
      <c r="H15" s="23">
        <v>2016</v>
      </c>
      <c r="I15" s="23">
        <v>2017</v>
      </c>
      <c r="J15" s="23">
        <v>2018</v>
      </c>
      <c r="K15" s="23">
        <v>2019</v>
      </c>
      <c r="L15">
        <v>2020</v>
      </c>
      <c r="M15">
        <v>2021</v>
      </c>
      <c r="N15">
        <v>2022</v>
      </c>
      <c r="O15">
        <v>2023</v>
      </c>
      <c r="P15">
        <v>2024</v>
      </c>
      <c r="Q15">
        <v>2025</v>
      </c>
      <c r="S15" s="10">
        <v>34</v>
      </c>
      <c r="T15" s="15" t="s">
        <v>20</v>
      </c>
      <c r="U15" s="20">
        <v>43770</v>
      </c>
      <c r="V15" s="15" t="s">
        <v>17</v>
      </c>
      <c r="W15" s="15">
        <v>2019</v>
      </c>
      <c r="X15" s="11">
        <v>32762</v>
      </c>
    </row>
    <row r="16" spans="1:35" x14ac:dyDescent="0.3">
      <c r="A16" s="12">
        <v>35</v>
      </c>
      <c r="B16" s="14" t="s">
        <v>20</v>
      </c>
      <c r="C16" s="21">
        <v>43800</v>
      </c>
      <c r="D16" s="14" t="s">
        <v>18</v>
      </c>
      <c r="E16" s="14">
        <v>2019</v>
      </c>
      <c r="F16" s="14">
        <v>1277569</v>
      </c>
      <c r="L16">
        <f>ROUNDUP(K17*$K$11,0)</f>
        <v>-2208378</v>
      </c>
      <c r="M16">
        <f t="shared" ref="M16:Q16" si="4">ROUNDUP(L17*$K$11,0)</f>
        <v>-1855038</v>
      </c>
      <c r="N16">
        <f t="shared" si="4"/>
        <v>-1558232</v>
      </c>
      <c r="O16">
        <f t="shared" si="4"/>
        <v>-1308915</v>
      </c>
      <c r="P16">
        <f t="shared" si="4"/>
        <v>-1099488</v>
      </c>
      <c r="Q16">
        <f t="shared" si="4"/>
        <v>-923570</v>
      </c>
      <c r="S16" s="12">
        <v>35</v>
      </c>
      <c r="T16" s="14" t="s">
        <v>20</v>
      </c>
      <c r="U16" s="21">
        <v>43800</v>
      </c>
      <c r="V16" s="14" t="s">
        <v>18</v>
      </c>
      <c r="W16" s="14">
        <v>2019</v>
      </c>
      <c r="X16" s="13">
        <v>34084</v>
      </c>
      <c r="Z16">
        <v>2016</v>
      </c>
      <c r="AA16">
        <v>2017</v>
      </c>
      <c r="AB16">
        <v>2018</v>
      </c>
      <c r="AC16">
        <v>2019</v>
      </c>
      <c r="AD16">
        <v>2020</v>
      </c>
      <c r="AE16">
        <v>2021</v>
      </c>
      <c r="AF16">
        <v>2022</v>
      </c>
      <c r="AG16">
        <v>2023</v>
      </c>
      <c r="AH16">
        <v>2024</v>
      </c>
      <c r="AI16">
        <v>2025</v>
      </c>
    </row>
    <row r="17" spans="1:35" x14ac:dyDescent="0.3">
      <c r="E17" t="s">
        <v>98</v>
      </c>
      <c r="F17" s="22">
        <f>SUM(F5:F16)</f>
        <v>13802362</v>
      </c>
      <c r="H17" s="22">
        <f>F65</f>
        <v>23394705</v>
      </c>
      <c r="I17" s="22">
        <f>F49</f>
        <v>27160242</v>
      </c>
      <c r="J17" s="22">
        <f>F34</f>
        <v>19543651</v>
      </c>
      <c r="K17" s="24">
        <f>F17</f>
        <v>13802362</v>
      </c>
      <c r="L17" s="22">
        <f>K17+L16</f>
        <v>11593984</v>
      </c>
      <c r="M17" s="22">
        <f t="shared" ref="M17" si="5">L17+M16</f>
        <v>9738946</v>
      </c>
      <c r="N17" s="22">
        <f t="shared" ref="N17" si="6">M17+N16</f>
        <v>8180714</v>
      </c>
      <c r="O17" s="22">
        <f t="shared" ref="O17" si="7">N17+O16</f>
        <v>6871799</v>
      </c>
      <c r="P17" s="22">
        <f t="shared" ref="P17" si="8">O17+P16</f>
        <v>5772311</v>
      </c>
      <c r="Q17" s="22">
        <f t="shared" ref="Q17" si="9">P17+Q16</f>
        <v>4848741</v>
      </c>
      <c r="W17" t="s">
        <v>98</v>
      </c>
      <c r="X17" s="22">
        <f>SUM(X5:X16)</f>
        <v>319300</v>
      </c>
      <c r="AD17">
        <f t="shared" ref="AD17:AI17" si="10">ROUNDUP(AC18*$AC$10,0)</f>
        <v>79825</v>
      </c>
      <c r="AE17">
        <f t="shared" si="10"/>
        <v>99782</v>
      </c>
      <c r="AF17">
        <f t="shared" si="10"/>
        <v>124727</v>
      </c>
      <c r="AG17">
        <f t="shared" si="10"/>
        <v>155909</v>
      </c>
      <c r="AH17">
        <f t="shared" si="10"/>
        <v>194886</v>
      </c>
      <c r="AI17">
        <f t="shared" si="10"/>
        <v>243608</v>
      </c>
    </row>
    <row r="18" spans="1:35" x14ac:dyDescent="0.3">
      <c r="H18" s="28">
        <f t="shared" ref="H18:J18" si="11">H17*1200</f>
        <v>28073646000</v>
      </c>
      <c r="I18" s="28">
        <f t="shared" si="11"/>
        <v>32592290400</v>
      </c>
      <c r="J18" s="28">
        <f t="shared" si="11"/>
        <v>23452381200</v>
      </c>
      <c r="K18" s="28">
        <f>K17*1200</f>
        <v>16562834400</v>
      </c>
      <c r="L18" s="28">
        <f t="shared" ref="L18:Q18" si="12">L17*1200</f>
        <v>13912780800</v>
      </c>
      <c r="M18" s="28">
        <f t="shared" si="12"/>
        <v>11686735200</v>
      </c>
      <c r="N18" s="28">
        <f t="shared" si="12"/>
        <v>9816856800</v>
      </c>
      <c r="O18" s="28">
        <f t="shared" si="12"/>
        <v>8246158800</v>
      </c>
      <c r="P18" s="28">
        <f t="shared" si="12"/>
        <v>6926773200</v>
      </c>
      <c r="Q18" s="28">
        <f t="shared" si="12"/>
        <v>5818489200</v>
      </c>
      <c r="Z18" s="22">
        <f>X63</f>
        <v>163631</v>
      </c>
      <c r="AA18" s="22">
        <f>X48</f>
        <v>247179</v>
      </c>
      <c r="AB18" s="22">
        <f>X32</f>
        <v>314788</v>
      </c>
      <c r="AC18" s="22">
        <f>X17</f>
        <v>319300</v>
      </c>
      <c r="AD18" s="22">
        <f>AC18+AD17</f>
        <v>399125</v>
      </c>
      <c r="AE18" s="22">
        <f t="shared" ref="AE18" si="13">AD18+AE17</f>
        <v>498907</v>
      </c>
      <c r="AF18" s="22">
        <f t="shared" ref="AF18" si="14">AE18+AF17</f>
        <v>623634</v>
      </c>
      <c r="AG18" s="22">
        <f t="shared" ref="AG18" si="15">AF18+AG17</f>
        <v>779543</v>
      </c>
      <c r="AH18" s="22">
        <f t="shared" ref="AH18" si="16">AG18+AH17</f>
        <v>974429</v>
      </c>
      <c r="AI18" s="22">
        <f t="shared" ref="AI18" si="17">AH18+AI17</f>
        <v>1218037</v>
      </c>
    </row>
    <row r="19" spans="1:35" x14ac:dyDescent="0.3">
      <c r="S19" s="8" t="s">
        <v>0</v>
      </c>
      <c r="T19" s="16" t="s">
        <v>1</v>
      </c>
      <c r="U19" s="16" t="s">
        <v>2</v>
      </c>
      <c r="V19" s="16" t="s">
        <v>3</v>
      </c>
      <c r="W19" s="16" t="s">
        <v>4</v>
      </c>
      <c r="X19" s="9" t="s">
        <v>5</v>
      </c>
      <c r="Z19" s="28">
        <f t="shared" ref="Z19:AB19" si="18">Z18*5600</f>
        <v>916333600</v>
      </c>
      <c r="AA19" s="28">
        <f t="shared" si="18"/>
        <v>1384202400</v>
      </c>
      <c r="AB19" s="28">
        <f t="shared" si="18"/>
        <v>1762812800</v>
      </c>
      <c r="AC19" s="28">
        <f>AC18*5600</f>
        <v>1788080000</v>
      </c>
      <c r="AD19" s="28">
        <f t="shared" ref="AD19:AI19" si="19">AD18*5600</f>
        <v>2235100000</v>
      </c>
      <c r="AE19" s="28">
        <f t="shared" si="19"/>
        <v>2793879200</v>
      </c>
      <c r="AF19" s="28">
        <f t="shared" si="19"/>
        <v>3492350400</v>
      </c>
      <c r="AG19" s="28">
        <f t="shared" si="19"/>
        <v>4365440800</v>
      </c>
      <c r="AH19" s="28">
        <f t="shared" si="19"/>
        <v>5456802400</v>
      </c>
      <c r="AI19" s="28">
        <f t="shared" si="19"/>
        <v>6821007200</v>
      </c>
    </row>
    <row r="20" spans="1:35" x14ac:dyDescent="0.3">
      <c r="Q20" s="22" t="str">
        <f>ROUNDUP((Q18/1000000000),1) &amp; " BILLION INR"</f>
        <v>5.9 BILLION INR</v>
      </c>
      <c r="S20" s="10">
        <v>24</v>
      </c>
      <c r="T20" s="15" t="s">
        <v>20</v>
      </c>
      <c r="U20" s="20">
        <v>43101</v>
      </c>
      <c r="V20" s="15" t="s">
        <v>7</v>
      </c>
      <c r="W20" s="15">
        <v>2018</v>
      </c>
      <c r="X20" s="11">
        <v>35379</v>
      </c>
    </row>
    <row r="21" spans="1:35" x14ac:dyDescent="0.3">
      <c r="A21" s="8" t="s">
        <v>52</v>
      </c>
      <c r="B21" s="16" t="s">
        <v>1</v>
      </c>
      <c r="C21" s="16" t="s">
        <v>2</v>
      </c>
      <c r="D21" s="16" t="s">
        <v>3</v>
      </c>
      <c r="E21" s="16" t="s">
        <v>4</v>
      </c>
      <c r="F21" s="16" t="s">
        <v>5</v>
      </c>
      <c r="S21" s="12">
        <v>25</v>
      </c>
      <c r="T21" s="14" t="s">
        <v>20</v>
      </c>
      <c r="U21" s="21">
        <v>43132</v>
      </c>
      <c r="V21" s="14" t="s">
        <v>8</v>
      </c>
      <c r="W21" s="14">
        <v>2018</v>
      </c>
      <c r="X21" s="13">
        <v>30414</v>
      </c>
      <c r="AI21" t="str">
        <f>ROUNDUP((AI19/1000000000),1) &amp; " BILLION INR"</f>
        <v>6.9 BILLION INR</v>
      </c>
    </row>
    <row r="22" spans="1:35" x14ac:dyDescent="0.3">
      <c r="A22" s="10">
        <v>24</v>
      </c>
      <c r="B22" s="15" t="s">
        <v>20</v>
      </c>
      <c r="C22" s="20">
        <v>43101</v>
      </c>
      <c r="D22" s="15" t="s">
        <v>7</v>
      </c>
      <c r="E22" s="15">
        <v>2018</v>
      </c>
      <c r="F22" s="15">
        <v>1978396</v>
      </c>
      <c r="Q22" s="31"/>
      <c r="S22" s="10">
        <v>26</v>
      </c>
      <c r="T22" s="15" t="s">
        <v>20</v>
      </c>
      <c r="U22" s="20">
        <v>43160</v>
      </c>
      <c r="V22" s="15" t="s">
        <v>9</v>
      </c>
      <c r="W22" s="15">
        <v>2018</v>
      </c>
      <c r="X22" s="11">
        <v>27535</v>
      </c>
    </row>
    <row r="23" spans="1:35" x14ac:dyDescent="0.3">
      <c r="A23" s="12">
        <v>25</v>
      </c>
      <c r="B23" s="14" t="s">
        <v>20</v>
      </c>
      <c r="C23" s="21">
        <v>43132</v>
      </c>
      <c r="D23" s="14" t="s">
        <v>8</v>
      </c>
      <c r="E23" s="14">
        <v>2018</v>
      </c>
      <c r="F23" s="14">
        <v>1365837</v>
      </c>
      <c r="S23" s="12">
        <v>27</v>
      </c>
      <c r="T23" s="14" t="s">
        <v>20</v>
      </c>
      <c r="U23" s="21">
        <v>43191</v>
      </c>
      <c r="V23" s="14" t="s">
        <v>10</v>
      </c>
      <c r="W23" s="14">
        <v>2018</v>
      </c>
      <c r="X23" s="13">
        <v>20830</v>
      </c>
    </row>
    <row r="24" spans="1:35" x14ac:dyDescent="0.3">
      <c r="A24" s="10">
        <v>26</v>
      </c>
      <c r="B24" s="15" t="s">
        <v>20</v>
      </c>
      <c r="C24" s="20">
        <v>43160</v>
      </c>
      <c r="D24" s="15" t="s">
        <v>9</v>
      </c>
      <c r="E24" s="15">
        <v>2018</v>
      </c>
      <c r="F24" s="15">
        <v>1415938</v>
      </c>
      <c r="S24" s="10">
        <v>28</v>
      </c>
      <c r="T24" s="15" t="s">
        <v>20</v>
      </c>
      <c r="U24" s="20">
        <v>43221</v>
      </c>
      <c r="V24" s="15" t="s">
        <v>11</v>
      </c>
      <c r="W24" s="15">
        <v>2018</v>
      </c>
      <c r="X24" s="11">
        <v>21554</v>
      </c>
    </row>
    <row r="25" spans="1:35" x14ac:dyDescent="0.3">
      <c r="A25" s="12">
        <v>27</v>
      </c>
      <c r="B25" s="14" t="s">
        <v>20</v>
      </c>
      <c r="C25" s="21">
        <v>43191</v>
      </c>
      <c r="D25" s="14" t="s">
        <v>10</v>
      </c>
      <c r="E25" s="14">
        <v>2018</v>
      </c>
      <c r="F25" s="14">
        <v>1586375</v>
      </c>
      <c r="S25" s="12">
        <v>29</v>
      </c>
      <c r="T25" s="14" t="s">
        <v>20</v>
      </c>
      <c r="U25" s="21">
        <v>43252</v>
      </c>
      <c r="V25" s="14" t="s">
        <v>12</v>
      </c>
      <c r="W25" s="14">
        <v>2018</v>
      </c>
      <c r="X25" s="13">
        <v>24677</v>
      </c>
    </row>
    <row r="26" spans="1:35" x14ac:dyDescent="0.3">
      <c r="A26" s="10">
        <v>28</v>
      </c>
      <c r="B26" s="15" t="s">
        <v>20</v>
      </c>
      <c r="C26" s="20">
        <v>43221</v>
      </c>
      <c r="D26" s="15" t="s">
        <v>11</v>
      </c>
      <c r="E26" s="15">
        <v>2018</v>
      </c>
      <c r="F26" s="15">
        <v>1189492</v>
      </c>
      <c r="S26" s="10">
        <v>30</v>
      </c>
      <c r="T26" s="15" t="s">
        <v>20</v>
      </c>
      <c r="U26" s="20">
        <v>43282</v>
      </c>
      <c r="V26" s="15" t="s">
        <v>13</v>
      </c>
      <c r="W26" s="15">
        <v>2018</v>
      </c>
      <c r="X26" s="11">
        <v>17456</v>
      </c>
    </row>
    <row r="27" spans="1:35" x14ac:dyDescent="0.3">
      <c r="A27" s="12">
        <v>29</v>
      </c>
      <c r="B27" s="14" t="s">
        <v>20</v>
      </c>
      <c r="C27" s="21">
        <v>43252</v>
      </c>
      <c r="D27" s="14" t="s">
        <v>12</v>
      </c>
      <c r="E27" s="14">
        <v>2018</v>
      </c>
      <c r="F27" s="14">
        <v>1595067</v>
      </c>
      <c r="I27" t="s">
        <v>103</v>
      </c>
      <c r="J27" t="s">
        <v>104</v>
      </c>
      <c r="M27" t="s">
        <v>103</v>
      </c>
      <c r="N27" t="s">
        <v>104</v>
      </c>
      <c r="S27" s="12">
        <v>31</v>
      </c>
      <c r="T27" s="14" t="s">
        <v>20</v>
      </c>
      <c r="U27" s="21">
        <v>43313</v>
      </c>
      <c r="V27" s="14" t="s">
        <v>14</v>
      </c>
      <c r="W27" s="14">
        <v>2018</v>
      </c>
      <c r="X27" s="13">
        <v>31217</v>
      </c>
    </row>
    <row r="28" spans="1:35" x14ac:dyDescent="0.3">
      <c r="A28" s="10">
        <v>30</v>
      </c>
      <c r="B28" s="15" t="s">
        <v>20</v>
      </c>
      <c r="C28" s="20">
        <v>43282</v>
      </c>
      <c r="D28" s="15" t="s">
        <v>13</v>
      </c>
      <c r="E28" s="15">
        <v>2018</v>
      </c>
      <c r="F28" s="15">
        <v>1470042</v>
      </c>
      <c r="H28">
        <v>2016</v>
      </c>
      <c r="I28" s="28">
        <f>H18</f>
        <v>28073646000</v>
      </c>
      <c r="J28" s="28">
        <f>Z19</f>
        <v>916333600</v>
      </c>
      <c r="L28">
        <v>2016</v>
      </c>
      <c r="M28" s="22">
        <f>H7</f>
        <v>23394705</v>
      </c>
      <c r="N28" s="22">
        <f>Z7</f>
        <v>163631</v>
      </c>
      <c r="S28" s="10">
        <v>32</v>
      </c>
      <c r="T28" s="15" t="s">
        <v>20</v>
      </c>
      <c r="U28" s="20">
        <v>43344</v>
      </c>
      <c r="V28" s="15" t="s">
        <v>15</v>
      </c>
      <c r="W28" s="15">
        <v>2018</v>
      </c>
      <c r="X28" s="11">
        <v>22809</v>
      </c>
    </row>
    <row r="29" spans="1:35" x14ac:dyDescent="0.3">
      <c r="A29" s="12">
        <v>31</v>
      </c>
      <c r="B29" s="14" t="s">
        <v>20</v>
      </c>
      <c r="C29" s="21">
        <v>43313</v>
      </c>
      <c r="D29" s="14" t="s">
        <v>14</v>
      </c>
      <c r="E29" s="14">
        <v>2018</v>
      </c>
      <c r="F29" s="14">
        <v>1591470</v>
      </c>
      <c r="H29">
        <v>2017</v>
      </c>
      <c r="I29" s="28">
        <f>I18</f>
        <v>32592290400</v>
      </c>
      <c r="J29" s="28">
        <f>AA19</f>
        <v>1384202400</v>
      </c>
      <c r="L29">
        <v>2017</v>
      </c>
      <c r="M29" s="22">
        <f>I7</f>
        <v>27160242</v>
      </c>
      <c r="N29" s="22">
        <f>AA7</f>
        <v>247179</v>
      </c>
      <c r="S29" s="12">
        <v>33</v>
      </c>
      <c r="T29" s="14" t="s">
        <v>20</v>
      </c>
      <c r="U29" s="21">
        <v>43374</v>
      </c>
      <c r="V29" s="14" t="s">
        <v>16</v>
      </c>
      <c r="W29" s="14">
        <v>2018</v>
      </c>
      <c r="X29" s="13">
        <v>30072</v>
      </c>
    </row>
    <row r="30" spans="1:35" x14ac:dyDescent="0.3">
      <c r="A30" s="10">
        <v>32</v>
      </c>
      <c r="B30" s="15" t="s">
        <v>20</v>
      </c>
      <c r="C30" s="20">
        <v>43344</v>
      </c>
      <c r="D30" s="15" t="s">
        <v>15</v>
      </c>
      <c r="E30" s="15">
        <v>2018</v>
      </c>
      <c r="F30" s="15">
        <v>1508086</v>
      </c>
      <c r="H30">
        <v>2018</v>
      </c>
      <c r="I30" s="28">
        <f>J18</f>
        <v>23452381200</v>
      </c>
      <c r="J30" s="28">
        <f>AB19</f>
        <v>1762812800</v>
      </c>
      <c r="L30">
        <v>2018</v>
      </c>
      <c r="M30" s="22">
        <f>J7</f>
        <v>19543651</v>
      </c>
      <c r="N30" s="22">
        <f>AB7</f>
        <v>314788</v>
      </c>
      <c r="S30" s="10">
        <v>34</v>
      </c>
      <c r="T30" s="15" t="s">
        <v>20</v>
      </c>
      <c r="U30" s="20">
        <v>43405</v>
      </c>
      <c r="V30" s="15" t="s">
        <v>17</v>
      </c>
      <c r="W30" s="15">
        <v>2018</v>
      </c>
      <c r="X30" s="11">
        <v>23487</v>
      </c>
    </row>
    <row r="31" spans="1:35" x14ac:dyDescent="0.3">
      <c r="A31" s="12">
        <v>33</v>
      </c>
      <c r="B31" s="14" t="s">
        <v>20</v>
      </c>
      <c r="C31" s="21">
        <v>43374</v>
      </c>
      <c r="D31" s="14" t="s">
        <v>16</v>
      </c>
      <c r="E31" s="14">
        <v>2018</v>
      </c>
      <c r="F31" s="14">
        <v>2207478</v>
      </c>
      <c r="H31">
        <v>2019</v>
      </c>
      <c r="I31" s="28">
        <f>K$18</f>
        <v>16562834400</v>
      </c>
      <c r="J31" s="28">
        <f>AC19</f>
        <v>1788080000</v>
      </c>
      <c r="L31">
        <v>2019</v>
      </c>
      <c r="M31" s="22">
        <f>K7</f>
        <v>13802362</v>
      </c>
      <c r="N31" s="22">
        <f>AC7</f>
        <v>319300</v>
      </c>
      <c r="S31" s="12">
        <v>35</v>
      </c>
      <c r="T31" s="14" t="s">
        <v>20</v>
      </c>
      <c r="U31" s="21">
        <v>43435</v>
      </c>
      <c r="V31" s="14" t="s">
        <v>18</v>
      </c>
      <c r="W31" s="14">
        <v>2018</v>
      </c>
      <c r="X31" s="13">
        <v>29358</v>
      </c>
    </row>
    <row r="32" spans="1:35" x14ac:dyDescent="0.3">
      <c r="A32" s="10">
        <v>34</v>
      </c>
      <c r="B32" s="15" t="s">
        <v>20</v>
      </c>
      <c r="C32" s="20">
        <v>43405</v>
      </c>
      <c r="D32" s="15" t="s">
        <v>17</v>
      </c>
      <c r="E32" s="15">
        <v>2018</v>
      </c>
      <c r="F32" s="15">
        <v>1671320</v>
      </c>
      <c r="H32">
        <v>2020</v>
      </c>
      <c r="I32" s="28">
        <f>L18</f>
        <v>13912780800</v>
      </c>
      <c r="J32" s="28">
        <f>AD19</f>
        <v>2235100000</v>
      </c>
      <c r="L32">
        <v>2020</v>
      </c>
      <c r="M32" s="22">
        <f>L7</f>
        <v>11593984</v>
      </c>
      <c r="N32" s="22">
        <f>AD7</f>
        <v>399125</v>
      </c>
      <c r="W32" t="s">
        <v>98</v>
      </c>
      <c r="X32" s="22">
        <f>SUM(X20:X31)</f>
        <v>314788</v>
      </c>
    </row>
    <row r="33" spans="1:24" x14ac:dyDescent="0.3">
      <c r="A33" s="12">
        <v>35</v>
      </c>
      <c r="B33" s="14" t="s">
        <v>20</v>
      </c>
      <c r="C33" s="21">
        <v>43435</v>
      </c>
      <c r="D33" s="14" t="s">
        <v>18</v>
      </c>
      <c r="E33" s="14">
        <v>2018</v>
      </c>
      <c r="F33" s="14">
        <v>1964150</v>
      </c>
      <c r="H33">
        <v>2021</v>
      </c>
      <c r="I33" s="28">
        <f>M18</f>
        <v>11686735200</v>
      </c>
      <c r="J33" s="28">
        <f>AE19</f>
        <v>2793879200</v>
      </c>
      <c r="L33">
        <v>2021</v>
      </c>
      <c r="M33" s="22">
        <f>M7</f>
        <v>9738946</v>
      </c>
      <c r="N33" s="22">
        <f>AE7</f>
        <v>498907</v>
      </c>
    </row>
    <row r="34" spans="1:24" x14ac:dyDescent="0.3">
      <c r="E34" t="s">
        <v>98</v>
      </c>
      <c r="F34" s="22">
        <f>SUM(F22:F33)</f>
        <v>19543651</v>
      </c>
      <c r="H34">
        <v>2022</v>
      </c>
      <c r="I34" s="28">
        <f>N18</f>
        <v>9816856800</v>
      </c>
      <c r="J34" s="28">
        <f>AF19</f>
        <v>3492350400</v>
      </c>
      <c r="L34">
        <v>2022</v>
      </c>
      <c r="M34" s="22">
        <f>N7</f>
        <v>8180714</v>
      </c>
      <c r="N34" s="22">
        <f>AF7</f>
        <v>623634</v>
      </c>
    </row>
    <row r="35" spans="1:24" x14ac:dyDescent="0.3">
      <c r="H35">
        <v>2023</v>
      </c>
      <c r="I35" s="28">
        <f>O18</f>
        <v>8246158800</v>
      </c>
      <c r="J35" s="28">
        <f>AG19</f>
        <v>4365440800</v>
      </c>
      <c r="L35">
        <v>2023</v>
      </c>
      <c r="M35" s="22">
        <f>O7</f>
        <v>6871799</v>
      </c>
      <c r="N35" s="22">
        <f>AG7</f>
        <v>779543</v>
      </c>
      <c r="S35" s="8" t="s">
        <v>0</v>
      </c>
      <c r="T35" s="16" t="s">
        <v>1</v>
      </c>
      <c r="U35" s="16" t="s">
        <v>2</v>
      </c>
      <c r="V35" s="16" t="s">
        <v>3</v>
      </c>
      <c r="W35" s="16" t="s">
        <v>4</v>
      </c>
      <c r="X35" s="9" t="s">
        <v>5</v>
      </c>
    </row>
    <row r="36" spans="1:24" x14ac:dyDescent="0.3">
      <c r="A36" s="8" t="s">
        <v>52</v>
      </c>
      <c r="B36" s="16" t="s">
        <v>1</v>
      </c>
      <c r="C36" s="16" t="s">
        <v>2</v>
      </c>
      <c r="D36" s="16" t="s">
        <v>3</v>
      </c>
      <c r="E36" s="16" t="s">
        <v>4</v>
      </c>
      <c r="F36" s="16" t="s">
        <v>5</v>
      </c>
      <c r="H36">
        <v>2024</v>
      </c>
      <c r="I36" s="28">
        <f>P18</f>
        <v>6926773200</v>
      </c>
      <c r="J36" s="28">
        <f>AH19</f>
        <v>5456802400</v>
      </c>
      <c r="L36">
        <v>2024</v>
      </c>
      <c r="M36" s="22">
        <f>P7</f>
        <v>5772311</v>
      </c>
      <c r="N36" s="22">
        <f>AH7</f>
        <v>974429</v>
      </c>
      <c r="S36" s="10">
        <v>24</v>
      </c>
      <c r="T36" s="15" t="s">
        <v>20</v>
      </c>
      <c r="U36" s="20">
        <v>42736</v>
      </c>
      <c r="V36" s="15" t="s">
        <v>7</v>
      </c>
      <c r="W36" s="15">
        <v>2017</v>
      </c>
      <c r="X36" s="11">
        <v>19286</v>
      </c>
    </row>
    <row r="37" spans="1:24" x14ac:dyDescent="0.3">
      <c r="A37" s="10">
        <v>24</v>
      </c>
      <c r="B37" s="15" t="s">
        <v>20</v>
      </c>
      <c r="C37" s="20">
        <v>42736</v>
      </c>
      <c r="D37" s="15" t="s">
        <v>7</v>
      </c>
      <c r="E37" s="15">
        <v>2017</v>
      </c>
      <c r="F37" s="15">
        <v>1924695</v>
      </c>
      <c r="H37">
        <v>2025</v>
      </c>
      <c r="I37" s="28">
        <f>Q18</f>
        <v>5818489200</v>
      </c>
      <c r="J37" s="28">
        <f>AI19</f>
        <v>6821007200</v>
      </c>
      <c r="L37">
        <v>2025</v>
      </c>
      <c r="M37" s="22">
        <f>Q7</f>
        <v>4848741</v>
      </c>
      <c r="N37" s="22">
        <f>AI7</f>
        <v>1218037</v>
      </c>
      <c r="S37" s="12">
        <v>25</v>
      </c>
      <c r="T37" s="14" t="s">
        <v>20</v>
      </c>
      <c r="U37" s="21">
        <v>42767</v>
      </c>
      <c r="V37" s="14" t="s">
        <v>8</v>
      </c>
      <c r="W37" s="14">
        <v>2017</v>
      </c>
      <c r="X37" s="13">
        <v>18097</v>
      </c>
    </row>
    <row r="38" spans="1:24" x14ac:dyDescent="0.3">
      <c r="A38" s="12">
        <v>25</v>
      </c>
      <c r="B38" s="14" t="s">
        <v>20</v>
      </c>
      <c r="C38" s="21">
        <v>42767</v>
      </c>
      <c r="D38" s="14" t="s">
        <v>8</v>
      </c>
      <c r="E38" s="14">
        <v>2017</v>
      </c>
      <c r="F38" s="14">
        <v>1886698</v>
      </c>
      <c r="S38" s="10">
        <v>26</v>
      </c>
      <c r="T38" s="15" t="s">
        <v>20</v>
      </c>
      <c r="U38" s="20">
        <v>42795</v>
      </c>
      <c r="V38" s="15" t="s">
        <v>9</v>
      </c>
      <c r="W38" s="15">
        <v>2017</v>
      </c>
      <c r="X38" s="11">
        <v>13875</v>
      </c>
    </row>
    <row r="39" spans="1:24" x14ac:dyDescent="0.3">
      <c r="A39" s="10">
        <v>26</v>
      </c>
      <c r="B39" s="15" t="s">
        <v>20</v>
      </c>
      <c r="C39" s="20">
        <v>42795</v>
      </c>
      <c r="D39" s="15" t="s">
        <v>9</v>
      </c>
      <c r="E39" s="15">
        <v>2017</v>
      </c>
      <c r="F39" s="15">
        <v>1783903</v>
      </c>
      <c r="S39" s="12">
        <v>27</v>
      </c>
      <c r="T39" s="14" t="s">
        <v>20</v>
      </c>
      <c r="U39" s="21">
        <v>42826</v>
      </c>
      <c r="V39" s="14" t="s">
        <v>10</v>
      </c>
      <c r="W39" s="14">
        <v>2017</v>
      </c>
      <c r="X39" s="13">
        <v>12996</v>
      </c>
    </row>
    <row r="40" spans="1:24" x14ac:dyDescent="0.3">
      <c r="A40" s="12">
        <v>27</v>
      </c>
      <c r="B40" s="14" t="s">
        <v>20</v>
      </c>
      <c r="C40" s="21">
        <v>42826</v>
      </c>
      <c r="D40" s="14" t="s">
        <v>10</v>
      </c>
      <c r="E40" s="14">
        <v>2017</v>
      </c>
      <c r="F40" s="14">
        <v>2366793</v>
      </c>
      <c r="S40" s="10">
        <v>28</v>
      </c>
      <c r="T40" s="15" t="s">
        <v>20</v>
      </c>
      <c r="U40" s="20">
        <v>42856</v>
      </c>
      <c r="V40" s="15" t="s">
        <v>11</v>
      </c>
      <c r="W40" s="15">
        <v>2017</v>
      </c>
      <c r="X40" s="11">
        <v>12983</v>
      </c>
    </row>
    <row r="41" spans="1:24" x14ac:dyDescent="0.3">
      <c r="A41" s="10">
        <v>28</v>
      </c>
      <c r="B41" s="15" t="s">
        <v>20</v>
      </c>
      <c r="C41" s="20">
        <v>42856</v>
      </c>
      <c r="D41" s="15" t="s">
        <v>11</v>
      </c>
      <c r="E41" s="15">
        <v>2017</v>
      </c>
      <c r="F41" s="15">
        <v>2266793</v>
      </c>
      <c r="S41" s="12">
        <v>29</v>
      </c>
      <c r="T41" s="14" t="s">
        <v>20</v>
      </c>
      <c r="U41" s="21">
        <v>42887</v>
      </c>
      <c r="V41" s="14" t="s">
        <v>12</v>
      </c>
      <c r="W41" s="14">
        <v>2017</v>
      </c>
      <c r="X41" s="13">
        <v>12486</v>
      </c>
    </row>
    <row r="42" spans="1:24" x14ac:dyDescent="0.3">
      <c r="A42" s="12">
        <v>29</v>
      </c>
      <c r="B42" s="14" t="s">
        <v>20</v>
      </c>
      <c r="C42" s="21">
        <v>42887</v>
      </c>
      <c r="D42" s="14" t="s">
        <v>12</v>
      </c>
      <c r="E42" s="14">
        <v>2017</v>
      </c>
      <c r="F42" s="14">
        <v>2007060</v>
      </c>
      <c r="S42" s="10">
        <v>30</v>
      </c>
      <c r="T42" s="15" t="s">
        <v>20</v>
      </c>
      <c r="U42" s="20">
        <v>42917</v>
      </c>
      <c r="V42" s="15" t="s">
        <v>13</v>
      </c>
      <c r="W42" s="15">
        <v>2017</v>
      </c>
      <c r="X42" s="11">
        <v>18144</v>
      </c>
    </row>
    <row r="43" spans="1:24" x14ac:dyDescent="0.3">
      <c r="A43" s="10">
        <v>30</v>
      </c>
      <c r="B43" s="15" t="s">
        <v>20</v>
      </c>
      <c r="C43" s="20">
        <v>42917</v>
      </c>
      <c r="D43" s="15" t="s">
        <v>13</v>
      </c>
      <c r="E43" s="15">
        <v>2017</v>
      </c>
      <c r="F43" s="15">
        <v>1890870</v>
      </c>
      <c r="S43" s="12">
        <v>31</v>
      </c>
      <c r="T43" s="14" t="s">
        <v>20</v>
      </c>
      <c r="U43" s="21">
        <v>42948</v>
      </c>
      <c r="V43" s="14" t="s">
        <v>14</v>
      </c>
      <c r="W43" s="14">
        <v>2017</v>
      </c>
      <c r="X43" s="13">
        <v>16985</v>
      </c>
    </row>
    <row r="44" spans="1:24" x14ac:dyDescent="0.3">
      <c r="A44" s="12">
        <v>31</v>
      </c>
      <c r="B44" s="14" t="s">
        <v>20</v>
      </c>
      <c r="C44" s="21">
        <v>42948</v>
      </c>
      <c r="D44" s="14" t="s">
        <v>14</v>
      </c>
      <c r="E44" s="14">
        <v>2017</v>
      </c>
      <c r="F44" s="14">
        <v>1976980</v>
      </c>
      <c r="S44" s="10">
        <v>32</v>
      </c>
      <c r="T44" s="15" t="s">
        <v>20</v>
      </c>
      <c r="U44" s="20">
        <v>42979</v>
      </c>
      <c r="V44" s="15" t="s">
        <v>15</v>
      </c>
      <c r="W44" s="15">
        <v>2017</v>
      </c>
      <c r="X44" s="11">
        <v>27856</v>
      </c>
    </row>
    <row r="45" spans="1:24" x14ac:dyDescent="0.3">
      <c r="A45" s="10">
        <v>32</v>
      </c>
      <c r="B45" s="15" t="s">
        <v>20</v>
      </c>
      <c r="C45" s="20">
        <v>42979</v>
      </c>
      <c r="D45" s="15" t="s">
        <v>15</v>
      </c>
      <c r="E45" s="15">
        <v>2017</v>
      </c>
      <c r="F45" s="15">
        <v>2011280</v>
      </c>
      <c r="S45" s="12">
        <v>33</v>
      </c>
      <c r="T45" s="14" t="s">
        <v>20</v>
      </c>
      <c r="U45" s="21">
        <v>43009</v>
      </c>
      <c r="V45" s="14" t="s">
        <v>16</v>
      </c>
      <c r="W45" s="14">
        <v>2017</v>
      </c>
      <c r="X45" s="13">
        <v>26368</v>
      </c>
    </row>
    <row r="46" spans="1:24" x14ac:dyDescent="0.3">
      <c r="A46" s="12">
        <v>33</v>
      </c>
      <c r="B46" s="14" t="s">
        <v>20</v>
      </c>
      <c r="C46" s="21">
        <v>43009</v>
      </c>
      <c r="D46" s="14" t="s">
        <v>16</v>
      </c>
      <c r="E46" s="14">
        <v>2017</v>
      </c>
      <c r="F46" s="14">
        <v>2202316</v>
      </c>
      <c r="S46" s="10">
        <v>34</v>
      </c>
      <c r="T46" s="15" t="s">
        <v>20</v>
      </c>
      <c r="U46" s="20">
        <v>43040</v>
      </c>
      <c r="V46" s="15" t="s">
        <v>17</v>
      </c>
      <c r="W46" s="15">
        <v>2017</v>
      </c>
      <c r="X46" s="11">
        <v>29170</v>
      </c>
    </row>
    <row r="47" spans="1:24" x14ac:dyDescent="0.3">
      <c r="A47" s="10">
        <v>34</v>
      </c>
      <c r="B47" s="15" t="s">
        <v>20</v>
      </c>
      <c r="C47" s="20">
        <v>43040</v>
      </c>
      <c r="D47" s="15" t="s">
        <v>17</v>
      </c>
      <c r="E47" s="15">
        <v>2017</v>
      </c>
      <c r="F47" s="15">
        <v>1971438</v>
      </c>
      <c r="S47" s="12">
        <v>35</v>
      </c>
      <c r="T47" s="14" t="s">
        <v>20</v>
      </c>
      <c r="U47" s="21">
        <v>43070</v>
      </c>
      <c r="V47" s="14" t="s">
        <v>18</v>
      </c>
      <c r="W47" s="14">
        <v>2017</v>
      </c>
      <c r="X47" s="13">
        <v>38933</v>
      </c>
    </row>
    <row r="48" spans="1:24" x14ac:dyDescent="0.3">
      <c r="A48" s="12">
        <v>35</v>
      </c>
      <c r="B48" s="14" t="s">
        <v>20</v>
      </c>
      <c r="C48" s="21">
        <v>43070</v>
      </c>
      <c r="D48" s="14" t="s">
        <v>18</v>
      </c>
      <c r="E48" s="14">
        <v>2017</v>
      </c>
      <c r="F48" s="14">
        <v>4871416</v>
      </c>
      <c r="W48" t="s">
        <v>98</v>
      </c>
      <c r="X48" s="22">
        <f>SUM(X36:X47)</f>
        <v>247179</v>
      </c>
    </row>
    <row r="49" spans="1:24" x14ac:dyDescent="0.3">
      <c r="E49" t="s">
        <v>98</v>
      </c>
      <c r="F49" s="22">
        <f>SUM(F37:F48)</f>
        <v>27160242</v>
      </c>
    </row>
    <row r="50" spans="1:24" x14ac:dyDescent="0.3">
      <c r="S50" s="8" t="s">
        <v>0</v>
      </c>
      <c r="T50" s="16" t="s">
        <v>1</v>
      </c>
      <c r="U50" s="16" t="s">
        <v>2</v>
      </c>
      <c r="V50" s="16" t="s">
        <v>3</v>
      </c>
      <c r="W50" s="16" t="s">
        <v>4</v>
      </c>
      <c r="X50" s="9" t="s">
        <v>5</v>
      </c>
    </row>
    <row r="51" spans="1:24" x14ac:dyDescent="0.3">
      <c r="S51" s="10">
        <v>24</v>
      </c>
      <c r="T51" s="15" t="s">
        <v>20</v>
      </c>
      <c r="U51" s="20">
        <v>42370</v>
      </c>
      <c r="V51" s="15" t="s">
        <v>7</v>
      </c>
      <c r="W51" s="15">
        <v>2016</v>
      </c>
      <c r="X51" s="11">
        <v>15865</v>
      </c>
    </row>
    <row r="52" spans="1:24" x14ac:dyDescent="0.3">
      <c r="A52" s="8" t="s">
        <v>52</v>
      </c>
      <c r="B52" s="16" t="s">
        <v>1</v>
      </c>
      <c r="C52" s="16" t="s">
        <v>2</v>
      </c>
      <c r="D52" s="16" t="s">
        <v>3</v>
      </c>
      <c r="E52" s="16" t="s">
        <v>4</v>
      </c>
      <c r="F52" s="16" t="s">
        <v>5</v>
      </c>
      <c r="S52" s="12">
        <v>25</v>
      </c>
      <c r="T52" s="14" t="s">
        <v>20</v>
      </c>
      <c r="U52" s="21">
        <v>42401</v>
      </c>
      <c r="V52" s="14" t="s">
        <v>8</v>
      </c>
      <c r="W52" s="14">
        <v>2016</v>
      </c>
      <c r="X52" s="13">
        <v>29646</v>
      </c>
    </row>
    <row r="53" spans="1:24" x14ac:dyDescent="0.3">
      <c r="A53" s="10">
        <v>24</v>
      </c>
      <c r="B53" s="15" t="s">
        <v>20</v>
      </c>
      <c r="C53" s="20">
        <v>42370</v>
      </c>
      <c r="D53" s="15" t="s">
        <v>7</v>
      </c>
      <c r="E53" s="15">
        <v>2016</v>
      </c>
      <c r="F53" s="15">
        <v>1122510</v>
      </c>
      <c r="S53" s="10">
        <v>26</v>
      </c>
      <c r="T53" s="15" t="s">
        <v>20</v>
      </c>
      <c r="U53" s="20">
        <v>42430</v>
      </c>
      <c r="V53" s="15" t="s">
        <v>9</v>
      </c>
      <c r="W53" s="15">
        <v>2016</v>
      </c>
      <c r="X53" s="11">
        <v>13019</v>
      </c>
    </row>
    <row r="54" spans="1:24" x14ac:dyDescent="0.3">
      <c r="A54" s="12">
        <v>25</v>
      </c>
      <c r="B54" s="14" t="s">
        <v>20</v>
      </c>
      <c r="C54" s="21">
        <v>42401</v>
      </c>
      <c r="D54" s="14" t="s">
        <v>8</v>
      </c>
      <c r="E54" s="14">
        <v>2016</v>
      </c>
      <c r="F54" s="14">
        <v>778748</v>
      </c>
      <c r="S54" s="12">
        <v>27</v>
      </c>
      <c r="T54" s="14" t="s">
        <v>20</v>
      </c>
      <c r="U54" s="21">
        <v>42461</v>
      </c>
      <c r="V54" s="14" t="s">
        <v>10</v>
      </c>
      <c r="W54" s="14">
        <v>2016</v>
      </c>
      <c r="X54" s="13">
        <v>8402</v>
      </c>
    </row>
    <row r="55" spans="1:24" x14ac:dyDescent="0.3">
      <c r="A55" s="10">
        <v>26</v>
      </c>
      <c r="B55" s="15" t="s">
        <v>20</v>
      </c>
      <c r="C55" s="20">
        <v>42430</v>
      </c>
      <c r="D55" s="15" t="s">
        <v>9</v>
      </c>
      <c r="E55" s="15">
        <v>2016</v>
      </c>
      <c r="F55" s="15">
        <v>1017794</v>
      </c>
      <c r="S55" s="10">
        <v>28</v>
      </c>
      <c r="T55" s="15" t="s">
        <v>20</v>
      </c>
      <c r="U55" s="20">
        <v>42491</v>
      </c>
      <c r="V55" s="15" t="s">
        <v>11</v>
      </c>
      <c r="W55" s="15">
        <v>2016</v>
      </c>
      <c r="X55" s="11">
        <v>8522</v>
      </c>
    </row>
    <row r="56" spans="1:24" x14ac:dyDescent="0.3">
      <c r="A56" s="12">
        <v>27</v>
      </c>
      <c r="B56" s="14" t="s">
        <v>20</v>
      </c>
      <c r="C56" s="21">
        <v>42461</v>
      </c>
      <c r="D56" s="14" t="s">
        <v>10</v>
      </c>
      <c r="E56" s="14">
        <v>2016</v>
      </c>
      <c r="F56" s="14">
        <v>1127738</v>
      </c>
      <c r="S56" s="12">
        <v>29</v>
      </c>
      <c r="T56" s="14" t="s">
        <v>20</v>
      </c>
      <c r="U56" s="21">
        <v>42522</v>
      </c>
      <c r="V56" s="14" t="s">
        <v>12</v>
      </c>
      <c r="W56" s="14">
        <v>2016</v>
      </c>
      <c r="X56" s="13">
        <v>10284</v>
      </c>
    </row>
    <row r="57" spans="1:24" x14ac:dyDescent="0.3">
      <c r="A57" s="10">
        <v>28</v>
      </c>
      <c r="B57" s="15" t="s">
        <v>20</v>
      </c>
      <c r="C57" s="20">
        <v>42491</v>
      </c>
      <c r="D57" s="15" t="s">
        <v>11</v>
      </c>
      <c r="E57" s="15">
        <v>2016</v>
      </c>
      <c r="F57" s="15">
        <v>1287181</v>
      </c>
      <c r="S57" s="10">
        <v>30</v>
      </c>
      <c r="T57" s="15" t="s">
        <v>20</v>
      </c>
      <c r="U57" s="20">
        <v>42552</v>
      </c>
      <c r="V57" s="15" t="s">
        <v>13</v>
      </c>
      <c r="W57" s="15">
        <v>2016</v>
      </c>
      <c r="X57" s="11">
        <v>17142</v>
      </c>
    </row>
    <row r="58" spans="1:24" x14ac:dyDescent="0.3">
      <c r="A58" s="12">
        <v>29</v>
      </c>
      <c r="B58" s="14" t="s">
        <v>20</v>
      </c>
      <c r="C58" s="21">
        <v>42522</v>
      </c>
      <c r="D58" s="14" t="s">
        <v>12</v>
      </c>
      <c r="E58" s="14">
        <v>2016</v>
      </c>
      <c r="F58" s="14">
        <v>12032661</v>
      </c>
      <c r="S58" s="12">
        <v>31</v>
      </c>
      <c r="T58" s="14" t="s">
        <v>20</v>
      </c>
      <c r="U58" s="21">
        <v>42583</v>
      </c>
      <c r="V58" s="14" t="s">
        <v>14</v>
      </c>
      <c r="W58" s="14">
        <v>2016</v>
      </c>
      <c r="X58" s="13">
        <v>12842</v>
      </c>
    </row>
    <row r="59" spans="1:24" x14ac:dyDescent="0.3">
      <c r="A59" s="10">
        <v>30</v>
      </c>
      <c r="B59" s="15" t="s">
        <v>20</v>
      </c>
      <c r="C59" s="20">
        <v>42552</v>
      </c>
      <c r="D59" s="15" t="s">
        <v>13</v>
      </c>
      <c r="E59" s="15">
        <v>2016</v>
      </c>
      <c r="F59" s="15">
        <v>1096754</v>
      </c>
      <c r="S59" s="10">
        <v>32</v>
      </c>
      <c r="T59" s="15" t="s">
        <v>20</v>
      </c>
      <c r="U59" s="20">
        <v>42614</v>
      </c>
      <c r="V59" s="15" t="s">
        <v>15</v>
      </c>
      <c r="W59" s="15">
        <v>2016</v>
      </c>
      <c r="X59" s="11">
        <v>9397</v>
      </c>
    </row>
    <row r="60" spans="1:24" x14ac:dyDescent="0.3">
      <c r="A60" s="12">
        <v>31</v>
      </c>
      <c r="B60" s="14" t="s">
        <v>20</v>
      </c>
      <c r="C60" s="21">
        <v>42583</v>
      </c>
      <c r="D60" s="14" t="s">
        <v>14</v>
      </c>
      <c r="E60" s="14">
        <v>2016</v>
      </c>
      <c r="F60" s="14">
        <v>1061137</v>
      </c>
      <c r="S60" s="12">
        <v>33</v>
      </c>
      <c r="T60" s="14" t="s">
        <v>20</v>
      </c>
      <c r="U60" s="21">
        <v>42644</v>
      </c>
      <c r="V60" s="14" t="s">
        <v>16</v>
      </c>
      <c r="W60" s="14">
        <v>2016</v>
      </c>
      <c r="X60" s="13">
        <v>12808</v>
      </c>
    </row>
    <row r="61" spans="1:24" x14ac:dyDescent="0.3">
      <c r="A61" s="10">
        <v>32</v>
      </c>
      <c r="B61" s="15" t="s">
        <v>20</v>
      </c>
      <c r="C61" s="20">
        <v>42614</v>
      </c>
      <c r="D61" s="15" t="s">
        <v>15</v>
      </c>
      <c r="E61" s="15">
        <v>2016</v>
      </c>
      <c r="F61" s="15">
        <v>832987</v>
      </c>
      <c r="S61" s="10">
        <v>34</v>
      </c>
      <c r="T61" s="15" t="s">
        <v>20</v>
      </c>
      <c r="U61" s="20">
        <v>42675</v>
      </c>
      <c r="V61" s="15" t="s">
        <v>17</v>
      </c>
      <c r="W61" s="15">
        <v>2016</v>
      </c>
      <c r="X61" s="11">
        <v>8084</v>
      </c>
    </row>
    <row r="62" spans="1:24" x14ac:dyDescent="0.3">
      <c r="A62" s="12">
        <v>33</v>
      </c>
      <c r="B62" s="14" t="s">
        <v>20</v>
      </c>
      <c r="C62" s="21">
        <v>42644</v>
      </c>
      <c r="D62" s="14" t="s">
        <v>16</v>
      </c>
      <c r="E62" s="14">
        <v>2016</v>
      </c>
      <c r="F62" s="14">
        <v>901960</v>
      </c>
      <c r="S62" s="12">
        <v>35</v>
      </c>
      <c r="T62" s="14" t="s">
        <v>20</v>
      </c>
      <c r="U62" s="21">
        <v>42705</v>
      </c>
      <c r="V62" s="14" t="s">
        <v>18</v>
      </c>
      <c r="W62" s="14">
        <v>2016</v>
      </c>
      <c r="X62" s="13">
        <v>17620</v>
      </c>
    </row>
    <row r="63" spans="1:24" x14ac:dyDescent="0.3">
      <c r="A63" s="10">
        <v>34</v>
      </c>
      <c r="B63" s="15" t="s">
        <v>20</v>
      </c>
      <c r="C63" s="20">
        <v>42675</v>
      </c>
      <c r="D63" s="15" t="s">
        <v>17</v>
      </c>
      <c r="E63" s="15">
        <v>2016</v>
      </c>
      <c r="F63" s="15">
        <v>909733</v>
      </c>
      <c r="W63" t="s">
        <v>98</v>
      </c>
      <c r="X63" s="22">
        <f>SUM(X51:X62)</f>
        <v>163631</v>
      </c>
    </row>
    <row r="64" spans="1:24" x14ac:dyDescent="0.3">
      <c r="A64" s="12">
        <v>35</v>
      </c>
      <c r="B64" s="14" t="s">
        <v>20</v>
      </c>
      <c r="C64" s="21">
        <v>42705</v>
      </c>
      <c r="D64" s="14" t="s">
        <v>18</v>
      </c>
      <c r="E64" s="14">
        <v>2016</v>
      </c>
      <c r="F64" s="14">
        <v>1225502</v>
      </c>
    </row>
    <row r="65" spans="5:6" x14ac:dyDescent="0.3">
      <c r="E65" t="s">
        <v>98</v>
      </c>
      <c r="F65" s="22">
        <f>SUM(F53:F64)</f>
        <v>23394705</v>
      </c>
    </row>
  </sheetData>
  <mergeCells count="1">
    <mergeCell ref="L4:Q4"/>
  </mergeCell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4D483-DF21-48DA-96B2-0CEA61311C21}">
  <sheetPr codeName="Sheet4"/>
  <dimension ref="Q2:T41"/>
  <sheetViews>
    <sheetView showGridLines="0" showRowColHeaders="0" tabSelected="1" zoomScaleNormal="100" workbookViewId="0"/>
  </sheetViews>
  <sheetFormatPr defaultRowHeight="14.4" x14ac:dyDescent="0.3"/>
  <sheetData>
    <row r="2" spans="17:20" x14ac:dyDescent="0.3">
      <c r="T2">
        <v>1</v>
      </c>
    </row>
    <row r="9" spans="17:20" x14ac:dyDescent="0.3">
      <c r="Q9">
        <v>1</v>
      </c>
    </row>
    <row r="40" spans="17:17" x14ac:dyDescent="0.3">
      <c r="Q40" t="s">
        <v>105</v>
      </c>
    </row>
    <row r="41" spans="17:17" x14ac:dyDescent="0.3">
      <c r="Q41" s="29"/>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Drop Down 2">
              <controlPr defaultSize="0" autoLine="0" autoPict="0">
                <anchor moveWithCells="1">
                  <from>
                    <xdr:col>7</xdr:col>
                    <xdr:colOff>243840</xdr:colOff>
                    <xdr:row>7</xdr:row>
                    <xdr:rowOff>137160</xdr:rowOff>
                  </from>
                  <to>
                    <xdr:col>10</xdr:col>
                    <xdr:colOff>403860</xdr:colOff>
                    <xdr:row>8</xdr:row>
                    <xdr:rowOff>152400</xdr:rowOff>
                  </to>
                </anchor>
              </controlPr>
            </control>
          </mc:Choice>
        </mc:AlternateContent>
        <mc:AlternateContent xmlns:mc="http://schemas.openxmlformats.org/markup-compatibility/2006">
          <mc:Choice Requires="x14">
            <control shapeId="3081" r:id="rId5" name="Drop Down 9">
              <controlPr defaultSize="0" autoLine="0" autoPict="0">
                <anchor moveWithCells="1">
                  <from>
                    <xdr:col>9</xdr:col>
                    <xdr:colOff>91440</xdr:colOff>
                    <xdr:row>10</xdr:row>
                    <xdr:rowOff>68580</xdr:rowOff>
                  </from>
                  <to>
                    <xdr:col>10</xdr:col>
                    <xdr:colOff>259080</xdr:colOff>
                    <xdr:row>11</xdr:row>
                    <xdr:rowOff>76200</xdr:rowOff>
                  </to>
                </anchor>
              </controlPr>
            </control>
          </mc:Choice>
        </mc:AlternateContent>
        <mc:AlternateContent xmlns:mc="http://schemas.openxmlformats.org/markup-compatibility/2006">
          <mc:Choice Requires="x14">
            <control shapeId="3082" r:id="rId6" name="Drop Down 10">
              <controlPr defaultSize="0" autoLine="0" autoPict="0">
                <anchor moveWithCells="1">
                  <from>
                    <xdr:col>20</xdr:col>
                    <xdr:colOff>182880</xdr:colOff>
                    <xdr:row>10</xdr:row>
                    <xdr:rowOff>60960</xdr:rowOff>
                  </from>
                  <to>
                    <xdr:col>21</xdr:col>
                    <xdr:colOff>350520</xdr:colOff>
                    <xdr:row>11</xdr:row>
                    <xdr:rowOff>68580</xdr:rowOff>
                  </to>
                </anchor>
              </controlPr>
            </control>
          </mc:Choice>
        </mc:AlternateContent>
        <mc:AlternateContent xmlns:mc="http://schemas.openxmlformats.org/markup-compatibility/2006">
          <mc:Choice Requires="x14">
            <control shapeId="3083" r:id="rId7" name="Drop Down 11">
              <controlPr defaultSize="0" autoLine="0" autoPict="0">
                <anchor moveWithCells="1">
                  <from>
                    <xdr:col>17</xdr:col>
                    <xdr:colOff>541020</xdr:colOff>
                    <xdr:row>7</xdr:row>
                    <xdr:rowOff>137160</xdr:rowOff>
                  </from>
                  <to>
                    <xdr:col>21</xdr:col>
                    <xdr:colOff>99060</xdr:colOff>
                    <xdr:row>8</xdr:row>
                    <xdr:rowOff>152400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EE9F9AB-5457-4F0B-86CA-24F226A5FE8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domestic_visitors</vt:lpstr>
      <vt:lpstr>foreign_visitors</vt:lpstr>
      <vt:lpstr>combined_visitors</vt:lpstr>
      <vt:lpstr>com_piv</vt:lpstr>
      <vt:lpstr>cagr</vt:lpstr>
      <vt:lpstr>foreign_cagr</vt:lpstr>
      <vt:lpstr>dom_piv</vt:lpstr>
      <vt:lpstr>for_piv</vt:lpstr>
      <vt:lpstr>df_ratio</vt:lpstr>
      <vt:lpstr>VP_Ratio</vt:lpstr>
      <vt:lpstr>Projections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Revanth</dc:creator>
  <cp:lastModifiedBy>Revanth</cp:lastModifiedBy>
  <dcterms:created xsi:type="dcterms:W3CDTF">2023-04-26T05:22:15Z</dcterms:created>
  <dcterms:modified xsi:type="dcterms:W3CDTF">2023-05-07T17:02:00Z</dcterms:modified>
</cp:coreProperties>
</file>