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2f4668ff772dd5b/"/>
    </mc:Choice>
  </mc:AlternateContent>
  <bookViews>
    <workbookView xWindow="0" yWindow="0" windowWidth="16392" windowHeight="6888" activeTab="1"/>
  </bookViews>
  <sheets>
    <sheet name="bike_sales (2)" sheetId="1" r:id="rId1"/>
    <sheet name="pay roll" sheetId="2" r:id="rId2"/>
  </sheets>
  <calcPr calcId="152511"/>
  <fileRecoveryPr repairLoad="1"/>
</workbook>
</file>

<file path=xl/calcChain.xml><?xml version="1.0" encoding="utf-8"?>
<calcChain xmlns="http://schemas.openxmlformats.org/spreadsheetml/2006/main">
  <c r="J23" i="2" l="1"/>
  <c r="H23" i="2"/>
  <c r="G23" i="2"/>
  <c r="F23" i="2"/>
  <c r="E23" i="2"/>
  <c r="D23" i="2"/>
  <c r="K22" i="2"/>
  <c r="H22" i="2"/>
  <c r="H25" i="2" s="1"/>
  <c r="G22" i="2"/>
  <c r="G25" i="2" s="1"/>
  <c r="F22" i="2"/>
  <c r="E22" i="2"/>
  <c r="E24" i="2" s="1"/>
  <c r="Z3" i="2"/>
  <c r="AA3" i="2" s="1"/>
  <c r="AB3" i="2" s="1"/>
  <c r="Y3" i="2"/>
  <c r="W20" i="2"/>
  <c r="S20" i="2"/>
  <c r="T19" i="2"/>
  <c r="Y19" i="2" s="1"/>
  <c r="U18" i="2"/>
  <c r="W16" i="2"/>
  <c r="S16" i="2"/>
  <c r="T15" i="2"/>
  <c r="Y15" i="2" s="1"/>
  <c r="U14" i="2"/>
  <c r="W12" i="2"/>
  <c r="S12" i="2"/>
  <c r="T11" i="2"/>
  <c r="Y11" i="2" s="1"/>
  <c r="U10" i="2"/>
  <c r="W8" i="2"/>
  <c r="S8" i="2"/>
  <c r="T7" i="2"/>
  <c r="Y7" i="2" s="1"/>
  <c r="U6" i="2"/>
  <c r="W4" i="2"/>
  <c r="S4" i="2"/>
  <c r="T3" i="2"/>
  <c r="U3" i="2" s="1"/>
  <c r="V3" i="2" s="1"/>
  <c r="W3" i="2" s="1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R23" i="2" s="1"/>
  <c r="Q10" i="2"/>
  <c r="P10" i="2"/>
  <c r="R9" i="2"/>
  <c r="Q9" i="2"/>
  <c r="P9" i="2"/>
  <c r="R8" i="2"/>
  <c r="Q8" i="2"/>
  <c r="Q23" i="2" s="1"/>
  <c r="P8" i="2"/>
  <c r="P23" i="2" s="1"/>
  <c r="R7" i="2"/>
  <c r="R22" i="2" s="1"/>
  <c r="R25" i="2" s="1"/>
  <c r="Q7" i="2"/>
  <c r="Q22" i="2" s="1"/>
  <c r="Q24" i="2" s="1"/>
  <c r="P7" i="2"/>
  <c r="P22" i="2" s="1"/>
  <c r="P25" i="2" s="1"/>
  <c r="R6" i="2"/>
  <c r="Q6" i="2"/>
  <c r="P6" i="2"/>
  <c r="R5" i="2"/>
  <c r="Q5" i="2"/>
  <c r="P5" i="2"/>
  <c r="R4" i="2"/>
  <c r="Q4" i="2"/>
  <c r="P4" i="2"/>
  <c r="O5" i="2"/>
  <c r="O6" i="2"/>
  <c r="O7" i="2"/>
  <c r="O8" i="2"/>
  <c r="O22" i="2" s="1"/>
  <c r="O9" i="2"/>
  <c r="O10" i="2"/>
  <c r="O11" i="2"/>
  <c r="O12" i="2"/>
  <c r="O13" i="2"/>
  <c r="O14" i="2"/>
  <c r="O15" i="2"/>
  <c r="O16" i="2"/>
  <c r="O17" i="2"/>
  <c r="O18" i="2"/>
  <c r="O19" i="2"/>
  <c r="O20" i="2"/>
  <c r="N7" i="2"/>
  <c r="N22" i="2" s="1"/>
  <c r="N4" i="2"/>
  <c r="AB4" i="2" s="1"/>
  <c r="O4" i="2"/>
  <c r="P3" i="2"/>
  <c r="Q3" i="2" s="1"/>
  <c r="R3" i="2" s="1"/>
  <c r="O3" i="2"/>
  <c r="I9" i="2"/>
  <c r="S9" i="2" s="1"/>
  <c r="M20" i="2"/>
  <c r="L20" i="2"/>
  <c r="V20" i="2" s="1"/>
  <c r="AA20" i="2" s="1"/>
  <c r="K20" i="2"/>
  <c r="U20" i="2" s="1"/>
  <c r="J20" i="2"/>
  <c r="T20" i="2" s="1"/>
  <c r="M19" i="2"/>
  <c r="W19" i="2" s="1"/>
  <c r="L19" i="2"/>
  <c r="V19" i="2" s="1"/>
  <c r="K19" i="2"/>
  <c r="U19" i="2" s="1"/>
  <c r="Z19" i="2" s="1"/>
  <c r="J19" i="2"/>
  <c r="M18" i="2"/>
  <c r="W18" i="2" s="1"/>
  <c r="L18" i="2"/>
  <c r="V18" i="2" s="1"/>
  <c r="K18" i="2"/>
  <c r="J18" i="2"/>
  <c r="T18" i="2" s="1"/>
  <c r="M17" i="2"/>
  <c r="W17" i="2" s="1"/>
  <c r="L17" i="2"/>
  <c r="V17" i="2" s="1"/>
  <c r="K17" i="2"/>
  <c r="U17" i="2" s="1"/>
  <c r="J17" i="2"/>
  <c r="T17" i="2" s="1"/>
  <c r="M16" i="2"/>
  <c r="L16" i="2"/>
  <c r="V16" i="2" s="1"/>
  <c r="AA16" i="2" s="1"/>
  <c r="K16" i="2"/>
  <c r="U16" i="2" s="1"/>
  <c r="J16" i="2"/>
  <c r="T16" i="2" s="1"/>
  <c r="M15" i="2"/>
  <c r="W15" i="2" s="1"/>
  <c r="L15" i="2"/>
  <c r="V15" i="2" s="1"/>
  <c r="K15" i="2"/>
  <c r="U15" i="2" s="1"/>
  <c r="Z15" i="2" s="1"/>
  <c r="J15" i="2"/>
  <c r="M14" i="2"/>
  <c r="W14" i="2" s="1"/>
  <c r="L14" i="2"/>
  <c r="V14" i="2" s="1"/>
  <c r="K14" i="2"/>
  <c r="J14" i="2"/>
  <c r="T14" i="2" s="1"/>
  <c r="M13" i="2"/>
  <c r="W13" i="2" s="1"/>
  <c r="L13" i="2"/>
  <c r="V13" i="2" s="1"/>
  <c r="K13" i="2"/>
  <c r="U13" i="2" s="1"/>
  <c r="J13" i="2"/>
  <c r="T13" i="2" s="1"/>
  <c r="M12" i="2"/>
  <c r="L12" i="2"/>
  <c r="V12" i="2" s="1"/>
  <c r="AA12" i="2" s="1"/>
  <c r="K12" i="2"/>
  <c r="U12" i="2" s="1"/>
  <c r="J12" i="2"/>
  <c r="T12" i="2" s="1"/>
  <c r="M11" i="2"/>
  <c r="W11" i="2" s="1"/>
  <c r="L11" i="2"/>
  <c r="V11" i="2" s="1"/>
  <c r="K11" i="2"/>
  <c r="U11" i="2" s="1"/>
  <c r="Z11" i="2" s="1"/>
  <c r="J11" i="2"/>
  <c r="M10" i="2"/>
  <c r="L10" i="2"/>
  <c r="V10" i="2" s="1"/>
  <c r="K10" i="2"/>
  <c r="J10" i="2"/>
  <c r="T10" i="2" s="1"/>
  <c r="M9" i="2"/>
  <c r="W9" i="2" s="1"/>
  <c r="L9" i="2"/>
  <c r="V9" i="2" s="1"/>
  <c r="K9" i="2"/>
  <c r="U9" i="2" s="1"/>
  <c r="J9" i="2"/>
  <c r="T9" i="2" s="1"/>
  <c r="M8" i="2"/>
  <c r="M23" i="2" s="1"/>
  <c r="L8" i="2"/>
  <c r="V8" i="2" s="1"/>
  <c r="K8" i="2"/>
  <c r="U8" i="2" s="1"/>
  <c r="U23" i="2" s="1"/>
  <c r="J8" i="2"/>
  <c r="T8" i="2" s="1"/>
  <c r="T23" i="2" s="1"/>
  <c r="M7" i="2"/>
  <c r="W7" i="2" s="1"/>
  <c r="L7" i="2"/>
  <c r="V7" i="2" s="1"/>
  <c r="V22" i="2" s="1"/>
  <c r="K7" i="2"/>
  <c r="U7" i="2" s="1"/>
  <c r="J7" i="2"/>
  <c r="J22" i="2" s="1"/>
  <c r="M6" i="2"/>
  <c r="W6" i="2" s="1"/>
  <c r="L6" i="2"/>
  <c r="V6" i="2" s="1"/>
  <c r="K6" i="2"/>
  <c r="J6" i="2"/>
  <c r="T6" i="2" s="1"/>
  <c r="M5" i="2"/>
  <c r="W5" i="2" s="1"/>
  <c r="AB5" i="2" s="1"/>
  <c r="L5" i="2"/>
  <c r="V5" i="2" s="1"/>
  <c r="K5" i="2"/>
  <c r="U5" i="2" s="1"/>
  <c r="J5" i="2"/>
  <c r="T5" i="2" s="1"/>
  <c r="M4" i="2"/>
  <c r="L4" i="2"/>
  <c r="V4" i="2" s="1"/>
  <c r="AA4" i="2" s="1"/>
  <c r="K4" i="2"/>
  <c r="U4" i="2" s="1"/>
  <c r="J4" i="2"/>
  <c r="T4" i="2" s="1"/>
  <c r="J3" i="2"/>
  <c r="K3" i="2" s="1"/>
  <c r="L3" i="2" s="1"/>
  <c r="M3" i="2" s="1"/>
  <c r="E3" i="2"/>
  <c r="F3" i="2" s="1"/>
  <c r="G3" i="2" s="1"/>
  <c r="H3" i="2" s="1"/>
  <c r="N5" i="2"/>
  <c r="Z5" i="2" s="1"/>
  <c r="N6" i="2"/>
  <c r="Z6" i="2" s="1"/>
  <c r="N8" i="2"/>
  <c r="AB8" i="2" s="1"/>
  <c r="N9" i="2"/>
  <c r="N23" i="2" s="1"/>
  <c r="N10" i="2"/>
  <c r="Z10" i="2" s="1"/>
  <c r="N11" i="2"/>
  <c r="AA11" i="2" s="1"/>
  <c r="N12" i="2"/>
  <c r="AB12" i="2" s="1"/>
  <c r="N13" i="2"/>
  <c r="AB13" i="2" s="1"/>
  <c r="N14" i="2"/>
  <c r="Z14" i="2" s="1"/>
  <c r="N15" i="2"/>
  <c r="AA15" i="2" s="1"/>
  <c r="N16" i="2"/>
  <c r="AB16" i="2" s="1"/>
  <c r="N17" i="2"/>
  <c r="AB17" i="2" s="1"/>
  <c r="N18" i="2"/>
  <c r="Z18" i="2" s="1"/>
  <c r="N19" i="2"/>
  <c r="AA19" i="2" s="1"/>
  <c r="N20" i="2"/>
  <c r="AB20" i="2" s="1"/>
  <c r="C22" i="2"/>
  <c r="D22" i="2"/>
  <c r="D24" i="2" s="1"/>
  <c r="I4" i="2"/>
  <c r="I20" i="2"/>
  <c r="I19" i="2"/>
  <c r="S19" i="2" s="1"/>
  <c r="I18" i="2"/>
  <c r="S18" i="2" s="1"/>
  <c r="I17" i="2"/>
  <c r="S17" i="2" s="1"/>
  <c r="I16" i="2"/>
  <c r="I15" i="2"/>
  <c r="S15" i="2" s="1"/>
  <c r="I14" i="2"/>
  <c r="S14" i="2" s="1"/>
  <c r="I13" i="2"/>
  <c r="S13" i="2" s="1"/>
  <c r="I12" i="2"/>
  <c r="I11" i="2"/>
  <c r="S11" i="2" s="1"/>
  <c r="I10" i="2"/>
  <c r="I8" i="2"/>
  <c r="I23" i="2" s="1"/>
  <c r="I7" i="2"/>
  <c r="S7" i="2" s="1"/>
  <c r="I6" i="2"/>
  <c r="S6" i="2" s="1"/>
  <c r="I5" i="2"/>
  <c r="S5" i="2" s="1"/>
  <c r="C25" i="2"/>
  <c r="C24" i="2"/>
  <c r="C23" i="2"/>
  <c r="U22" i="2" l="1"/>
  <c r="U24" i="2" s="1"/>
  <c r="Z7" i="2"/>
  <c r="N25" i="2"/>
  <c r="V25" i="2"/>
  <c r="V23" i="2"/>
  <c r="AA8" i="2"/>
  <c r="V24" i="2"/>
  <c r="Q25" i="2"/>
  <c r="R24" i="2"/>
  <c r="J25" i="2"/>
  <c r="J24" i="2"/>
  <c r="U25" i="2"/>
  <c r="AB9" i="2"/>
  <c r="X4" i="2"/>
  <c r="Y18" i="2"/>
  <c r="Y14" i="2"/>
  <c r="Y10" i="2"/>
  <c r="Y6" i="2"/>
  <c r="Z20" i="2"/>
  <c r="AB18" i="2"/>
  <c r="AA17" i="2"/>
  <c r="Z16" i="2"/>
  <c r="AB14" i="2"/>
  <c r="AA13" i="2"/>
  <c r="Z12" i="2"/>
  <c r="AA9" i="2"/>
  <c r="Z8" i="2"/>
  <c r="AB6" i="2"/>
  <c r="AA5" i="2"/>
  <c r="Z4" i="2"/>
  <c r="L22" i="2"/>
  <c r="T22" i="2"/>
  <c r="T25" i="2" s="1"/>
  <c r="K23" i="2"/>
  <c r="O23" i="2"/>
  <c r="O25" i="2" s="1"/>
  <c r="N24" i="2"/>
  <c r="E25" i="2"/>
  <c r="K25" i="2"/>
  <c r="S10" i="2"/>
  <c r="S22" i="2" s="1"/>
  <c r="W10" i="2"/>
  <c r="W23" i="2" s="1"/>
  <c r="Y4" i="2"/>
  <c r="Y17" i="2"/>
  <c r="Y13" i="2"/>
  <c r="Y9" i="2"/>
  <c r="Y5" i="2"/>
  <c r="AB19" i="2"/>
  <c r="AA18" i="2"/>
  <c r="Z17" i="2"/>
  <c r="AB15" i="2"/>
  <c r="AA14" i="2"/>
  <c r="Z13" i="2"/>
  <c r="AB11" i="2"/>
  <c r="AA10" i="2"/>
  <c r="Z9" i="2"/>
  <c r="AB7" i="2"/>
  <c r="AA6" i="2"/>
  <c r="I22" i="2"/>
  <c r="I24" i="2" s="1"/>
  <c r="M22" i="2"/>
  <c r="M24" i="2" s="1"/>
  <c r="D25" i="2"/>
  <c r="L23" i="2"/>
  <c r="Y20" i="2"/>
  <c r="Y16" i="2"/>
  <c r="Y12" i="2"/>
  <c r="Y8" i="2"/>
  <c r="Y23" i="2" s="1"/>
  <c r="AA7" i="2"/>
  <c r="F25" i="2"/>
  <c r="F24" i="2"/>
  <c r="G24" i="2"/>
  <c r="K24" i="2"/>
  <c r="O24" i="2"/>
  <c r="H24" i="2"/>
  <c r="L24" i="2"/>
  <c r="P24" i="2"/>
  <c r="T24" i="2"/>
  <c r="X14" i="2"/>
  <c r="AD14" i="2" s="1"/>
  <c r="X10" i="2"/>
  <c r="X7" i="2"/>
  <c r="X11" i="2"/>
  <c r="AD11" i="2" s="1"/>
  <c r="X15" i="2"/>
  <c r="AD15" i="2" s="1"/>
  <c r="X6" i="2"/>
  <c r="AD6" i="2" s="1"/>
  <c r="X18" i="2"/>
  <c r="AD18" i="2" s="1"/>
  <c r="X19" i="2"/>
  <c r="AD19" i="2" s="1"/>
  <c r="X13" i="2"/>
  <c r="AD13" i="2" s="1"/>
  <c r="X16" i="2"/>
  <c r="AD16" i="2" s="1"/>
  <c r="X9" i="2"/>
  <c r="AD9" i="2" s="1"/>
  <c r="X8" i="2"/>
  <c r="X20" i="2"/>
  <c r="AD20" i="2" s="1"/>
  <c r="X12" i="2"/>
  <c r="AD12" i="2" s="1"/>
  <c r="X5" i="2"/>
  <c r="AD5" i="2" s="1"/>
  <c r="X17" i="2"/>
  <c r="AD17" i="2" s="1"/>
  <c r="S24" i="2" l="1"/>
  <c r="AB22" i="2"/>
  <c r="AB24" i="2" s="1"/>
  <c r="M25" i="2"/>
  <c r="I25" i="2"/>
  <c r="Y22" i="2"/>
  <c r="Y24" i="2" s="1"/>
  <c r="AD8" i="2"/>
  <c r="AD23" i="2" s="1"/>
  <c r="X23" i="2"/>
  <c r="X22" i="2"/>
  <c r="X25" i="2" s="1"/>
  <c r="AD7" i="2"/>
  <c r="AD22" i="2" s="1"/>
  <c r="AD25" i="2" s="1"/>
  <c r="AB10" i="2"/>
  <c r="AD4" i="2"/>
  <c r="W22" i="2"/>
  <c r="S23" i="2"/>
  <c r="S25" i="2" s="1"/>
  <c r="AA23" i="2"/>
  <c r="AD10" i="2"/>
  <c r="AD24" i="2" s="1"/>
  <c r="AA22" i="2"/>
  <c r="Y25" i="2"/>
  <c r="AB23" i="2"/>
  <c r="AB25" i="2" s="1"/>
  <c r="Z22" i="2"/>
  <c r="Z25" i="2" s="1"/>
  <c r="L25" i="2"/>
  <c r="Z23" i="2"/>
  <c r="W25" i="2" l="1"/>
  <c r="W24" i="2"/>
  <c r="X24" i="2"/>
  <c r="AA25" i="2"/>
  <c r="AA24" i="2"/>
  <c r="Z24" i="2"/>
</calcChain>
</file>

<file path=xl/sharedStrings.xml><?xml version="1.0" encoding="utf-8"?>
<sst xmlns="http://schemas.openxmlformats.org/spreadsheetml/2006/main" count="135" uniqueCount="58">
  <si>
    <t>Date</t>
  </si>
  <si>
    <t>Month</t>
  </si>
  <si>
    <t>Year</t>
  </si>
  <si>
    <t>Country</t>
  </si>
  <si>
    <t>State</t>
  </si>
  <si>
    <t>Product_Category</t>
  </si>
  <si>
    <t>Order_Quantity</t>
  </si>
  <si>
    <t>Profit</t>
  </si>
  <si>
    <t>Cost</t>
  </si>
  <si>
    <t xml:space="preserve"> Revenue </t>
  </si>
  <si>
    <t>December</t>
  </si>
  <si>
    <t>United States</t>
  </si>
  <si>
    <t>California</t>
  </si>
  <si>
    <t>Bikes</t>
  </si>
  <si>
    <t xml:space="preserve"> $3,988.00 </t>
  </si>
  <si>
    <t xml:space="preserve"> $8,996.00 </t>
  </si>
  <si>
    <t>Washington</t>
  </si>
  <si>
    <t xml:space="preserve"> $232.00 </t>
  </si>
  <si>
    <t xml:space="preserve"> $1,032.00 </t>
  </si>
  <si>
    <t xml:space="preserve"> $1,264.00 </t>
  </si>
  <si>
    <t>Germany</t>
  </si>
  <si>
    <t>Brandenburg</t>
  </si>
  <si>
    <t xml:space="preserve"> $792.00 </t>
  </si>
  <si>
    <t xml:space="preserve"> $1,426.00 </t>
  </si>
  <si>
    <t xml:space="preserve"> $2,218.00 </t>
  </si>
  <si>
    <t>profit%</t>
  </si>
  <si>
    <t xml:space="preserve"> $5,008.00 /</t>
  </si>
  <si>
    <t>Employee payroll</t>
  </si>
  <si>
    <t>BOLA</t>
  </si>
  <si>
    <t>GANIU</t>
  </si>
  <si>
    <t>EKE</t>
  </si>
  <si>
    <t>CHIDI</t>
  </si>
  <si>
    <t>TITI</t>
  </si>
  <si>
    <t>FEMI</t>
  </si>
  <si>
    <t>TOLU</t>
  </si>
  <si>
    <t>BOLU</t>
  </si>
  <si>
    <t>DAPO</t>
  </si>
  <si>
    <t>LATI</t>
  </si>
  <si>
    <t>ADE</t>
  </si>
  <si>
    <t>SOLA</t>
  </si>
  <si>
    <t>ISLA</t>
  </si>
  <si>
    <t>POJU</t>
  </si>
  <si>
    <t>PEJU</t>
  </si>
  <si>
    <t>EMMA</t>
  </si>
  <si>
    <t>KEMI</t>
  </si>
  <si>
    <t>MAX</t>
  </si>
  <si>
    <t>MIN</t>
  </si>
  <si>
    <t>AVERAGE</t>
  </si>
  <si>
    <t>TOTAL</t>
  </si>
  <si>
    <t>Last name First name Hourly wage</t>
  </si>
  <si>
    <t>Hours worked</t>
  </si>
  <si>
    <t>Pay</t>
  </si>
  <si>
    <t>Over time hours</t>
  </si>
  <si>
    <t>omotosho</t>
  </si>
  <si>
    <t>Overtime bonus</t>
  </si>
  <si>
    <t>Total pay</t>
  </si>
  <si>
    <t>ABDULFATAH OMOT.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</si>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</sst>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₦&quot;#,##0.00"/>
    <numFmt numFmtId="165" formatCode="&quot;₦&quot;#,##0"/>
    <numFmt numFmtId="166" formatCode="_-[$$-409]* #,##0.00_ ;_-[$$-409]* \-#,##0.00\ ;_-[$$-409]* &quot;-&quot;??_ ;_-@_ "/>
    <numFmt numFmtId="167" formatCode="0.0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8" fillId="0" borderId="0" xfId="0" applyFont="1"/>
    <xf numFmtId="166" fontId="18" fillId="0" borderId="0" xfId="0" applyNumberFormat="1" applyFont="1"/>
    <xf numFmtId="16" fontId="18" fillId="0" borderId="0" xfId="0" applyNumberFormat="1" applyFont="1"/>
    <xf numFmtId="16" fontId="18" fillId="33" borderId="0" xfId="0" applyNumberFormat="1" applyFont="1" applyFill="1"/>
    <xf numFmtId="0" fontId="0" fillId="33" borderId="0" xfId="0" applyFill="1"/>
    <xf numFmtId="16" fontId="18" fillId="34" borderId="0" xfId="0" applyNumberFormat="1" applyFont="1" applyFill="1"/>
    <xf numFmtId="0" fontId="0" fillId="34" borderId="0" xfId="0" applyFill="1"/>
    <xf numFmtId="16" fontId="18" fillId="35" borderId="0" xfId="0" applyNumberFormat="1" applyFont="1" applyFill="1"/>
    <xf numFmtId="166" fontId="0" fillId="35" borderId="0" xfId="0" applyNumberFormat="1" applyFill="1"/>
    <xf numFmtId="166" fontId="0" fillId="36" borderId="0" xfId="0" applyNumberFormat="1" applyFill="1"/>
    <xf numFmtId="166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14" sqref="I14"/>
    </sheetView>
  </sheetViews>
  <sheetFormatPr defaultRowHeight="14.4" x14ac:dyDescent="0.3"/>
  <cols>
    <col min="1" max="1" width="11.88671875" customWidth="1"/>
    <col min="5" max="5" width="11.88671875" customWidth="1"/>
    <col min="7" max="7" width="14.21875" customWidth="1"/>
    <col min="8" max="9" width="8.88671875" style="3"/>
    <col min="10" max="10" width="8.88671875" style="2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25</v>
      </c>
      <c r="J1" s="2" t="s">
        <v>8</v>
      </c>
      <c r="K1" t="s">
        <v>9</v>
      </c>
    </row>
    <row r="2" spans="1:11" x14ac:dyDescent="0.3">
      <c r="A2" s="1">
        <v>44208</v>
      </c>
      <c r="B2" t="s">
        <v>10</v>
      </c>
      <c r="C2">
        <v>2021</v>
      </c>
      <c r="D2" t="s">
        <v>11</v>
      </c>
      <c r="E2" t="s">
        <v>12</v>
      </c>
      <c r="F2" t="s">
        <v>13</v>
      </c>
      <c r="G2">
        <v>4</v>
      </c>
      <c r="H2" s="3" t="s">
        <v>14</v>
      </c>
      <c r="I2" s="4"/>
      <c r="J2" s="2" t="s">
        <v>26</v>
      </c>
      <c r="K2" t="s">
        <v>15</v>
      </c>
    </row>
    <row r="3" spans="1:11" x14ac:dyDescent="0.3">
      <c r="A3" s="1">
        <v>44208</v>
      </c>
      <c r="B3" t="s">
        <v>10</v>
      </c>
      <c r="C3">
        <v>2021</v>
      </c>
      <c r="D3" t="s">
        <v>11</v>
      </c>
      <c r="E3" t="s">
        <v>16</v>
      </c>
      <c r="F3" t="s">
        <v>13</v>
      </c>
      <c r="G3">
        <v>3</v>
      </c>
      <c r="H3" s="3" t="s">
        <v>17</v>
      </c>
      <c r="J3" s="2" t="s">
        <v>18</v>
      </c>
      <c r="K3" t="s">
        <v>19</v>
      </c>
    </row>
    <row r="4" spans="1:11" x14ac:dyDescent="0.3">
      <c r="A4" s="1">
        <v>44208</v>
      </c>
      <c r="B4" t="s">
        <v>10</v>
      </c>
      <c r="C4">
        <v>2021</v>
      </c>
      <c r="D4" t="s">
        <v>20</v>
      </c>
      <c r="E4" t="s">
        <v>21</v>
      </c>
      <c r="F4" t="s">
        <v>13</v>
      </c>
      <c r="G4">
        <v>2</v>
      </c>
      <c r="H4" s="3" t="s">
        <v>22</v>
      </c>
      <c r="J4" s="2" t="s">
        <v>23</v>
      </c>
      <c r="K4" t="s">
        <v>24</v>
      </c>
    </row>
    <row r="5" spans="1:11" x14ac:dyDescent="0.3">
      <c r="A5" s="1">
        <v>44208</v>
      </c>
      <c r="B5" t="s">
        <v>10</v>
      </c>
      <c r="C5">
        <v>2021</v>
      </c>
      <c r="D5" t="s">
        <v>20</v>
      </c>
      <c r="E5" t="s">
        <v>21</v>
      </c>
      <c r="F5" t="s">
        <v>13</v>
      </c>
      <c r="G5">
        <v>2</v>
      </c>
      <c r="H5" s="3" t="s">
        <v>22</v>
      </c>
      <c r="J5" s="2" t="s">
        <v>23</v>
      </c>
      <c r="K5" t="s">
        <v>24</v>
      </c>
    </row>
    <row r="6" spans="1:11" x14ac:dyDescent="0.3">
      <c r="A6" s="1">
        <v>44208</v>
      </c>
      <c r="B6" t="s">
        <v>10</v>
      </c>
      <c r="C6">
        <v>2021</v>
      </c>
      <c r="D6" t="s">
        <v>20</v>
      </c>
      <c r="E6" t="s">
        <v>21</v>
      </c>
      <c r="F6" t="s">
        <v>13</v>
      </c>
      <c r="G6">
        <v>2</v>
      </c>
      <c r="H6" s="3" t="s">
        <v>22</v>
      </c>
      <c r="J6" s="2" t="s">
        <v>23</v>
      </c>
      <c r="K6" t="s">
        <v>24</v>
      </c>
    </row>
    <row r="7" spans="1:11" x14ac:dyDescent="0.3">
      <c r="A7" s="1">
        <v>44208</v>
      </c>
      <c r="B7" t="s">
        <v>10</v>
      </c>
      <c r="C7">
        <v>2021</v>
      </c>
      <c r="D7" t="s">
        <v>20</v>
      </c>
      <c r="E7" t="s">
        <v>21</v>
      </c>
      <c r="F7" t="s">
        <v>13</v>
      </c>
      <c r="G7">
        <v>2</v>
      </c>
      <c r="H7" s="3" t="s">
        <v>22</v>
      </c>
      <c r="J7" s="2" t="s">
        <v>23</v>
      </c>
      <c r="K7" t="s">
        <v>24</v>
      </c>
    </row>
    <row r="8" spans="1:11" x14ac:dyDescent="0.3">
      <c r="A8" s="1">
        <v>44208</v>
      </c>
      <c r="B8" t="s">
        <v>10</v>
      </c>
      <c r="C8">
        <v>2021</v>
      </c>
      <c r="D8" t="s">
        <v>20</v>
      </c>
      <c r="E8" t="s">
        <v>21</v>
      </c>
      <c r="F8" t="s">
        <v>13</v>
      </c>
      <c r="G8">
        <v>2</v>
      </c>
      <c r="H8" s="3" t="s">
        <v>22</v>
      </c>
      <c r="J8" s="2" t="s">
        <v>23</v>
      </c>
      <c r="K8" t="s">
        <v>24</v>
      </c>
    </row>
    <row r="9" spans="1:11" x14ac:dyDescent="0.3">
      <c r="A9" s="1">
        <v>44208</v>
      </c>
      <c r="B9" t="s">
        <v>10</v>
      </c>
      <c r="C9">
        <v>2021</v>
      </c>
      <c r="D9" t="s">
        <v>20</v>
      </c>
      <c r="E9" t="s">
        <v>21</v>
      </c>
      <c r="F9" t="s">
        <v>13</v>
      </c>
      <c r="G9">
        <v>2</v>
      </c>
      <c r="H9" s="3" t="s">
        <v>22</v>
      </c>
      <c r="J9" s="2" t="s">
        <v>23</v>
      </c>
      <c r="K9" t="s">
        <v>24</v>
      </c>
    </row>
    <row r="10" spans="1:11" x14ac:dyDescent="0.3">
      <c r="A10" s="1">
        <v>44208</v>
      </c>
      <c r="B10" t="s">
        <v>10</v>
      </c>
      <c r="C10">
        <v>2021</v>
      </c>
      <c r="D10" t="s">
        <v>20</v>
      </c>
      <c r="E10" t="s">
        <v>21</v>
      </c>
      <c r="F10" t="s">
        <v>13</v>
      </c>
      <c r="G10">
        <v>2</v>
      </c>
      <c r="H10" s="3" t="s">
        <v>22</v>
      </c>
      <c r="J10" s="2" t="s">
        <v>23</v>
      </c>
      <c r="K10" t="s">
        <v>24</v>
      </c>
    </row>
    <row r="11" spans="1:11" x14ac:dyDescent="0.3">
      <c r="A11" s="1">
        <v>44208</v>
      </c>
      <c r="B11" t="s">
        <v>10</v>
      </c>
      <c r="C11">
        <v>2021</v>
      </c>
      <c r="D11" t="s">
        <v>20</v>
      </c>
      <c r="E11" t="s">
        <v>21</v>
      </c>
      <c r="F11" t="s">
        <v>13</v>
      </c>
      <c r="G11">
        <v>2</v>
      </c>
      <c r="H11" s="3" t="s">
        <v>22</v>
      </c>
      <c r="J11" s="2" t="s">
        <v>23</v>
      </c>
      <c r="K11" t="s">
        <v>24</v>
      </c>
    </row>
    <row r="12" spans="1:11" x14ac:dyDescent="0.3">
      <c r="A12" s="1">
        <v>44208</v>
      </c>
      <c r="B12" t="s">
        <v>10</v>
      </c>
      <c r="C12">
        <v>2021</v>
      </c>
      <c r="D12" t="s">
        <v>20</v>
      </c>
      <c r="E12" t="s">
        <v>21</v>
      </c>
      <c r="F12" t="s">
        <v>13</v>
      </c>
      <c r="G12">
        <v>2</v>
      </c>
      <c r="H12" s="3" t="s">
        <v>22</v>
      </c>
      <c r="J12" s="2" t="s">
        <v>23</v>
      </c>
      <c r="K12" t="s">
        <v>24</v>
      </c>
    </row>
    <row r="13" spans="1:11" x14ac:dyDescent="0.3">
      <c r="G1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63" zoomScaleNormal="63" workbookViewId="0">
      <selection activeCell="B17" sqref="B17"/>
    </sheetView>
  </sheetViews>
  <sheetFormatPr defaultRowHeight="14.4" x14ac:dyDescent="0.3"/>
  <cols>
    <col min="1" max="1" width="19" customWidth="1"/>
    <col min="3" max="3" width="14.44140625" style="6" customWidth="1"/>
    <col min="4" max="8" width="12.44140625" customWidth="1"/>
    <col min="9" max="13" width="15.6640625" customWidth="1"/>
    <col min="14" max="14" width="16.6640625" customWidth="1"/>
    <col min="15" max="18" width="12.88671875" customWidth="1"/>
    <col min="19" max="19" width="14.6640625" customWidth="1"/>
    <col min="20" max="23" width="13.5546875" customWidth="1"/>
    <col min="24" max="24" width="14.77734375" customWidth="1"/>
    <col min="25" max="25" width="13.33203125" customWidth="1"/>
    <col min="26" max="27" width="12.21875" customWidth="1"/>
    <col min="28" max="28" width="12.109375" customWidth="1"/>
    <col min="30" max="30" width="13" customWidth="1"/>
  </cols>
  <sheetData>
    <row r="1" spans="1:30" x14ac:dyDescent="0.3">
      <c r="A1" t="s">
        <v>27</v>
      </c>
      <c r="C1" s="6" t="s">
        <v>53</v>
      </c>
    </row>
    <row r="2" spans="1:30" x14ac:dyDescent="0.3">
      <c r="D2" t="s">
        <v>50</v>
      </c>
      <c r="I2" s="10" t="s">
        <v>52</v>
      </c>
      <c r="N2" t="s">
        <v>51</v>
      </c>
      <c r="S2" s="8" t="s">
        <v>54</v>
      </c>
      <c r="X2" s="8" t="s">
        <v>55</v>
      </c>
      <c r="AD2" t="s">
        <v>57</v>
      </c>
    </row>
    <row r="3" spans="1:30" x14ac:dyDescent="0.3">
      <c r="A3" s="8" t="s">
        <v>49</v>
      </c>
      <c r="B3" s="8"/>
      <c r="C3" s="9"/>
      <c r="D3" s="11">
        <v>45292</v>
      </c>
      <c r="E3" s="11">
        <f>D3+7</f>
        <v>45299</v>
      </c>
      <c r="F3" s="11">
        <f t="shared" ref="F3:H3" si="0">E3+7</f>
        <v>45306</v>
      </c>
      <c r="G3" s="11">
        <f t="shared" si="0"/>
        <v>45313</v>
      </c>
      <c r="H3" s="11">
        <f t="shared" si="0"/>
        <v>45320</v>
      </c>
      <c r="I3" s="13">
        <v>45292</v>
      </c>
      <c r="J3" s="13">
        <f>I3+7</f>
        <v>45299</v>
      </c>
      <c r="K3" s="13">
        <f t="shared" ref="K3:M3" si="1">J3+7</f>
        <v>45306</v>
      </c>
      <c r="L3" s="13">
        <f t="shared" si="1"/>
        <v>45313</v>
      </c>
      <c r="M3" s="13">
        <f t="shared" si="1"/>
        <v>45320</v>
      </c>
      <c r="N3" s="15">
        <v>45292</v>
      </c>
      <c r="O3" s="15">
        <f>N3+7</f>
        <v>45299</v>
      </c>
      <c r="P3" s="15">
        <f t="shared" ref="P3:R3" si="2">O3+7</f>
        <v>45306</v>
      </c>
      <c r="Q3" s="15">
        <f t="shared" si="2"/>
        <v>45313</v>
      </c>
      <c r="R3" s="15">
        <f t="shared" si="2"/>
        <v>45320</v>
      </c>
      <c r="S3" s="5">
        <v>45292</v>
      </c>
      <c r="T3" s="5">
        <f>S3+7</f>
        <v>45299</v>
      </c>
      <c r="U3" s="5">
        <f t="shared" ref="U3:W3" si="3">T3+7</f>
        <v>45306</v>
      </c>
      <c r="V3" s="5">
        <f t="shared" si="3"/>
        <v>45313</v>
      </c>
      <c r="W3" s="5">
        <f t="shared" si="3"/>
        <v>45320</v>
      </c>
      <c r="X3" s="5">
        <v>45292</v>
      </c>
      <c r="Y3" s="5">
        <f>X3+7</f>
        <v>45299</v>
      </c>
      <c r="Z3" s="5">
        <f t="shared" ref="Z3:AB3" si="4">Y3+7</f>
        <v>45306</v>
      </c>
      <c r="AA3" s="5">
        <f t="shared" si="4"/>
        <v>45313</v>
      </c>
      <c r="AB3" s="5">
        <f t="shared" si="4"/>
        <v>45320</v>
      </c>
    </row>
    <row r="4" spans="1:30" ht="15.6" customHeight="1" x14ac:dyDescent="0.3">
      <c r="A4" t="s">
        <v>28</v>
      </c>
      <c r="B4" t="s">
        <v>35</v>
      </c>
      <c r="C4" s="6">
        <v>12.33</v>
      </c>
      <c r="D4" s="12">
        <v>32</v>
      </c>
      <c r="E4" s="12">
        <v>33</v>
      </c>
      <c r="F4" s="12">
        <v>66</v>
      </c>
      <c r="G4" s="12">
        <v>77</v>
      </c>
      <c r="H4" s="12">
        <v>66</v>
      </c>
      <c r="I4" s="14">
        <f t="shared" ref="I4:I20" si="5">IF(D4&gt;40,D4-40,0)</f>
        <v>0</v>
      </c>
      <c r="J4" s="14">
        <f t="shared" ref="J4:M19" si="6">IF(E4&gt;40,E4-40,0)</f>
        <v>0</v>
      </c>
      <c r="K4" s="14">
        <f t="shared" si="6"/>
        <v>26</v>
      </c>
      <c r="L4" s="14">
        <f t="shared" si="6"/>
        <v>37</v>
      </c>
      <c r="M4" s="14">
        <f t="shared" si="6"/>
        <v>26</v>
      </c>
      <c r="N4" s="16">
        <f t="shared" ref="N4:N19" si="7">C4*D4</f>
        <v>394.56</v>
      </c>
      <c r="O4" s="16">
        <f>$C4*D4</f>
        <v>394.56</v>
      </c>
      <c r="P4" s="16">
        <f t="shared" ref="P4:R19" si="8">$C4*E4</f>
        <v>406.89</v>
      </c>
      <c r="Q4" s="16">
        <f t="shared" si="8"/>
        <v>813.78</v>
      </c>
      <c r="R4" s="16">
        <f t="shared" si="8"/>
        <v>949.41</v>
      </c>
      <c r="S4" s="17">
        <f>0.5*$C4*I4</f>
        <v>0</v>
      </c>
      <c r="T4" s="17">
        <f t="shared" ref="T4:T20" si="9">0.5*$C4*J4</f>
        <v>0</v>
      </c>
      <c r="U4" s="17">
        <f t="shared" ref="U4:U20" si="10">0.5*$C4*K4</f>
        <v>160.29</v>
      </c>
      <c r="V4" s="17">
        <f t="shared" ref="V4:V20" si="11">0.5*$C4*L4</f>
        <v>228.10499999999999</v>
      </c>
      <c r="W4" s="17">
        <f t="shared" ref="W4:W20" si="12">0.5*$C4*M4</f>
        <v>160.29</v>
      </c>
      <c r="X4" s="18">
        <f>$N4+S4</f>
        <v>394.56</v>
      </c>
      <c r="Y4" s="18">
        <f>$N4+T4</f>
        <v>394.56</v>
      </c>
      <c r="Z4" s="18">
        <f t="shared" ref="Z4:AB19" si="13">$N4+U4</f>
        <v>554.85</v>
      </c>
      <c r="AA4" s="18">
        <f t="shared" si="13"/>
        <v>622.66499999999996</v>
      </c>
      <c r="AB4" s="18">
        <f t="shared" si="13"/>
        <v>554.85</v>
      </c>
      <c r="AD4" s="6">
        <f>SUM(X4:AB4)</f>
        <v>2521.4850000000001</v>
      </c>
    </row>
    <row r="5" spans="1:30" x14ac:dyDescent="0.3">
      <c r="A5" t="s">
        <v>29</v>
      </c>
      <c r="B5" t="s">
        <v>36</v>
      </c>
      <c r="C5" s="6">
        <v>987.6</v>
      </c>
      <c r="D5" s="12">
        <v>64</v>
      </c>
      <c r="E5" s="12">
        <v>32</v>
      </c>
      <c r="F5" s="12"/>
      <c r="G5" s="12"/>
      <c r="H5" s="12"/>
      <c r="I5" s="14">
        <f t="shared" si="5"/>
        <v>24</v>
      </c>
      <c r="J5" s="14">
        <f t="shared" si="6"/>
        <v>0</v>
      </c>
      <c r="K5" s="14">
        <f t="shared" si="6"/>
        <v>0</v>
      </c>
      <c r="L5" s="14">
        <f t="shared" si="6"/>
        <v>0</v>
      </c>
      <c r="M5" s="14">
        <f t="shared" si="6"/>
        <v>0</v>
      </c>
      <c r="N5" s="16">
        <f t="shared" si="7"/>
        <v>63206.400000000001</v>
      </c>
      <c r="O5" s="16">
        <f t="shared" ref="O5:O20" si="14">$C5*D5</f>
        <v>63206.400000000001</v>
      </c>
      <c r="P5" s="16">
        <f t="shared" si="8"/>
        <v>31603.200000000001</v>
      </c>
      <c r="Q5" s="16">
        <f t="shared" si="8"/>
        <v>0</v>
      </c>
      <c r="R5" s="16">
        <f t="shared" si="8"/>
        <v>0</v>
      </c>
      <c r="S5" s="17">
        <f t="shared" ref="S5:S20" si="15">0.5*$C5*I5</f>
        <v>11851.2</v>
      </c>
      <c r="T5" s="17">
        <f t="shared" si="9"/>
        <v>0</v>
      </c>
      <c r="U5" s="17">
        <f t="shared" si="10"/>
        <v>0</v>
      </c>
      <c r="V5" s="17">
        <f t="shared" si="11"/>
        <v>0</v>
      </c>
      <c r="W5" s="17">
        <f t="shared" si="12"/>
        <v>0</v>
      </c>
      <c r="X5" s="18">
        <f t="shared" ref="X5:X20" si="16">N5+S5</f>
        <v>75057.600000000006</v>
      </c>
      <c r="Y5" s="18">
        <f t="shared" ref="Y5:Y20" si="17">$N5+T5</f>
        <v>63206.400000000001</v>
      </c>
      <c r="Z5" s="18">
        <f t="shared" si="13"/>
        <v>63206.400000000001</v>
      </c>
      <c r="AA5" s="18">
        <f t="shared" si="13"/>
        <v>63206.400000000001</v>
      </c>
      <c r="AB5" s="18">
        <f t="shared" si="13"/>
        <v>63206.400000000001</v>
      </c>
      <c r="AD5" s="6">
        <f t="shared" ref="AD5:AD19" si="18">SUM(X5:AB5)</f>
        <v>327883.2</v>
      </c>
    </row>
    <row r="6" spans="1:30" x14ac:dyDescent="0.3">
      <c r="A6" t="s">
        <v>30</v>
      </c>
      <c r="B6" t="s">
        <v>37</v>
      </c>
      <c r="C6" s="6">
        <v>980.7</v>
      </c>
      <c r="D6" s="12">
        <v>78</v>
      </c>
      <c r="E6" s="12">
        <v>64</v>
      </c>
      <c r="F6" s="12">
        <v>71</v>
      </c>
      <c r="G6" s="12">
        <v>71</v>
      </c>
      <c r="H6" s="12">
        <v>32</v>
      </c>
      <c r="I6" s="14">
        <f t="shared" si="5"/>
        <v>38</v>
      </c>
      <c r="J6" s="14">
        <f t="shared" si="6"/>
        <v>24</v>
      </c>
      <c r="K6" s="14">
        <f t="shared" si="6"/>
        <v>31</v>
      </c>
      <c r="L6" s="14">
        <f t="shared" si="6"/>
        <v>31</v>
      </c>
      <c r="M6" s="14">
        <f t="shared" si="6"/>
        <v>0</v>
      </c>
      <c r="N6" s="16">
        <f t="shared" si="7"/>
        <v>76494.600000000006</v>
      </c>
      <c r="O6" s="16">
        <f t="shared" si="14"/>
        <v>76494.600000000006</v>
      </c>
      <c r="P6" s="16">
        <f t="shared" si="8"/>
        <v>62764.800000000003</v>
      </c>
      <c r="Q6" s="16">
        <f t="shared" si="8"/>
        <v>69629.7</v>
      </c>
      <c r="R6" s="16">
        <f t="shared" si="8"/>
        <v>69629.7</v>
      </c>
      <c r="S6" s="17">
        <f t="shared" si="15"/>
        <v>18633.3</v>
      </c>
      <c r="T6" s="17">
        <f t="shared" si="9"/>
        <v>11768.400000000001</v>
      </c>
      <c r="U6" s="17">
        <f t="shared" si="10"/>
        <v>15200.85</v>
      </c>
      <c r="V6" s="17">
        <f t="shared" si="11"/>
        <v>15200.85</v>
      </c>
      <c r="W6" s="17">
        <f t="shared" si="12"/>
        <v>0</v>
      </c>
      <c r="X6" s="18">
        <f t="shared" si="16"/>
        <v>95127.900000000009</v>
      </c>
      <c r="Y6" s="18">
        <f t="shared" si="17"/>
        <v>88263</v>
      </c>
      <c r="Z6" s="18">
        <f t="shared" si="13"/>
        <v>91695.450000000012</v>
      </c>
      <c r="AA6" s="18">
        <f t="shared" si="13"/>
        <v>91695.450000000012</v>
      </c>
      <c r="AB6" s="18">
        <f t="shared" si="13"/>
        <v>76494.600000000006</v>
      </c>
      <c r="AD6" s="6">
        <f t="shared" si="18"/>
        <v>443276.4</v>
      </c>
    </row>
    <row r="7" spans="1:30" x14ac:dyDescent="0.3">
      <c r="A7" t="s">
        <v>56</v>
      </c>
      <c r="B7" t="s">
        <v>38</v>
      </c>
      <c r="C7" s="6">
        <v>67</v>
      </c>
      <c r="D7" s="12">
        <v>98</v>
      </c>
      <c r="E7" s="12">
        <v>78</v>
      </c>
      <c r="F7" s="12">
        <v>30</v>
      </c>
      <c r="G7" s="12">
        <v>30</v>
      </c>
      <c r="H7" s="12">
        <v>64</v>
      </c>
      <c r="I7" s="14">
        <f t="shared" si="5"/>
        <v>58</v>
      </c>
      <c r="J7" s="14">
        <f t="shared" si="6"/>
        <v>38</v>
      </c>
      <c r="K7" s="14">
        <f t="shared" si="6"/>
        <v>0</v>
      </c>
      <c r="L7" s="14">
        <f t="shared" si="6"/>
        <v>0</v>
      </c>
      <c r="M7" s="14">
        <f t="shared" si="6"/>
        <v>24</v>
      </c>
      <c r="N7" s="16">
        <f t="shared" si="7"/>
        <v>6566</v>
      </c>
      <c r="O7" s="16">
        <f t="shared" si="14"/>
        <v>6566</v>
      </c>
      <c r="P7" s="16">
        <f t="shared" si="8"/>
        <v>5226</v>
      </c>
      <c r="Q7" s="16">
        <f t="shared" si="8"/>
        <v>2010</v>
      </c>
      <c r="R7" s="16">
        <f t="shared" si="8"/>
        <v>2010</v>
      </c>
      <c r="S7" s="17">
        <f t="shared" si="15"/>
        <v>1943</v>
      </c>
      <c r="T7" s="17">
        <f t="shared" si="9"/>
        <v>1273</v>
      </c>
      <c r="U7" s="17">
        <f t="shared" si="10"/>
        <v>0</v>
      </c>
      <c r="V7" s="17">
        <f t="shared" si="11"/>
        <v>0</v>
      </c>
      <c r="W7" s="17">
        <f t="shared" si="12"/>
        <v>804</v>
      </c>
      <c r="X7" s="18">
        <f t="shared" si="16"/>
        <v>8509</v>
      </c>
      <c r="Y7" s="18">
        <f t="shared" si="17"/>
        <v>7839</v>
      </c>
      <c r="Z7" s="18">
        <f t="shared" si="13"/>
        <v>6566</v>
      </c>
      <c r="AA7" s="18">
        <f t="shared" si="13"/>
        <v>6566</v>
      </c>
      <c r="AB7" s="18">
        <f t="shared" si="13"/>
        <v>7370</v>
      </c>
      <c r="AD7" s="6">
        <f t="shared" si="18"/>
        <v>36850</v>
      </c>
    </row>
    <row r="8" spans="1:30" x14ac:dyDescent="0.3">
      <c r="A8" t="s">
        <v>32</v>
      </c>
      <c r="B8" t="s">
        <v>39</v>
      </c>
      <c r="C8" s="6">
        <v>677.5</v>
      </c>
      <c r="D8" s="12">
        <v>12</v>
      </c>
      <c r="E8" s="12">
        <v>98</v>
      </c>
      <c r="F8" s="12">
        <v>32</v>
      </c>
      <c r="G8" s="12">
        <v>32</v>
      </c>
      <c r="H8" s="12">
        <v>78</v>
      </c>
      <c r="I8" s="14">
        <f t="shared" si="5"/>
        <v>0</v>
      </c>
      <c r="J8" s="14">
        <f t="shared" si="6"/>
        <v>58</v>
      </c>
      <c r="K8" s="14">
        <f t="shared" si="6"/>
        <v>0</v>
      </c>
      <c r="L8" s="14">
        <f t="shared" si="6"/>
        <v>0</v>
      </c>
      <c r="M8" s="14">
        <f t="shared" si="6"/>
        <v>38</v>
      </c>
      <c r="N8" s="16">
        <f t="shared" si="7"/>
        <v>8130</v>
      </c>
      <c r="O8" s="16">
        <f t="shared" si="14"/>
        <v>8130</v>
      </c>
      <c r="P8" s="16">
        <f t="shared" si="8"/>
        <v>66395</v>
      </c>
      <c r="Q8" s="16">
        <f t="shared" si="8"/>
        <v>21680</v>
      </c>
      <c r="R8" s="16">
        <f t="shared" si="8"/>
        <v>21680</v>
      </c>
      <c r="S8" s="17">
        <f t="shared" si="15"/>
        <v>0</v>
      </c>
      <c r="T8" s="17">
        <f t="shared" si="9"/>
        <v>19647.5</v>
      </c>
      <c r="U8" s="17">
        <f t="shared" si="10"/>
        <v>0</v>
      </c>
      <c r="V8" s="17">
        <f t="shared" si="11"/>
        <v>0</v>
      </c>
      <c r="W8" s="17">
        <f t="shared" si="12"/>
        <v>12872.5</v>
      </c>
      <c r="X8" s="18">
        <f t="shared" si="16"/>
        <v>8130</v>
      </c>
      <c r="Y8" s="18">
        <f t="shared" si="17"/>
        <v>27777.5</v>
      </c>
      <c r="Z8" s="18">
        <f t="shared" si="13"/>
        <v>8130</v>
      </c>
      <c r="AA8" s="18">
        <f t="shared" si="13"/>
        <v>8130</v>
      </c>
      <c r="AB8" s="18">
        <f t="shared" si="13"/>
        <v>21002.5</v>
      </c>
      <c r="AD8" s="6">
        <f t="shared" si="18"/>
        <v>73170</v>
      </c>
    </row>
    <row r="9" spans="1:30" x14ac:dyDescent="0.3">
      <c r="A9" t="s">
        <v>33</v>
      </c>
      <c r="B9" t="s">
        <v>40</v>
      </c>
      <c r="C9" s="6">
        <v>12.6</v>
      </c>
      <c r="D9" s="12">
        <v>23</v>
      </c>
      <c r="E9" s="12">
        <v>12</v>
      </c>
      <c r="F9" s="12">
        <v>33</v>
      </c>
      <c r="G9" s="12">
        <v>33</v>
      </c>
      <c r="H9" s="12">
        <v>98</v>
      </c>
      <c r="I9" s="14">
        <f t="shared" si="5"/>
        <v>0</v>
      </c>
      <c r="J9" s="14">
        <f t="shared" si="6"/>
        <v>0</v>
      </c>
      <c r="K9" s="14">
        <f t="shared" si="6"/>
        <v>0</v>
      </c>
      <c r="L9" s="14">
        <f t="shared" si="6"/>
        <v>0</v>
      </c>
      <c r="M9" s="14">
        <f t="shared" si="6"/>
        <v>58</v>
      </c>
      <c r="N9" s="16">
        <f t="shared" si="7"/>
        <v>289.8</v>
      </c>
      <c r="O9" s="16">
        <f t="shared" si="14"/>
        <v>289.8</v>
      </c>
      <c r="P9" s="16">
        <f t="shared" si="8"/>
        <v>151.19999999999999</v>
      </c>
      <c r="Q9" s="16">
        <f t="shared" si="8"/>
        <v>415.8</v>
      </c>
      <c r="R9" s="16">
        <f t="shared" si="8"/>
        <v>415.8</v>
      </c>
      <c r="S9" s="17">
        <f t="shared" si="15"/>
        <v>0</v>
      </c>
      <c r="T9" s="17">
        <f t="shared" si="9"/>
        <v>0</v>
      </c>
      <c r="U9" s="17">
        <f t="shared" si="10"/>
        <v>0</v>
      </c>
      <c r="V9" s="17">
        <f t="shared" si="11"/>
        <v>0</v>
      </c>
      <c r="W9" s="17">
        <f t="shared" si="12"/>
        <v>365.4</v>
      </c>
      <c r="X9" s="18">
        <f t="shared" si="16"/>
        <v>289.8</v>
      </c>
      <c r="Y9" s="18">
        <f t="shared" si="17"/>
        <v>289.8</v>
      </c>
      <c r="Z9" s="18">
        <f t="shared" si="13"/>
        <v>289.8</v>
      </c>
      <c r="AA9" s="18">
        <f t="shared" si="13"/>
        <v>289.8</v>
      </c>
      <c r="AB9" s="18">
        <f t="shared" si="13"/>
        <v>655.20000000000005</v>
      </c>
      <c r="AD9" s="6">
        <f t="shared" si="18"/>
        <v>1814.4</v>
      </c>
    </row>
    <row r="10" spans="1:30" x14ac:dyDescent="0.3">
      <c r="A10" t="s">
        <v>34</v>
      </c>
      <c r="B10" t="s">
        <v>41</v>
      </c>
      <c r="C10" s="6">
        <v>76.3</v>
      </c>
      <c r="D10" s="12">
        <v>33</v>
      </c>
      <c r="E10" s="12">
        <v>23</v>
      </c>
      <c r="F10" s="12">
        <v>22</v>
      </c>
      <c r="G10" s="12">
        <v>22</v>
      </c>
      <c r="H10" s="12">
        <v>12</v>
      </c>
      <c r="I10" s="14">
        <f t="shared" si="5"/>
        <v>0</v>
      </c>
      <c r="J10" s="14">
        <f t="shared" si="6"/>
        <v>0</v>
      </c>
      <c r="K10" s="14">
        <f t="shared" si="6"/>
        <v>0</v>
      </c>
      <c r="L10" s="14">
        <f t="shared" si="6"/>
        <v>0</v>
      </c>
      <c r="M10" s="14">
        <f t="shared" si="6"/>
        <v>0</v>
      </c>
      <c r="N10" s="16">
        <f t="shared" si="7"/>
        <v>2517.9</v>
      </c>
      <c r="O10" s="16">
        <f t="shared" si="14"/>
        <v>2517.9</v>
      </c>
      <c r="P10" s="16">
        <f t="shared" si="8"/>
        <v>1754.8999999999999</v>
      </c>
      <c r="Q10" s="16">
        <f t="shared" si="8"/>
        <v>1678.6</v>
      </c>
      <c r="R10" s="16">
        <f t="shared" si="8"/>
        <v>1678.6</v>
      </c>
      <c r="S10" s="17">
        <f t="shared" si="15"/>
        <v>0</v>
      </c>
      <c r="T10" s="17">
        <f t="shared" si="9"/>
        <v>0</v>
      </c>
      <c r="U10" s="17">
        <f t="shared" si="10"/>
        <v>0</v>
      </c>
      <c r="V10" s="17">
        <f t="shared" si="11"/>
        <v>0</v>
      </c>
      <c r="W10" s="17">
        <f t="shared" si="12"/>
        <v>0</v>
      </c>
      <c r="X10" s="18">
        <f t="shared" si="16"/>
        <v>2517.9</v>
      </c>
      <c r="Y10" s="18">
        <f t="shared" si="17"/>
        <v>2517.9</v>
      </c>
      <c r="Z10" s="18">
        <f t="shared" si="13"/>
        <v>2517.9</v>
      </c>
      <c r="AA10" s="18">
        <f t="shared" si="13"/>
        <v>2517.9</v>
      </c>
      <c r="AB10" s="18">
        <f t="shared" si="13"/>
        <v>2517.9</v>
      </c>
      <c r="AD10" s="6">
        <f t="shared" si="18"/>
        <v>12589.5</v>
      </c>
    </row>
    <row r="11" spans="1:30" x14ac:dyDescent="0.3">
      <c r="A11" t="s">
        <v>35</v>
      </c>
      <c r="B11" t="s">
        <v>42</v>
      </c>
      <c r="C11" s="6">
        <v>32.4</v>
      </c>
      <c r="D11" s="12">
        <v>23</v>
      </c>
      <c r="E11" s="12">
        <v>33</v>
      </c>
      <c r="F11" s="12">
        <v>39</v>
      </c>
      <c r="G11" s="12">
        <v>39</v>
      </c>
      <c r="H11" s="12">
        <v>23</v>
      </c>
      <c r="I11" s="14">
        <f t="shared" si="5"/>
        <v>0</v>
      </c>
      <c r="J11" s="14">
        <f t="shared" si="6"/>
        <v>0</v>
      </c>
      <c r="K11" s="14">
        <f t="shared" si="6"/>
        <v>0</v>
      </c>
      <c r="L11" s="14">
        <f t="shared" si="6"/>
        <v>0</v>
      </c>
      <c r="M11" s="14">
        <f t="shared" si="6"/>
        <v>0</v>
      </c>
      <c r="N11" s="16">
        <f t="shared" si="7"/>
        <v>745.19999999999993</v>
      </c>
      <c r="O11" s="16">
        <f t="shared" si="14"/>
        <v>745.19999999999993</v>
      </c>
      <c r="P11" s="16">
        <f t="shared" si="8"/>
        <v>1069.2</v>
      </c>
      <c r="Q11" s="16">
        <f t="shared" si="8"/>
        <v>1263.5999999999999</v>
      </c>
      <c r="R11" s="16">
        <f t="shared" si="8"/>
        <v>1263.5999999999999</v>
      </c>
      <c r="S11" s="17">
        <f t="shared" si="15"/>
        <v>0</v>
      </c>
      <c r="T11" s="17">
        <f t="shared" si="9"/>
        <v>0</v>
      </c>
      <c r="U11" s="17">
        <f t="shared" si="10"/>
        <v>0</v>
      </c>
      <c r="V11" s="17">
        <f t="shared" si="11"/>
        <v>0</v>
      </c>
      <c r="W11" s="17">
        <f t="shared" si="12"/>
        <v>0</v>
      </c>
      <c r="X11" s="18">
        <f t="shared" si="16"/>
        <v>745.19999999999993</v>
      </c>
      <c r="Y11" s="18">
        <f t="shared" si="17"/>
        <v>745.19999999999993</v>
      </c>
      <c r="Z11" s="18">
        <f t="shared" si="13"/>
        <v>745.19999999999993</v>
      </c>
      <c r="AA11" s="18">
        <f t="shared" si="13"/>
        <v>745.19999999999993</v>
      </c>
      <c r="AB11" s="18">
        <f t="shared" si="13"/>
        <v>745.19999999999993</v>
      </c>
      <c r="AD11" s="6">
        <f t="shared" si="18"/>
        <v>3725.9999999999995</v>
      </c>
    </row>
    <row r="12" spans="1:30" x14ac:dyDescent="0.3">
      <c r="A12" t="s">
        <v>36</v>
      </c>
      <c r="B12" t="s">
        <v>43</v>
      </c>
      <c r="C12" s="6">
        <v>52.8</v>
      </c>
      <c r="D12" s="12">
        <v>12</v>
      </c>
      <c r="E12" s="12">
        <v>23</v>
      </c>
      <c r="F12" s="12">
        <v>26</v>
      </c>
      <c r="G12" s="12">
        <v>26</v>
      </c>
      <c r="H12" s="12">
        <v>33</v>
      </c>
      <c r="I12" s="14">
        <f t="shared" si="5"/>
        <v>0</v>
      </c>
      <c r="J12" s="14">
        <f t="shared" si="6"/>
        <v>0</v>
      </c>
      <c r="K12" s="14">
        <f t="shared" si="6"/>
        <v>0</v>
      </c>
      <c r="L12" s="14">
        <f t="shared" si="6"/>
        <v>0</v>
      </c>
      <c r="M12" s="14">
        <f t="shared" si="6"/>
        <v>0</v>
      </c>
      <c r="N12" s="16">
        <f t="shared" si="7"/>
        <v>633.59999999999991</v>
      </c>
      <c r="O12" s="16">
        <f t="shared" si="14"/>
        <v>633.59999999999991</v>
      </c>
      <c r="P12" s="16">
        <f t="shared" si="8"/>
        <v>1214.3999999999999</v>
      </c>
      <c r="Q12" s="16">
        <f t="shared" si="8"/>
        <v>1372.8</v>
      </c>
      <c r="R12" s="16">
        <f t="shared" si="8"/>
        <v>1372.8</v>
      </c>
      <c r="S12" s="17">
        <f t="shared" si="15"/>
        <v>0</v>
      </c>
      <c r="T12" s="17">
        <f t="shared" si="9"/>
        <v>0</v>
      </c>
      <c r="U12" s="17">
        <f t="shared" si="10"/>
        <v>0</v>
      </c>
      <c r="V12" s="17">
        <f t="shared" si="11"/>
        <v>0</v>
      </c>
      <c r="W12" s="17">
        <f t="shared" si="12"/>
        <v>0</v>
      </c>
      <c r="X12" s="18">
        <f t="shared" si="16"/>
        <v>633.59999999999991</v>
      </c>
      <c r="Y12" s="18">
        <f t="shared" si="17"/>
        <v>633.59999999999991</v>
      </c>
      <c r="Z12" s="18">
        <f t="shared" si="13"/>
        <v>633.59999999999991</v>
      </c>
      <c r="AA12" s="18">
        <f t="shared" si="13"/>
        <v>633.59999999999991</v>
      </c>
      <c r="AB12" s="18">
        <f t="shared" si="13"/>
        <v>633.59999999999991</v>
      </c>
      <c r="AD12" s="6">
        <f t="shared" si="18"/>
        <v>3167.9999999999995</v>
      </c>
    </row>
    <row r="13" spans="1:30" x14ac:dyDescent="0.3">
      <c r="A13" t="s">
        <v>37</v>
      </c>
      <c r="B13" t="s">
        <v>44</v>
      </c>
      <c r="C13" s="6">
        <v>77.599999999999994</v>
      </c>
      <c r="D13" s="12">
        <v>71</v>
      </c>
      <c r="E13" s="12">
        <v>12</v>
      </c>
      <c r="F13" s="12">
        <v>13</v>
      </c>
      <c r="G13" s="12">
        <v>13</v>
      </c>
      <c r="H13" s="12">
        <v>23</v>
      </c>
      <c r="I13" s="14">
        <f t="shared" si="5"/>
        <v>31</v>
      </c>
      <c r="J13" s="14">
        <f t="shared" si="6"/>
        <v>0</v>
      </c>
      <c r="K13" s="14">
        <f t="shared" si="6"/>
        <v>0</v>
      </c>
      <c r="L13" s="14">
        <f t="shared" si="6"/>
        <v>0</v>
      </c>
      <c r="M13" s="14">
        <f t="shared" si="6"/>
        <v>0</v>
      </c>
      <c r="N13" s="16">
        <f t="shared" si="7"/>
        <v>5509.5999999999995</v>
      </c>
      <c r="O13" s="16">
        <f t="shared" si="14"/>
        <v>5509.5999999999995</v>
      </c>
      <c r="P13" s="16">
        <f t="shared" si="8"/>
        <v>931.19999999999993</v>
      </c>
      <c r="Q13" s="16">
        <f t="shared" si="8"/>
        <v>1008.8</v>
      </c>
      <c r="R13" s="16">
        <f t="shared" si="8"/>
        <v>1008.8</v>
      </c>
      <c r="S13" s="17">
        <f t="shared" si="15"/>
        <v>1202.8</v>
      </c>
      <c r="T13" s="17">
        <f t="shared" si="9"/>
        <v>0</v>
      </c>
      <c r="U13" s="17">
        <f t="shared" si="10"/>
        <v>0</v>
      </c>
      <c r="V13" s="17">
        <f t="shared" si="11"/>
        <v>0</v>
      </c>
      <c r="W13" s="17">
        <f t="shared" si="12"/>
        <v>0</v>
      </c>
      <c r="X13" s="18">
        <f t="shared" si="16"/>
        <v>6712.4</v>
      </c>
      <c r="Y13" s="18">
        <f t="shared" si="17"/>
        <v>5509.5999999999995</v>
      </c>
      <c r="Z13" s="18">
        <f t="shared" si="13"/>
        <v>5509.5999999999995</v>
      </c>
      <c r="AA13" s="18">
        <f t="shared" si="13"/>
        <v>5509.5999999999995</v>
      </c>
      <c r="AB13" s="18">
        <f t="shared" si="13"/>
        <v>5509.5999999999995</v>
      </c>
      <c r="AD13" s="6">
        <f t="shared" si="18"/>
        <v>28750.799999999996</v>
      </c>
    </row>
    <row r="14" spans="1:30" x14ac:dyDescent="0.3">
      <c r="A14" t="s">
        <v>38</v>
      </c>
      <c r="B14" t="s">
        <v>29</v>
      </c>
      <c r="C14" s="6">
        <v>45.5</v>
      </c>
      <c r="D14" s="12">
        <v>30</v>
      </c>
      <c r="E14" s="12">
        <v>71</v>
      </c>
      <c r="F14" s="12">
        <v>22</v>
      </c>
      <c r="G14" s="12">
        <v>32</v>
      </c>
      <c r="H14" s="12">
        <v>12</v>
      </c>
      <c r="I14" s="14">
        <f t="shared" si="5"/>
        <v>0</v>
      </c>
      <c r="J14" s="14">
        <f t="shared" si="6"/>
        <v>31</v>
      </c>
      <c r="K14" s="14">
        <f t="shared" si="6"/>
        <v>0</v>
      </c>
      <c r="L14" s="14">
        <f t="shared" si="6"/>
        <v>0</v>
      </c>
      <c r="M14" s="14">
        <f t="shared" si="6"/>
        <v>0</v>
      </c>
      <c r="N14" s="16">
        <f t="shared" si="7"/>
        <v>1365</v>
      </c>
      <c r="O14" s="16">
        <f t="shared" si="14"/>
        <v>1365</v>
      </c>
      <c r="P14" s="16">
        <f t="shared" si="8"/>
        <v>3230.5</v>
      </c>
      <c r="Q14" s="16">
        <f t="shared" si="8"/>
        <v>1001</v>
      </c>
      <c r="R14" s="16">
        <f t="shared" si="8"/>
        <v>1456</v>
      </c>
      <c r="S14" s="17">
        <f t="shared" si="15"/>
        <v>0</v>
      </c>
      <c r="T14" s="17">
        <f t="shared" si="9"/>
        <v>705.25</v>
      </c>
      <c r="U14" s="17">
        <f t="shared" si="10"/>
        <v>0</v>
      </c>
      <c r="V14" s="17">
        <f t="shared" si="11"/>
        <v>0</v>
      </c>
      <c r="W14" s="17">
        <f t="shared" si="12"/>
        <v>0</v>
      </c>
      <c r="X14" s="18">
        <f t="shared" si="16"/>
        <v>1365</v>
      </c>
      <c r="Y14" s="18">
        <f t="shared" si="17"/>
        <v>2070.25</v>
      </c>
      <c r="Z14" s="18">
        <f t="shared" si="13"/>
        <v>1365</v>
      </c>
      <c r="AA14" s="18">
        <f t="shared" si="13"/>
        <v>1365</v>
      </c>
      <c r="AB14" s="18">
        <f t="shared" si="13"/>
        <v>1365</v>
      </c>
      <c r="AD14" s="6">
        <f t="shared" si="18"/>
        <v>7530.25</v>
      </c>
    </row>
    <row r="15" spans="1:30" x14ac:dyDescent="0.3">
      <c r="A15" t="s">
        <v>39</v>
      </c>
      <c r="B15" t="s">
        <v>30</v>
      </c>
      <c r="C15" s="6">
        <v>55</v>
      </c>
      <c r="D15" s="12">
        <v>32</v>
      </c>
      <c r="E15" s="12">
        <v>30</v>
      </c>
      <c r="F15" s="12">
        <v>39</v>
      </c>
      <c r="G15" s="12">
        <v>64</v>
      </c>
      <c r="H15" s="12">
        <v>71</v>
      </c>
      <c r="I15" s="14">
        <f t="shared" si="5"/>
        <v>0</v>
      </c>
      <c r="J15" s="14">
        <f t="shared" si="6"/>
        <v>0</v>
      </c>
      <c r="K15" s="14">
        <f t="shared" si="6"/>
        <v>0</v>
      </c>
      <c r="L15" s="14">
        <f t="shared" si="6"/>
        <v>24</v>
      </c>
      <c r="M15" s="14">
        <f t="shared" si="6"/>
        <v>31</v>
      </c>
      <c r="N15" s="16">
        <f t="shared" si="7"/>
        <v>1760</v>
      </c>
      <c r="O15" s="16">
        <f t="shared" si="14"/>
        <v>1760</v>
      </c>
      <c r="P15" s="16">
        <f t="shared" si="8"/>
        <v>1650</v>
      </c>
      <c r="Q15" s="16">
        <f t="shared" si="8"/>
        <v>2145</v>
      </c>
      <c r="R15" s="16">
        <f t="shared" si="8"/>
        <v>3520</v>
      </c>
      <c r="S15" s="17">
        <f t="shared" si="15"/>
        <v>0</v>
      </c>
      <c r="T15" s="17">
        <f t="shared" si="9"/>
        <v>0</v>
      </c>
      <c r="U15" s="17">
        <f t="shared" si="10"/>
        <v>0</v>
      </c>
      <c r="V15" s="17">
        <f t="shared" si="11"/>
        <v>660</v>
      </c>
      <c r="W15" s="17">
        <f t="shared" si="12"/>
        <v>852.5</v>
      </c>
      <c r="X15" s="18">
        <f t="shared" si="16"/>
        <v>1760</v>
      </c>
      <c r="Y15" s="18">
        <f t="shared" si="17"/>
        <v>1760</v>
      </c>
      <c r="Z15" s="18">
        <f t="shared" si="13"/>
        <v>1760</v>
      </c>
      <c r="AA15" s="18">
        <f t="shared" si="13"/>
        <v>2420</v>
      </c>
      <c r="AB15" s="18">
        <f t="shared" si="13"/>
        <v>2612.5</v>
      </c>
      <c r="AD15" s="6">
        <f t="shared" si="18"/>
        <v>10312.5</v>
      </c>
    </row>
    <row r="16" spans="1:30" x14ac:dyDescent="0.3">
      <c r="A16" t="s">
        <v>40</v>
      </c>
      <c r="B16" t="s">
        <v>31</v>
      </c>
      <c r="C16" s="6">
        <v>45</v>
      </c>
      <c r="D16" s="12">
        <v>33</v>
      </c>
      <c r="E16" s="12">
        <v>32</v>
      </c>
      <c r="F16" s="12">
        <v>26</v>
      </c>
      <c r="G16" s="12">
        <v>78</v>
      </c>
      <c r="H16" s="12">
        <v>30</v>
      </c>
      <c r="I16" s="14">
        <f t="shared" si="5"/>
        <v>0</v>
      </c>
      <c r="J16" s="14">
        <f t="shared" si="6"/>
        <v>0</v>
      </c>
      <c r="K16" s="14">
        <f t="shared" si="6"/>
        <v>0</v>
      </c>
      <c r="L16" s="14">
        <f t="shared" si="6"/>
        <v>38</v>
      </c>
      <c r="M16" s="14">
        <f t="shared" si="6"/>
        <v>0</v>
      </c>
      <c r="N16" s="16">
        <f t="shared" si="7"/>
        <v>1485</v>
      </c>
      <c r="O16" s="16">
        <f t="shared" si="14"/>
        <v>1485</v>
      </c>
      <c r="P16" s="16">
        <f t="shared" si="8"/>
        <v>1440</v>
      </c>
      <c r="Q16" s="16">
        <f t="shared" si="8"/>
        <v>1170</v>
      </c>
      <c r="R16" s="16">
        <f t="shared" si="8"/>
        <v>3510</v>
      </c>
      <c r="S16" s="17">
        <f t="shared" si="15"/>
        <v>0</v>
      </c>
      <c r="T16" s="17">
        <f t="shared" si="9"/>
        <v>0</v>
      </c>
      <c r="U16" s="17">
        <f t="shared" si="10"/>
        <v>0</v>
      </c>
      <c r="V16" s="17">
        <f t="shared" si="11"/>
        <v>855</v>
      </c>
      <c r="W16" s="17">
        <f t="shared" si="12"/>
        <v>0</v>
      </c>
      <c r="X16" s="18">
        <f t="shared" si="16"/>
        <v>1485</v>
      </c>
      <c r="Y16" s="18">
        <f t="shared" si="17"/>
        <v>1485</v>
      </c>
      <c r="Z16" s="18">
        <f t="shared" si="13"/>
        <v>1485</v>
      </c>
      <c r="AA16" s="18">
        <f t="shared" si="13"/>
        <v>2340</v>
      </c>
      <c r="AB16" s="18">
        <f t="shared" si="13"/>
        <v>1485</v>
      </c>
      <c r="AD16" s="6">
        <f t="shared" si="18"/>
        <v>8280</v>
      </c>
    </row>
    <row r="17" spans="1:30" x14ac:dyDescent="0.3">
      <c r="A17" t="s">
        <v>41</v>
      </c>
      <c r="B17" t="s">
        <v>32</v>
      </c>
      <c r="C17" s="6">
        <v>55.1</v>
      </c>
      <c r="D17" s="12">
        <v>22</v>
      </c>
      <c r="E17" s="12">
        <v>33</v>
      </c>
      <c r="F17" s="12">
        <v>13</v>
      </c>
      <c r="G17" s="12">
        <v>98</v>
      </c>
      <c r="H17" s="12">
        <v>32</v>
      </c>
      <c r="I17" s="14">
        <f t="shared" si="5"/>
        <v>0</v>
      </c>
      <c r="J17" s="14">
        <f t="shared" si="6"/>
        <v>0</v>
      </c>
      <c r="K17" s="14">
        <f t="shared" si="6"/>
        <v>0</v>
      </c>
      <c r="L17" s="14">
        <f t="shared" si="6"/>
        <v>58</v>
      </c>
      <c r="M17" s="14">
        <f t="shared" si="6"/>
        <v>0</v>
      </c>
      <c r="N17" s="16">
        <f t="shared" si="7"/>
        <v>1212.2</v>
      </c>
      <c r="O17" s="16">
        <f t="shared" si="14"/>
        <v>1212.2</v>
      </c>
      <c r="P17" s="16">
        <f t="shared" si="8"/>
        <v>1818.3</v>
      </c>
      <c r="Q17" s="16">
        <f t="shared" si="8"/>
        <v>716.30000000000007</v>
      </c>
      <c r="R17" s="16">
        <f t="shared" si="8"/>
        <v>5399.8</v>
      </c>
      <c r="S17" s="17">
        <f t="shared" si="15"/>
        <v>0</v>
      </c>
      <c r="T17" s="17">
        <f t="shared" si="9"/>
        <v>0</v>
      </c>
      <c r="U17" s="17">
        <f t="shared" si="10"/>
        <v>0</v>
      </c>
      <c r="V17" s="17">
        <f t="shared" si="11"/>
        <v>1597.9</v>
      </c>
      <c r="W17" s="17">
        <f t="shared" si="12"/>
        <v>0</v>
      </c>
      <c r="X17" s="18">
        <f t="shared" si="16"/>
        <v>1212.2</v>
      </c>
      <c r="Y17" s="18">
        <f t="shared" si="17"/>
        <v>1212.2</v>
      </c>
      <c r="Z17" s="18">
        <f t="shared" si="13"/>
        <v>1212.2</v>
      </c>
      <c r="AA17" s="18">
        <f t="shared" si="13"/>
        <v>2810.1000000000004</v>
      </c>
      <c r="AB17" s="18">
        <f t="shared" si="13"/>
        <v>1212.2</v>
      </c>
      <c r="AD17" s="6">
        <f t="shared" si="18"/>
        <v>7658.9000000000005</v>
      </c>
    </row>
    <row r="18" spans="1:30" x14ac:dyDescent="0.3">
      <c r="A18" t="s">
        <v>42</v>
      </c>
      <c r="B18" t="s">
        <v>33</v>
      </c>
      <c r="C18" s="6">
        <v>90.5</v>
      </c>
      <c r="D18" s="12">
        <v>39</v>
      </c>
      <c r="E18" s="12">
        <v>22</v>
      </c>
      <c r="F18" s="12">
        <v>32</v>
      </c>
      <c r="G18" s="12">
        <v>12</v>
      </c>
      <c r="H18" s="12">
        <v>33</v>
      </c>
      <c r="I18" s="14">
        <f t="shared" si="5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6">
        <f t="shared" si="7"/>
        <v>3529.5</v>
      </c>
      <c r="O18" s="16">
        <f t="shared" si="14"/>
        <v>3529.5</v>
      </c>
      <c r="P18" s="16">
        <f t="shared" si="8"/>
        <v>1991</v>
      </c>
      <c r="Q18" s="16">
        <f t="shared" si="8"/>
        <v>2896</v>
      </c>
      <c r="R18" s="16">
        <f t="shared" si="8"/>
        <v>1086</v>
      </c>
      <c r="S18" s="17">
        <f t="shared" si="15"/>
        <v>0</v>
      </c>
      <c r="T18" s="17">
        <f t="shared" si="9"/>
        <v>0</v>
      </c>
      <c r="U18" s="17">
        <f t="shared" si="10"/>
        <v>0</v>
      </c>
      <c r="V18" s="17">
        <f t="shared" si="11"/>
        <v>0</v>
      </c>
      <c r="W18" s="17">
        <f t="shared" si="12"/>
        <v>0</v>
      </c>
      <c r="X18" s="18">
        <f t="shared" si="16"/>
        <v>3529.5</v>
      </c>
      <c r="Y18" s="18">
        <f t="shared" si="17"/>
        <v>3529.5</v>
      </c>
      <c r="Z18" s="18">
        <f t="shared" si="13"/>
        <v>3529.5</v>
      </c>
      <c r="AA18" s="18">
        <f t="shared" si="13"/>
        <v>3529.5</v>
      </c>
      <c r="AB18" s="18">
        <f t="shared" si="13"/>
        <v>3529.5</v>
      </c>
      <c r="AD18" s="6">
        <f t="shared" si="18"/>
        <v>17647.5</v>
      </c>
    </row>
    <row r="19" spans="1:30" x14ac:dyDescent="0.3">
      <c r="A19" t="s">
        <v>43</v>
      </c>
      <c r="B19" t="s">
        <v>34</v>
      </c>
      <c r="C19" s="6">
        <v>13.9</v>
      </c>
      <c r="D19" s="12">
        <v>26</v>
      </c>
      <c r="E19" s="12">
        <v>39</v>
      </c>
      <c r="F19" s="12">
        <v>64</v>
      </c>
      <c r="G19" s="12">
        <v>23</v>
      </c>
      <c r="H19" s="12">
        <v>22</v>
      </c>
      <c r="I19" s="14">
        <f t="shared" si="5"/>
        <v>0</v>
      </c>
      <c r="J19" s="14">
        <f t="shared" si="6"/>
        <v>0</v>
      </c>
      <c r="K19" s="14">
        <f t="shared" si="6"/>
        <v>24</v>
      </c>
      <c r="L19" s="14">
        <f t="shared" si="6"/>
        <v>0</v>
      </c>
      <c r="M19" s="14">
        <f t="shared" si="6"/>
        <v>0</v>
      </c>
      <c r="N19" s="16">
        <f t="shared" si="7"/>
        <v>361.40000000000003</v>
      </c>
      <c r="O19" s="16">
        <f t="shared" si="14"/>
        <v>361.40000000000003</v>
      </c>
      <c r="P19" s="16">
        <f t="shared" si="8"/>
        <v>542.1</v>
      </c>
      <c r="Q19" s="16">
        <f t="shared" si="8"/>
        <v>889.6</v>
      </c>
      <c r="R19" s="16">
        <f t="shared" si="8"/>
        <v>319.7</v>
      </c>
      <c r="S19" s="17">
        <f t="shared" si="15"/>
        <v>0</v>
      </c>
      <c r="T19" s="17">
        <f t="shared" si="9"/>
        <v>0</v>
      </c>
      <c r="U19" s="17">
        <f t="shared" si="10"/>
        <v>166.8</v>
      </c>
      <c r="V19" s="17">
        <f t="shared" si="11"/>
        <v>0</v>
      </c>
      <c r="W19" s="17">
        <f t="shared" si="12"/>
        <v>0</v>
      </c>
      <c r="X19" s="18">
        <f t="shared" si="16"/>
        <v>361.40000000000003</v>
      </c>
      <c r="Y19" s="18">
        <f t="shared" si="17"/>
        <v>361.40000000000003</v>
      </c>
      <c r="Z19" s="18">
        <f t="shared" si="13"/>
        <v>528.20000000000005</v>
      </c>
      <c r="AA19" s="18">
        <f t="shared" si="13"/>
        <v>361.40000000000003</v>
      </c>
      <c r="AB19" s="18">
        <f t="shared" si="13"/>
        <v>361.40000000000003</v>
      </c>
      <c r="AD19" s="6">
        <f t="shared" si="18"/>
        <v>1973.8000000000002</v>
      </c>
    </row>
    <row r="20" spans="1:30" x14ac:dyDescent="0.3">
      <c r="A20" t="s">
        <v>44</v>
      </c>
      <c r="B20" t="s">
        <v>35</v>
      </c>
      <c r="C20" s="6">
        <v>78.8</v>
      </c>
      <c r="D20" s="12">
        <v>13</v>
      </c>
      <c r="E20" s="12">
        <v>26</v>
      </c>
      <c r="F20" s="12">
        <v>78</v>
      </c>
      <c r="G20" s="12">
        <v>33</v>
      </c>
      <c r="H20" s="12">
        <v>39</v>
      </c>
      <c r="I20" s="14">
        <f t="shared" si="5"/>
        <v>0</v>
      </c>
      <c r="J20" s="14">
        <f t="shared" ref="J20:M20" si="19">IF(E20&gt;40,E20-40,0)</f>
        <v>0</v>
      </c>
      <c r="K20" s="14">
        <f t="shared" si="19"/>
        <v>38</v>
      </c>
      <c r="L20" s="14">
        <f t="shared" si="19"/>
        <v>0</v>
      </c>
      <c r="M20" s="14">
        <f t="shared" si="19"/>
        <v>0</v>
      </c>
      <c r="N20" s="16">
        <f>D20*C20</f>
        <v>1024.3999999999999</v>
      </c>
      <c r="O20" s="16">
        <f t="shared" si="14"/>
        <v>1024.3999999999999</v>
      </c>
      <c r="P20" s="16">
        <f t="shared" ref="P20" si="20">$C20*E20</f>
        <v>2048.7999999999997</v>
      </c>
      <c r="Q20" s="16">
        <f t="shared" ref="Q20" si="21">$C20*F20</f>
        <v>6146.4</v>
      </c>
      <c r="R20" s="16">
        <f t="shared" ref="R20" si="22">$C20*G20</f>
        <v>2600.4</v>
      </c>
      <c r="S20" s="17">
        <f t="shared" si="15"/>
        <v>0</v>
      </c>
      <c r="T20" s="17">
        <f t="shared" si="9"/>
        <v>0</v>
      </c>
      <c r="U20" s="17">
        <f t="shared" si="10"/>
        <v>1497.2</v>
      </c>
      <c r="V20" s="17">
        <f t="shared" si="11"/>
        <v>0</v>
      </c>
      <c r="W20" s="17">
        <f t="shared" si="12"/>
        <v>0</v>
      </c>
      <c r="X20" s="18">
        <f t="shared" si="16"/>
        <v>1024.3999999999999</v>
      </c>
      <c r="Y20" s="18">
        <f t="shared" si="17"/>
        <v>1024.3999999999999</v>
      </c>
      <c r="Z20" s="18">
        <f t="shared" ref="Z20" si="23">$N20+U20</f>
        <v>2521.6</v>
      </c>
      <c r="AA20" s="18">
        <f t="shared" ref="AA20" si="24">$N20+V20</f>
        <v>1024.3999999999999</v>
      </c>
      <c r="AB20" s="18">
        <f t="shared" ref="AB20" si="25">$N20+W20</f>
        <v>1024.3999999999999</v>
      </c>
      <c r="AD20" s="6">
        <f>SUM(X20:AB20)</f>
        <v>6619.1999999999989</v>
      </c>
    </row>
    <row r="21" spans="1:30" x14ac:dyDescent="0.3">
      <c r="S21" s="6"/>
      <c r="T21" s="6"/>
      <c r="U21" s="6"/>
      <c r="V21" s="6"/>
      <c r="W21" s="6"/>
    </row>
    <row r="22" spans="1:30" x14ac:dyDescent="0.3">
      <c r="A22" t="s">
        <v>45</v>
      </c>
      <c r="C22" s="6">
        <f>MAX(C7:C20)</f>
        <v>677.5</v>
      </c>
      <c r="D22" s="7">
        <f>MAX(D7:D20)</f>
        <v>98</v>
      </c>
      <c r="E22" s="7">
        <f t="shared" ref="E22:AB22" si="26">MAX(E7:E20)</f>
        <v>98</v>
      </c>
      <c r="F22" s="7">
        <f t="shared" si="26"/>
        <v>78</v>
      </c>
      <c r="G22" s="7">
        <f t="shared" si="26"/>
        <v>98</v>
      </c>
      <c r="H22" s="7">
        <f t="shared" si="26"/>
        <v>98</v>
      </c>
      <c r="I22" s="7">
        <f t="shared" si="26"/>
        <v>58</v>
      </c>
      <c r="J22" s="7">
        <f t="shared" si="26"/>
        <v>58</v>
      </c>
      <c r="K22" s="7">
        <f t="shared" si="26"/>
        <v>38</v>
      </c>
      <c r="L22" s="7">
        <f t="shared" si="26"/>
        <v>58</v>
      </c>
      <c r="M22" s="7">
        <f t="shared" si="26"/>
        <v>58</v>
      </c>
      <c r="N22" s="7">
        <f t="shared" si="26"/>
        <v>8130</v>
      </c>
      <c r="O22" s="7">
        <f t="shared" si="26"/>
        <v>8130</v>
      </c>
      <c r="P22" s="7">
        <f t="shared" si="26"/>
        <v>66395</v>
      </c>
      <c r="Q22" s="7">
        <f t="shared" si="26"/>
        <v>21680</v>
      </c>
      <c r="R22" s="7">
        <f t="shared" si="26"/>
        <v>21680</v>
      </c>
      <c r="S22" s="7">
        <f t="shared" si="26"/>
        <v>1943</v>
      </c>
      <c r="T22" s="7">
        <f t="shared" si="26"/>
        <v>19647.5</v>
      </c>
      <c r="U22" s="7">
        <f t="shared" si="26"/>
        <v>1497.2</v>
      </c>
      <c r="V22" s="7">
        <f t="shared" si="26"/>
        <v>1597.9</v>
      </c>
      <c r="W22" s="7">
        <f t="shared" si="26"/>
        <v>12872.5</v>
      </c>
      <c r="X22" s="7">
        <f t="shared" si="26"/>
        <v>8509</v>
      </c>
      <c r="Y22" s="7">
        <f t="shared" si="26"/>
        <v>27777.5</v>
      </c>
      <c r="Z22" s="7">
        <f t="shared" si="26"/>
        <v>8130</v>
      </c>
      <c r="AA22" s="7">
        <f t="shared" si="26"/>
        <v>8130</v>
      </c>
      <c r="AB22" s="7">
        <f t="shared" si="26"/>
        <v>21002.5</v>
      </c>
      <c r="AD22" s="7">
        <f t="shared" ref="AD22" si="27">MAX(AD7:AD20)</f>
        <v>73170</v>
      </c>
    </row>
    <row r="23" spans="1:30" x14ac:dyDescent="0.3">
      <c r="A23" t="s">
        <v>46</v>
      </c>
      <c r="C23" s="6">
        <f>MIN(C4:C20)</f>
        <v>12.33</v>
      </c>
      <c r="D23" s="7">
        <f t="shared" ref="D23:AB23" si="28">MAX(D8:D21)</f>
        <v>71</v>
      </c>
      <c r="E23" s="7">
        <f t="shared" si="28"/>
        <v>98</v>
      </c>
      <c r="F23" s="7">
        <f t="shared" si="28"/>
        <v>78</v>
      </c>
      <c r="G23" s="7">
        <f t="shared" si="28"/>
        <v>98</v>
      </c>
      <c r="H23" s="7">
        <f t="shared" si="28"/>
        <v>98</v>
      </c>
      <c r="I23" s="7">
        <f t="shared" si="28"/>
        <v>31</v>
      </c>
      <c r="J23" s="7">
        <f t="shared" si="28"/>
        <v>58</v>
      </c>
      <c r="K23" s="7">
        <f t="shared" si="28"/>
        <v>38</v>
      </c>
      <c r="L23" s="7">
        <f t="shared" si="28"/>
        <v>58</v>
      </c>
      <c r="M23" s="7">
        <f t="shared" si="28"/>
        <v>58</v>
      </c>
      <c r="N23" s="7">
        <f t="shared" si="28"/>
        <v>8130</v>
      </c>
      <c r="O23" s="7">
        <f t="shared" si="28"/>
        <v>8130</v>
      </c>
      <c r="P23" s="7">
        <f t="shared" si="28"/>
        <v>66395</v>
      </c>
      <c r="Q23" s="7">
        <f t="shared" si="28"/>
        <v>21680</v>
      </c>
      <c r="R23" s="7">
        <f t="shared" si="28"/>
        <v>21680</v>
      </c>
      <c r="S23" s="7">
        <f t="shared" si="28"/>
        <v>1202.8</v>
      </c>
      <c r="T23" s="7">
        <f t="shared" si="28"/>
        <v>19647.5</v>
      </c>
      <c r="U23" s="7">
        <f t="shared" si="28"/>
        <v>1497.2</v>
      </c>
      <c r="V23" s="7">
        <f t="shared" si="28"/>
        <v>1597.9</v>
      </c>
      <c r="W23" s="7">
        <f t="shared" si="28"/>
        <v>12872.5</v>
      </c>
      <c r="X23" s="7">
        <f t="shared" si="28"/>
        <v>8130</v>
      </c>
      <c r="Y23" s="7">
        <f t="shared" si="28"/>
        <v>27777.5</v>
      </c>
      <c r="Z23" s="7">
        <f t="shared" si="28"/>
        <v>8130</v>
      </c>
      <c r="AA23" s="7">
        <f t="shared" si="28"/>
        <v>8130</v>
      </c>
      <c r="AB23" s="7">
        <f t="shared" si="28"/>
        <v>21002.5</v>
      </c>
      <c r="AD23" s="7">
        <f t="shared" ref="AD23" si="29">MAX(AD8:AD21)</f>
        <v>73170</v>
      </c>
    </row>
    <row r="24" spans="1:30" x14ac:dyDescent="0.3">
      <c r="A24" t="s">
        <v>47</v>
      </c>
      <c r="C24" s="6">
        <f>AVERAGE(C4:C20)</f>
        <v>197.68411764705886</v>
      </c>
      <c r="D24" s="7">
        <f t="shared" ref="D24:AB24" si="30">MAX(D9:D22)</f>
        <v>98</v>
      </c>
      <c r="E24" s="7">
        <f t="shared" si="30"/>
        <v>98</v>
      </c>
      <c r="F24" s="7">
        <f t="shared" si="30"/>
        <v>78</v>
      </c>
      <c r="G24" s="7">
        <f t="shared" si="30"/>
        <v>98</v>
      </c>
      <c r="H24" s="7">
        <f t="shared" si="30"/>
        <v>98</v>
      </c>
      <c r="I24" s="7">
        <f t="shared" si="30"/>
        <v>58</v>
      </c>
      <c r="J24" s="7">
        <f t="shared" si="30"/>
        <v>58</v>
      </c>
      <c r="K24" s="7">
        <f t="shared" si="30"/>
        <v>38</v>
      </c>
      <c r="L24" s="7">
        <f t="shared" si="30"/>
        <v>58</v>
      </c>
      <c r="M24" s="7">
        <f t="shared" si="30"/>
        <v>58</v>
      </c>
      <c r="N24" s="7">
        <f t="shared" si="30"/>
        <v>8130</v>
      </c>
      <c r="O24" s="7">
        <f t="shared" si="30"/>
        <v>8130</v>
      </c>
      <c r="P24" s="7">
        <f t="shared" si="30"/>
        <v>66395</v>
      </c>
      <c r="Q24" s="7">
        <f t="shared" si="30"/>
        <v>21680</v>
      </c>
      <c r="R24" s="7">
        <f t="shared" si="30"/>
        <v>21680</v>
      </c>
      <c r="S24" s="7">
        <f t="shared" si="30"/>
        <v>1943</v>
      </c>
      <c r="T24" s="7">
        <f t="shared" si="30"/>
        <v>19647.5</v>
      </c>
      <c r="U24" s="7">
        <f t="shared" si="30"/>
        <v>1497.2</v>
      </c>
      <c r="V24" s="7">
        <f t="shared" si="30"/>
        <v>1597.9</v>
      </c>
      <c r="W24" s="7">
        <f t="shared" si="30"/>
        <v>12872.5</v>
      </c>
      <c r="X24" s="7">
        <f t="shared" si="30"/>
        <v>8509</v>
      </c>
      <c r="Y24" s="7">
        <f t="shared" si="30"/>
        <v>27777.5</v>
      </c>
      <c r="Z24" s="7">
        <f t="shared" si="30"/>
        <v>8130</v>
      </c>
      <c r="AA24" s="7">
        <f t="shared" si="30"/>
        <v>8130</v>
      </c>
      <c r="AB24" s="7">
        <f t="shared" si="30"/>
        <v>21002.5</v>
      </c>
      <c r="AD24" s="7">
        <f t="shared" ref="AD24" si="31">MAX(AD9:AD22)</f>
        <v>73170</v>
      </c>
    </row>
    <row r="25" spans="1:30" x14ac:dyDescent="0.3">
      <c r="A25" t="s">
        <v>48</v>
      </c>
      <c r="C25" s="6">
        <f>SUM(C4:C20)</f>
        <v>3360.6300000000006</v>
      </c>
      <c r="D25" s="7">
        <f t="shared" ref="D25:AB25" si="32">MAX(D10:D23)</f>
        <v>98</v>
      </c>
      <c r="E25" s="7">
        <f t="shared" si="32"/>
        <v>98</v>
      </c>
      <c r="F25" s="7">
        <f t="shared" si="32"/>
        <v>78</v>
      </c>
      <c r="G25" s="7">
        <f t="shared" si="32"/>
        <v>98</v>
      </c>
      <c r="H25" s="7">
        <f t="shared" si="32"/>
        <v>98</v>
      </c>
      <c r="I25" s="7">
        <f t="shared" si="32"/>
        <v>58</v>
      </c>
      <c r="J25" s="7">
        <f t="shared" si="32"/>
        <v>58</v>
      </c>
      <c r="K25" s="7">
        <f t="shared" si="32"/>
        <v>38</v>
      </c>
      <c r="L25" s="7">
        <f t="shared" si="32"/>
        <v>58</v>
      </c>
      <c r="M25" s="7">
        <f t="shared" si="32"/>
        <v>58</v>
      </c>
      <c r="N25" s="7">
        <f t="shared" si="32"/>
        <v>8130</v>
      </c>
      <c r="O25" s="7">
        <f t="shared" si="32"/>
        <v>8130</v>
      </c>
      <c r="P25" s="7">
        <f t="shared" si="32"/>
        <v>66395</v>
      </c>
      <c r="Q25" s="7">
        <f t="shared" si="32"/>
        <v>21680</v>
      </c>
      <c r="R25" s="7">
        <f t="shared" si="32"/>
        <v>21680</v>
      </c>
      <c r="S25" s="7">
        <f t="shared" si="32"/>
        <v>1943</v>
      </c>
      <c r="T25" s="7">
        <f t="shared" si="32"/>
        <v>19647.5</v>
      </c>
      <c r="U25" s="7">
        <f t="shared" si="32"/>
        <v>1497.2</v>
      </c>
      <c r="V25" s="7">
        <f t="shared" si="32"/>
        <v>1597.9</v>
      </c>
      <c r="W25" s="7">
        <f t="shared" si="32"/>
        <v>12872.5</v>
      </c>
      <c r="X25" s="7">
        <f t="shared" si="32"/>
        <v>8509</v>
      </c>
      <c r="Y25" s="7">
        <f t="shared" si="32"/>
        <v>27777.5</v>
      </c>
      <c r="Z25" s="7">
        <f t="shared" si="32"/>
        <v>8130</v>
      </c>
      <c r="AA25" s="7">
        <f t="shared" si="32"/>
        <v>8130</v>
      </c>
      <c r="AB25" s="7">
        <f t="shared" si="32"/>
        <v>21002.5</v>
      </c>
      <c r="AD25" s="7">
        <f t="shared" ref="AD25" si="33">MAX(AD10:AD23)</f>
        <v>73170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bike_sales (2)</vt:lpstr>
      <vt:lpstr>pay roll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2024-08-03T09:56:28Z</dcterms:created>
  <dcterms:modified xsi:type="dcterms:W3CDTF">2024-08-03T12:04:37Z</dcterms:modified>
</cp:coreProperties>
</file>