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filterPrivacy="1" defaultThemeVersion="124226"/>
  <xr:revisionPtr revIDLastSave="0" documentId="13_ncr:1_{07E8D936-1DFC-4F07-B508-4A0D3FA65034}" xr6:coauthVersionLast="36" xr6:coauthVersionMax="47" xr10:uidLastSave="{00000000-0000-0000-0000-000000000000}"/>
  <bookViews>
    <workbookView xWindow="-120" yWindow="-120" windowWidth="29040" windowHeight="15720" tabRatio="802" firstSheet="16" activeTab="17" xr2:uid="{00000000-000D-0000-FFFF-FFFF00000000}"/>
  </bookViews>
  <sheets>
    <sheet name="Excel-wozu" sheetId="1" r:id="rId1"/>
    <sheet name="Visualisieren" sheetId="2" r:id="rId2"/>
    <sheet name="Tabellenaufbau" sheetId="4" r:id="rId3"/>
    <sheet name="Gewinn" sheetId="3" r:id="rId4"/>
    <sheet name="Rechnen" sheetId="6" r:id="rId5"/>
    <sheet name="Statistik" sheetId="7" r:id="rId6"/>
    <sheet name="Theater" sheetId="8" r:id="rId7"/>
    <sheet name="Gage" sheetId="9" r:id="rId8"/>
    <sheet name="Teeservice" sheetId="10" r:id="rId9"/>
    <sheet name="Bilanz" sheetId="11" r:id="rId10"/>
    <sheet name="Hundesalon" sheetId="12" r:id="rId11"/>
    <sheet name="Umsätze" sheetId="13" r:id="rId12"/>
    <sheet name="Miete" sheetId="14" r:id="rId13"/>
    <sheet name="Schlussverkauf" sheetId="15" r:id="rId14"/>
    <sheet name="Wohnungen" sheetId="16" r:id="rId15"/>
    <sheet name="Website" sheetId="17" r:id="rId16"/>
    <sheet name="Hausübung" sheetId="5" r:id="rId17"/>
    <sheet name="Aufgabenliste" sheetId="18" r:id="rId18"/>
  </sheets>
  <definedNames>
    <definedName name="_xlnm.Print_Area" localSheetId="5">Statistik!$A$1:$D$17</definedName>
  </definedNames>
  <calcPr calcId="191028"/>
</workbook>
</file>

<file path=xl/calcChain.xml><?xml version="1.0" encoding="utf-8"?>
<calcChain xmlns="http://schemas.openxmlformats.org/spreadsheetml/2006/main">
  <c r="F20" i="18" l="1"/>
  <c r="C6" i="13" l="1"/>
  <c r="D6" i="13"/>
  <c r="E6" i="13"/>
  <c r="F6" i="13"/>
  <c r="B6" i="13"/>
  <c r="F4" i="13"/>
  <c r="F5" i="13"/>
  <c r="F3" i="13"/>
  <c r="G4" i="12"/>
  <c r="G5" i="12"/>
  <c r="G6" i="12"/>
  <c r="G7" i="12"/>
  <c r="G8" i="12"/>
  <c r="G3" i="12"/>
  <c r="F4" i="12"/>
  <c r="F5" i="12"/>
  <c r="F6" i="12"/>
  <c r="F7" i="12"/>
  <c r="F8" i="12"/>
  <c r="F3" i="12"/>
  <c r="D12" i="10"/>
  <c r="D4" i="10"/>
  <c r="D5" i="10"/>
  <c r="D6" i="10"/>
  <c r="D7" i="10"/>
  <c r="D8" i="10"/>
  <c r="D9" i="10"/>
  <c r="D10" i="10"/>
  <c r="D11" i="10"/>
  <c r="D3" i="10"/>
  <c r="D3" i="8"/>
  <c r="D4" i="8"/>
  <c r="D6" i="8"/>
  <c r="D7" i="8"/>
  <c r="D5" i="8"/>
  <c r="F14" i="4"/>
  <c r="D4" i="17"/>
  <c r="D5" i="17"/>
  <c r="D6" i="17"/>
  <c r="D3" i="17"/>
  <c r="D7" i="17" s="1"/>
  <c r="D17" i="16"/>
  <c r="D13" i="16"/>
  <c r="D14" i="16"/>
  <c r="D15" i="16"/>
  <c r="D16" i="16"/>
  <c r="D12" i="16"/>
  <c r="D4" i="16"/>
  <c r="D5" i="16"/>
  <c r="D6" i="16"/>
  <c r="D7" i="16"/>
  <c r="D8" i="16"/>
  <c r="D3" i="16"/>
  <c r="C9" i="15"/>
  <c r="C4" i="15"/>
  <c r="C5" i="15"/>
  <c r="C6" i="15"/>
  <c r="C7" i="15"/>
  <c r="C8" i="15"/>
  <c r="C3" i="15"/>
  <c r="C6" i="14"/>
  <c r="C4" i="14"/>
  <c r="C5" i="14"/>
  <c r="C3" i="14"/>
  <c r="C7" i="14" s="1"/>
  <c r="E12" i="11"/>
  <c r="E13" i="11"/>
  <c r="E11" i="11"/>
  <c r="E14" i="11" s="1"/>
  <c r="C6" i="11"/>
  <c r="D8" i="8"/>
  <c r="B5" i="9"/>
  <c r="D17" i="11" l="1"/>
  <c r="D8" i="17"/>
  <c r="D9" i="17"/>
  <c r="D24" i="7"/>
  <c r="D25" i="7"/>
  <c r="D26" i="7"/>
  <c r="D27" i="7"/>
  <c r="D28" i="7"/>
  <c r="D29" i="7"/>
  <c r="D30" i="7"/>
  <c r="D31" i="7"/>
  <c r="D23" i="7"/>
  <c r="D5" i="7"/>
  <c r="D6" i="7"/>
  <c r="D7" i="7"/>
  <c r="D8" i="7"/>
  <c r="D4" i="7"/>
  <c r="D9" i="7" s="1"/>
  <c r="F4" i="6"/>
  <c r="F5" i="6"/>
  <c r="F6" i="6"/>
  <c r="F7" i="6"/>
  <c r="F3" i="6"/>
  <c r="E4" i="6"/>
  <c r="E5" i="6"/>
  <c r="E6" i="6"/>
  <c r="E7" i="6"/>
  <c r="E3" i="6"/>
  <c r="D4" i="6"/>
  <c r="D5" i="6"/>
  <c r="D6" i="6"/>
  <c r="D7" i="6"/>
  <c r="D3" i="6"/>
  <c r="C4" i="6"/>
  <c r="C5" i="6"/>
  <c r="C6" i="6"/>
  <c r="C7" i="6"/>
  <c r="C3" i="6"/>
  <c r="C6" i="3"/>
  <c r="B6" i="3"/>
  <c r="D5" i="3"/>
  <c r="D4" i="3"/>
  <c r="D6" i="3" s="1"/>
  <c r="B7" i="2"/>
  <c r="B8" i="1"/>
  <c r="J9" i="1"/>
  <c r="F8" i="1"/>
  <c r="C43" i="7" l="1"/>
  <c r="D32" i="7"/>
  <c r="C41" i="7"/>
  <c r="C42" i="7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<sst xmlns="http://schemas.openxmlformats.org/spreadsheetml/2006/main" count="365" uniqueCount="272">
  <si>
    <t>Summen berechnen</t>
  </si>
  <si>
    <t>"feste" Werte</t>
  </si>
  <si>
    <t xml:space="preserve"> Zellbezüge</t>
  </si>
  <si>
    <t>Funktionen</t>
  </si>
  <si>
    <t>Gefahrene km</t>
  </si>
  <si>
    <t>Summe</t>
  </si>
  <si>
    <r>
      <t xml:space="preserve">è </t>
    </r>
    <r>
      <rPr>
        <b/>
        <sz val="18"/>
        <color indexed="8"/>
        <rFont val="Calibri"/>
        <family val="2"/>
      </rPr>
      <t>=</t>
    </r>
    <r>
      <rPr>
        <b/>
        <sz val="18"/>
        <color rgb="FFFF0000"/>
        <rFont val="Calibri"/>
        <family val="2"/>
      </rPr>
      <t>10</t>
    </r>
    <r>
      <rPr>
        <b/>
        <sz val="18"/>
        <color indexed="8"/>
        <rFont val="Calibri"/>
        <family val="2"/>
      </rPr>
      <t>+</t>
    </r>
    <r>
      <rPr>
        <b/>
        <sz val="18"/>
        <color rgb="FF00B050"/>
        <rFont val="Calibri"/>
        <family val="2"/>
      </rPr>
      <t>20</t>
    </r>
    <r>
      <rPr>
        <b/>
        <sz val="18"/>
        <color indexed="8"/>
        <rFont val="Calibri"/>
        <family val="2"/>
      </rPr>
      <t>+</t>
    </r>
    <r>
      <rPr>
        <b/>
        <sz val="18"/>
        <color rgb="FF0070C0"/>
        <rFont val="Calibri"/>
        <family val="2"/>
      </rPr>
      <t>30</t>
    </r>
  </si>
  <si>
    <r>
      <t xml:space="preserve">è </t>
    </r>
    <r>
      <rPr>
        <b/>
        <sz val="18"/>
        <color indexed="8"/>
        <rFont val="Calibri"/>
        <family val="2"/>
      </rPr>
      <t>=</t>
    </r>
    <r>
      <rPr>
        <b/>
        <sz val="18"/>
        <color rgb="FFFF0000"/>
        <rFont val="Calibri"/>
        <family val="2"/>
      </rPr>
      <t>F5</t>
    </r>
    <r>
      <rPr>
        <b/>
        <sz val="18"/>
        <color indexed="8"/>
        <rFont val="Calibri"/>
        <family val="2"/>
      </rPr>
      <t>+</t>
    </r>
    <r>
      <rPr>
        <b/>
        <sz val="18"/>
        <color rgb="FF00B050"/>
        <rFont val="Calibri"/>
        <family val="2"/>
      </rPr>
      <t>F6</t>
    </r>
    <r>
      <rPr>
        <b/>
        <sz val="18"/>
        <color indexed="8"/>
        <rFont val="Calibri"/>
        <family val="2"/>
      </rPr>
      <t>+</t>
    </r>
    <r>
      <rPr>
        <b/>
        <sz val="18"/>
        <color rgb="FF0070C0"/>
        <rFont val="Calibri"/>
        <family val="2"/>
      </rPr>
      <t>F7</t>
    </r>
  </si>
  <si>
    <r>
      <t xml:space="preserve">è </t>
    </r>
    <r>
      <rPr>
        <b/>
        <sz val="18"/>
        <color indexed="8"/>
        <rFont val="Calibri"/>
        <family val="2"/>
      </rPr>
      <t>=SUMME</t>
    </r>
    <r>
      <rPr>
        <b/>
        <sz val="18"/>
        <color rgb="FFFF0000"/>
        <rFont val="Calibri"/>
        <family val="2"/>
      </rPr>
      <t>(J5:J8)</t>
    </r>
  </si>
  <si>
    <t>BERECHNUNGEN + DYNAMISCHE VERÄNDERUNGEN</t>
  </si>
  <si>
    <t>Umsätze im Januar</t>
  </si>
  <si>
    <t>Filiale 1</t>
  </si>
  <si>
    <t>Filiale 2</t>
  </si>
  <si>
    <t>Filiale 3</t>
  </si>
  <si>
    <t>Filiale 4</t>
  </si>
  <si>
    <t>Gesamt</t>
  </si>
  <si>
    <t>GRAFISCHE DARSTELLUNG VON TEXT UND ZAHLEN</t>
  </si>
  <si>
    <t>Menge</t>
  </si>
  <si>
    <t>Produkt</t>
  </si>
  <si>
    <t>Monat</t>
  </si>
  <si>
    <t>geschätzte Stück</t>
  </si>
  <si>
    <t>Preis in EUR</t>
  </si>
  <si>
    <t>Umsatz in EUR</t>
  </si>
  <si>
    <t>Die Tabelle "Aufbau" enthält die geschätzte Verkaufsmenge in Stück an Getränken für das nächste Jahr.</t>
  </si>
  <si>
    <t>Mineralwasser</t>
  </si>
  <si>
    <t>Jänner</t>
  </si>
  <si>
    <t>1. In welcher Zeile befinden sich die Überschriften?</t>
  </si>
  <si>
    <t>Mineralwasser prickelnd</t>
  </si>
  <si>
    <t>Februar</t>
  </si>
  <si>
    <t>Mineralwasser still</t>
  </si>
  <si>
    <t>März</t>
  </si>
  <si>
    <t>April</t>
  </si>
  <si>
    <t>2. In welcher Spalte befinden sich die Monate?</t>
  </si>
  <si>
    <t>Mai</t>
  </si>
  <si>
    <t>C</t>
  </si>
  <si>
    <t>Juni</t>
  </si>
  <si>
    <t>Juli</t>
  </si>
  <si>
    <t>3. In welcher Zelle steht der Monat August?</t>
  </si>
  <si>
    <t>August</t>
  </si>
  <si>
    <t>C9</t>
  </si>
  <si>
    <t>September</t>
  </si>
  <si>
    <t>Soft-Drink</t>
  </si>
  <si>
    <t>Oktober</t>
  </si>
  <si>
    <t>4. Wo sind die geschätzen Umsatzerlöse der Monate Februar bis Oktober?</t>
  </si>
  <si>
    <t>November</t>
  </si>
  <si>
    <t>F3:F11</t>
  </si>
  <si>
    <t>Dezember</t>
  </si>
  <si>
    <t>Gesamtumsatz</t>
  </si>
  <si>
    <t>5. In welcher Zelle steht der geschätzte Gesamtumsatz?</t>
  </si>
  <si>
    <t>F14</t>
  </si>
  <si>
    <r>
      <t>Ordnen Sie die Bezeichnungen der Spalte</t>
    </r>
    <r>
      <rPr>
        <b/>
        <sz val="12"/>
        <color rgb="FFFF0000"/>
        <rFont val="Arial"/>
        <family val="2"/>
      </rPr>
      <t xml:space="preserve"> E</t>
    </r>
    <r>
      <rPr>
        <b/>
        <sz val="12"/>
        <rFont val="Arial"/>
        <family val="2"/>
      </rPr>
      <t xml:space="preserve"> den Angaben der Spalte </t>
    </r>
    <r>
      <rPr>
        <b/>
        <sz val="12"/>
        <color rgb="FFFF0000"/>
        <rFont val="Arial"/>
        <family val="2"/>
      </rPr>
      <t>C</t>
    </r>
    <r>
      <rPr>
        <b/>
        <sz val="12"/>
        <rFont val="Arial"/>
        <family val="2"/>
      </rPr>
      <t xml:space="preserve"> zu!</t>
    </r>
  </si>
  <si>
    <t>Arten der Eingabe:</t>
  </si>
  <si>
    <t>C2:D13</t>
  </si>
  <si>
    <t>Zellbereich</t>
  </si>
  <si>
    <t>Zeile 1, A2:B13</t>
  </si>
  <si>
    <t>Text</t>
  </si>
  <si>
    <t>=SUMME(E2:E13)</t>
  </si>
  <si>
    <t>E14</t>
  </si>
  <si>
    <t>Zellbezug</t>
  </si>
  <si>
    <t>Zahlen</t>
  </si>
  <si>
    <t>Auswertung des Gewinns</t>
  </si>
  <si>
    <t>Einkaufspreis</t>
  </si>
  <si>
    <t>Verkaufspreis</t>
  </si>
  <si>
    <t>Gewinn</t>
  </si>
  <si>
    <t>Monitor A</t>
  </si>
  <si>
    <t>Monitor B</t>
  </si>
  <si>
    <t>GRUNDRECHNUNGSARTEN</t>
  </si>
  <si>
    <t>Zahl 1:</t>
  </si>
  <si>
    <t>Zahl 2:</t>
  </si>
  <si>
    <t>Differenz</t>
  </si>
  <si>
    <t>Quotient</t>
  </si>
  <si>
    <t>Aufgabenstellung:</t>
  </si>
  <si>
    <t>Register "Start" | Gruppe "Zahl"</t>
  </si>
  <si>
    <t>Addieren/subtrahieren/multiplizieren/dividieren Sie in jeder Zeile jeweils mit den Werten, die den Spalten Zahl 1 und Zahl 2 zugeordnet sind.</t>
  </si>
  <si>
    <r>
      <t xml:space="preserve">Nutzen Sie </t>
    </r>
    <r>
      <rPr>
        <b/>
        <sz val="11"/>
        <color theme="1"/>
        <rFont val="Calibri"/>
        <family val="2"/>
        <scheme val="minor"/>
      </rPr>
      <t>Zellbezüge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übertragen</t>
    </r>
    <r>
      <rPr>
        <sz val="11"/>
        <color theme="1"/>
        <rFont val="Calibri"/>
        <family val="2"/>
        <scheme val="minor"/>
      </rPr>
      <t xml:space="preserve"> Sie </t>
    </r>
    <r>
      <rPr>
        <b/>
        <sz val="11"/>
        <color theme="1"/>
        <rFont val="Calibri"/>
        <family val="2"/>
        <scheme val="minor"/>
      </rPr>
      <t>Formeln durch Ziehen 
mit Hilfe des Ausfüllkästchens!</t>
    </r>
  </si>
  <si>
    <r>
      <rPr>
        <b/>
        <sz val="11"/>
        <color theme="1"/>
        <rFont val="Calibri"/>
        <family val="2"/>
        <scheme val="minor"/>
      </rPr>
      <t>Formatieren</t>
    </r>
    <r>
      <rPr>
        <sz val="11"/>
        <color theme="1"/>
        <rFont val="Calibri"/>
        <family val="2"/>
        <scheme val="minor"/>
      </rPr>
      <t xml:space="preserve"> Sie die Zahlen mit </t>
    </r>
    <r>
      <rPr>
        <b/>
        <sz val="11"/>
        <color theme="1"/>
        <rFont val="Calibri"/>
        <family val="2"/>
        <scheme val="minor"/>
      </rPr>
      <t>einer Dezimalstelle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</si>
  <si>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rgb="FFFF0000"/>
        <rFont val="Calibri"/>
        <family val="2"/>
        <scheme val="minor"/>
      </rPr>
      <t>Negative Zahlen</t>
    </r>
    <r>
      <rPr>
        <sz val="11"/>
        <color theme="1"/>
        <rFont val="Calibri"/>
        <family val="2"/>
        <scheme val="minor"/>
      </rPr>
      <t xml:space="preserve"> formatieren Sie </t>
    </r>
    <r>
      <rPr>
        <b/>
        <sz val="11"/>
        <color rgb="FFFF0000"/>
        <rFont val="Calibri"/>
        <family val="2"/>
        <scheme val="minor"/>
      </rPr>
      <t>rot</t>
    </r>
    <r>
      <rPr>
        <sz val="11"/>
        <color theme="1"/>
        <rFont val="Calibri"/>
        <family val="2"/>
        <scheme val="minor"/>
      </rPr>
      <t xml:space="preserve"> mit einem </t>
    </r>
    <r>
      <rPr>
        <b/>
        <sz val="11"/>
        <color rgb="FFFF0000"/>
        <rFont val="Calibri"/>
        <family val="2"/>
        <scheme val="minor"/>
      </rPr>
      <t>Minuszeichen</t>
    </r>
    <r>
      <rPr>
        <sz val="11"/>
        <color theme="1"/>
        <rFont val="Calibri"/>
        <family val="2"/>
        <scheme val="minor"/>
      </rPr>
      <t>.</t>
    </r>
  </si>
  <si>
    <t>UMSATZSTATISTIK (in 1000 EUR)</t>
  </si>
  <si>
    <t>Spalte1</t>
  </si>
  <si>
    <t>Computer</t>
  </si>
  <si>
    <t>Drucker und Zubehör</t>
  </si>
  <si>
    <t>Filialumsatz</t>
  </si>
  <si>
    <t>AUFGABENSTELLUNG:</t>
  </si>
  <si>
    <t>Spalte D - Umsätze je Filiale berechnen</t>
  </si>
  <si>
    <t>Zeile 9 - Gesamtumsatz je Produktgruppe berechnen</t>
  </si>
  <si>
    <t>Beträge mithilfe des Symbols "1000.er Trennzeichen" formatieren</t>
  </si>
  <si>
    <t>Tabellenblatt umbenennen in: Statistik</t>
  </si>
  <si>
    <t>Tabelle übersichtlich gestalten</t>
  </si>
  <si>
    <t>MITARBEITERSTATISTIK (in 1000 EUR)</t>
  </si>
  <si>
    <t>Mitarbeiter</t>
  </si>
  <si>
    <t>Umsatz 2020</t>
  </si>
  <si>
    <t>Umsatz 2021</t>
  </si>
  <si>
    <t>Gesamtumsatz je Mitarbeiter</t>
  </si>
  <si>
    <t>Walter Wolters</t>
  </si>
  <si>
    <t>Regina Huber</t>
  </si>
  <si>
    <t>Susanne Schuster</t>
  </si>
  <si>
    <t>Siegfried Höller</t>
  </si>
  <si>
    <t>Roland Lang</t>
  </si>
  <si>
    <t>Maria Mayer</t>
  </si>
  <si>
    <t>Mario Wenzel</t>
  </si>
  <si>
    <t>Oskar Renner</t>
  </si>
  <si>
    <t>Karl Brunner</t>
  </si>
  <si>
    <t>Höhe der Umsätze für die einzelnen Mitarbeiter berechnen</t>
  </si>
  <si>
    <t>Der Umsatz für die Mitarbeiterin Mayer beträgt im Jahr 2021: 815,00 EUR</t>
  </si>
  <si>
    <t>Durchschnitt des Gesamtumsatzes</t>
  </si>
  <si>
    <t>Höchster Gesamtumsatz</t>
  </si>
  <si>
    <t>Geringster Gesamtumsatz</t>
  </si>
  <si>
    <t>Theaterkarten</t>
  </si>
  <si>
    <t>Platz</t>
  </si>
  <si>
    <t>Preis</t>
  </si>
  <si>
    <t>Stück</t>
  </si>
  <si>
    <t>Einnahmen in EUR</t>
  </si>
  <si>
    <t>Loge</t>
  </si>
  <si>
    <t>Parkett vorne</t>
  </si>
  <si>
    <t>Parkett hinten</t>
  </si>
  <si>
    <t>Galerie</t>
  </si>
  <si>
    <t>Stehplatz</t>
  </si>
  <si>
    <r>
      <t xml:space="preserve">Berechnen Sie die </t>
    </r>
    <r>
      <rPr>
        <b/>
        <sz val="11"/>
        <color theme="1"/>
        <rFont val="Calibri"/>
        <family val="2"/>
        <scheme val="minor"/>
      </rPr>
      <t>Einnahmen</t>
    </r>
    <r>
      <rPr>
        <sz val="11"/>
        <color theme="1"/>
        <rFont val="Calibri"/>
        <family val="2"/>
        <scheme val="minor"/>
      </rPr>
      <t xml:space="preserve"> je Platz-Kategorie sowie die </t>
    </r>
    <r>
      <rPr>
        <b/>
        <sz val="11"/>
        <color theme="1"/>
        <rFont val="Calibri"/>
        <family val="2"/>
        <scheme val="minor"/>
      </rPr>
      <t>Gesamtsumme!</t>
    </r>
  </si>
  <si>
    <r>
      <t xml:space="preserve">Nutzen Sie </t>
    </r>
    <r>
      <rPr>
        <b/>
        <sz val="11"/>
        <color theme="1"/>
        <rFont val="Calibri"/>
        <family val="2"/>
        <scheme val="minor"/>
      </rPr>
      <t>Zellbezüge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übertragen</t>
    </r>
    <r>
      <rPr>
        <sz val="11"/>
        <color theme="1"/>
        <rFont val="Calibri"/>
        <family val="2"/>
        <scheme val="minor"/>
      </rPr>
      <t xml:space="preserve"> Sie </t>
    </r>
    <r>
      <rPr>
        <b/>
        <sz val="11"/>
        <color theme="1"/>
        <rFont val="Calibri"/>
        <family val="2"/>
        <scheme val="minor"/>
      </rPr>
      <t>Formeln durch Ziehen!</t>
    </r>
  </si>
  <si>
    <r>
      <t xml:space="preserve">Formatieren Sie die Preise bzw. Einnahmen mit </t>
    </r>
    <r>
      <rPr>
        <b/>
        <sz val="11"/>
        <color theme="1"/>
        <rFont val="Calibri"/>
        <family val="2"/>
        <scheme val="minor"/>
      </rPr>
      <t>EUR-Symbolen und 2-Kommastellen</t>
    </r>
    <r>
      <rPr>
        <sz val="11"/>
        <color theme="1"/>
        <rFont val="Calibri"/>
        <family val="2"/>
        <scheme val="minor"/>
      </rPr>
      <t>!</t>
    </r>
  </si>
  <si>
    <t>Musik-Auftritt</t>
  </si>
  <si>
    <t>Gage für Band</t>
  </si>
  <si>
    <t>Kosten für Bandbus</t>
  </si>
  <si>
    <t>Anzahl Musiker</t>
  </si>
  <si>
    <t>Gage pro Musiker</t>
  </si>
  <si>
    <t>Die Zahl der Musiker wurde versehentlich im Euro-Format formatiert. Formatieren Sie die Zahl wieder als normale Zahl ohne Dezimalstellen.</t>
  </si>
  <si>
    <t>Von der Bandgage werden die Buskosten abgezogen. Der Rest teilt sich durch die Zahl der Musiker</t>
  </si>
  <si>
    <t>Teeservice</t>
  </si>
  <si>
    <t>Artikel</t>
  </si>
  <si>
    <t>Einzelpreis</t>
  </si>
  <si>
    <t>Gesamtpreis</t>
  </si>
  <si>
    <t>Kanne</t>
  </si>
  <si>
    <t>Stövchen</t>
  </si>
  <si>
    <t>Tasse</t>
  </si>
  <si>
    <t>Untertasse</t>
  </si>
  <si>
    <t>Teller</t>
  </si>
  <si>
    <t>Kuchentablett</t>
  </si>
  <si>
    <t>Zuckerdose</t>
  </si>
  <si>
    <t>Milchkännchen</t>
  </si>
  <si>
    <t>Kerzenhalter</t>
  </si>
  <si>
    <t>Betrag:</t>
  </si>
  <si>
    <t>Berechnen Sie aus den Zellen B 3 und C 3 den Gesamtpreis in der Zelle D 3. 
Kopieren Sie die Formel durch Ziehen nach unten (bis D 12).</t>
  </si>
  <si>
    <t>Passen Sie die Spaltenbreiten optimal an.
Für den Betrag verwenden Sie die Autosumme.
Ändern Sie die Zellformatierung für die Preisangaben.</t>
  </si>
  <si>
    <t>Ausgaben</t>
  </si>
  <si>
    <t>Datum</t>
  </si>
  <si>
    <t>Art</t>
  </si>
  <si>
    <t>Betrag</t>
  </si>
  <si>
    <t>Miete</t>
  </si>
  <si>
    <t>Supermarkt</t>
  </si>
  <si>
    <t>Tanken</t>
  </si>
  <si>
    <t>Ausgaben gesamt:</t>
  </si>
  <si>
    <t>Einnahmen</t>
  </si>
  <si>
    <t>Arbeit</t>
  </si>
  <si>
    <t>Stundenlohn</t>
  </si>
  <si>
    <t>Stunden</t>
  </si>
  <si>
    <t>Lohn</t>
  </si>
  <si>
    <t>Telefoncenter</t>
  </si>
  <si>
    <t>Gärtnerei</t>
  </si>
  <si>
    <t>Einnahmen gesamt:</t>
  </si>
  <si>
    <t>Bilanz (Einnahmen minus Ausgaben):</t>
  </si>
  <si>
    <t>Hundesalon</t>
  </si>
  <si>
    <t>Rasse</t>
  </si>
  <si>
    <t>Waschen</t>
  </si>
  <si>
    <t>Frisur</t>
  </si>
  <si>
    <t>Krallen Schneiden</t>
  </si>
  <si>
    <t>Ohren Reinigen</t>
  </si>
  <si>
    <t>Waschen + Frisur</t>
  </si>
  <si>
    <t>Komplett</t>
  </si>
  <si>
    <t>Yorkshire Terrier, Pekinese</t>
  </si>
  <si>
    <t>Pudel</t>
  </si>
  <si>
    <t>Cocker Spaniel</t>
  </si>
  <si>
    <t>Golden Retriever, Flat Coated Retriever</t>
  </si>
  <si>
    <t>Collie, Bobtail</t>
  </si>
  <si>
    <t>Neufundländer, Leonberger, Pyrenäenberghund</t>
  </si>
  <si>
    <t>Umsätze:</t>
  </si>
  <si>
    <t>1.Quartal</t>
  </si>
  <si>
    <t>2.Quartal</t>
  </si>
  <si>
    <t>3.Quartal</t>
  </si>
  <si>
    <t>4.Quartal</t>
  </si>
  <si>
    <t>Jahr</t>
  </si>
  <si>
    <t>Berger</t>
  </si>
  <si>
    <t>Müller</t>
  </si>
  <si>
    <t>Meier</t>
  </si>
  <si>
    <t>Gesamt:</t>
  </si>
  <si>
    <t>pro Monat</t>
  </si>
  <si>
    <t>pro Jahr</t>
  </si>
  <si>
    <t>Wohnung</t>
  </si>
  <si>
    <t>Büro</t>
  </si>
  <si>
    <t>Lagerraum</t>
  </si>
  <si>
    <t>Garagenplatz</t>
  </si>
  <si>
    <t>Schlussverkauf - Alles minus 50%!!!</t>
  </si>
  <si>
    <t>Statt</t>
  </si>
  <si>
    <t>Jetzt nur</t>
  </si>
  <si>
    <t>Jacke</t>
  </si>
  <si>
    <t>Hose</t>
  </si>
  <si>
    <t>Pullover</t>
  </si>
  <si>
    <t>Blazer</t>
  </si>
  <si>
    <t>Kleid</t>
  </si>
  <si>
    <t>T-Shirt</t>
  </si>
  <si>
    <t>Anzug</t>
  </si>
  <si>
    <t>Wohnungen</t>
  </si>
  <si>
    <t>Wohnfläche</t>
  </si>
  <si>
    <t>Miete pro m²</t>
  </si>
  <si>
    <t>Badstraße</t>
  </si>
  <si>
    <t>Schillerstraße</t>
  </si>
  <si>
    <t>Seestraße</t>
  </si>
  <si>
    <t>Opernplatz</t>
  </si>
  <si>
    <t>Rathausplatz</t>
  </si>
  <si>
    <t>Schlossallee</t>
  </si>
  <si>
    <t>Boden</t>
  </si>
  <si>
    <t>Packungsinhalt</t>
  </si>
  <si>
    <t>Packungspreis</t>
  </si>
  <si>
    <t>Preis pro m²</t>
  </si>
  <si>
    <t>Fliesen "Neapel"</t>
  </si>
  <si>
    <t>Fliesen "Orient"</t>
  </si>
  <si>
    <t>Parkett Buche</t>
  </si>
  <si>
    <t>Parkett Nuss</t>
  </si>
  <si>
    <t>Laminat</t>
  </si>
  <si>
    <t>Unterlegmatte</t>
  </si>
  <si>
    <t>Berechnen Sie die Quadratmeter-Miete in D3.
Kopieren Sie die Formel durch Ziehen in die Zellen D4:D8.</t>
  </si>
  <si>
    <r>
      <t xml:space="preserve">Kopieren Sie eine der obigen grauen Zellen mit dem Befehl </t>
    </r>
    <r>
      <rPr>
        <b/>
        <sz val="11"/>
        <rFont val="Arial"/>
        <family val="2"/>
      </rPr>
      <t>Kopieren</t>
    </r>
    <r>
      <rPr>
        <sz val="11"/>
        <rFont val="Arial"/>
        <family val="2"/>
      </rPr>
      <t xml:space="preserve">.
Klicken Sie auf die Zelle D 12 und wählen Sie den Befehl </t>
    </r>
    <r>
      <rPr>
        <b/>
        <sz val="11"/>
        <rFont val="Arial"/>
        <family val="2"/>
      </rPr>
      <t>Einfügen</t>
    </r>
    <r>
      <rPr>
        <sz val="11"/>
        <rFont val="Arial"/>
        <family val="2"/>
      </rPr>
      <t>.
Kopieren Sie die Formel nun wieder durch Ziehen in die restlichen Zellen.</t>
    </r>
  </si>
  <si>
    <t>Angebot Website</t>
  </si>
  <si>
    <t>Tätigkeit</t>
  </si>
  <si>
    <t>Stundensatz</t>
  </si>
  <si>
    <t>Zeit in h</t>
  </si>
  <si>
    <t>Consulting</t>
  </si>
  <si>
    <t>Bildbearbeitung</t>
  </si>
  <si>
    <t>HTML</t>
  </si>
  <si>
    <t>PHP-Programmierung</t>
  </si>
  <si>
    <t>USt:</t>
  </si>
  <si>
    <t>Aufgaben - mind. 2 Tabellen gestalten</t>
  </si>
  <si>
    <t>Meine Einnahmen/Ausgaben im 4.Quartal dJ</t>
  </si>
  <si>
    <t>Bestellung von Büchern, PC-Spielen, CDs, …</t>
  </si>
  <si>
    <t>Preisvergleich - PC-Komponenten verschiedener Hersteller vergleichen</t>
  </si>
  <si>
    <t>Stundenplan</t>
  </si>
  <si>
    <t>Sportstatistik</t>
  </si>
  <si>
    <t>Notenübersicht</t>
  </si>
  <si>
    <t>Kontaktliste der Mitschüler/innen</t>
  </si>
  <si>
    <t>Aufgabenliste</t>
  </si>
  <si>
    <t>Name</t>
  </si>
  <si>
    <t>Kategorie</t>
  </si>
  <si>
    <t>Auftragsnehmer</t>
  </si>
  <si>
    <t>Status</t>
  </si>
  <si>
    <t>Anmerkungen</t>
  </si>
  <si>
    <t>Stapler Model</t>
  </si>
  <si>
    <t>Modellieren</t>
  </si>
  <si>
    <t>Hans</t>
  </si>
  <si>
    <t>Erledigt</t>
  </si>
  <si>
    <t>/</t>
  </si>
  <si>
    <t>Stapler Movement</t>
  </si>
  <si>
    <t>Programmieren</t>
  </si>
  <si>
    <t>Erik</t>
  </si>
  <si>
    <t>In Bearbeitung</t>
  </si>
  <si>
    <t>Game erstellen</t>
  </si>
  <si>
    <t>Markus</t>
  </si>
  <si>
    <t>Karte erstellen</t>
  </si>
  <si>
    <t>Offen</t>
  </si>
  <si>
    <t>Gamepässe integrieren</t>
  </si>
  <si>
    <t>Andere</t>
  </si>
  <si>
    <t>Code optimieren</t>
  </si>
  <si>
    <t>Pickup modellieren</t>
  </si>
  <si>
    <t>Pickup script erstellen</t>
  </si>
  <si>
    <t>Preisverteilung</t>
  </si>
  <si>
    <t>Kartenplanung</t>
  </si>
  <si>
    <t>Sponsoring</t>
  </si>
  <si>
    <t>LKW Design</t>
  </si>
  <si>
    <t>Lastwagen Code</t>
  </si>
  <si>
    <t>Projektstruktur</t>
  </si>
  <si>
    <t>Überlegungen zu Features</t>
  </si>
  <si>
    <t>Prototyp coden</t>
  </si>
  <si>
    <t>Spielergebäude</t>
  </si>
  <si>
    <t>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</si>
</sst>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(* #,##0.00_);_(* \(#,##0.00\);_(* &quot;-&quot;??_);_(@_)"/>
    <numFmt numFmtId="167" formatCode="_(* #,##0_);_(* \(#,##0\);_(* &quot;-&quot;??_);_(@_)"/>
    <numFmt numFmtId="168" formatCode="_([$€]* #,##0.00_);_([$€]* \(#,##0.00\);_([$€]* &quot;-&quot;??_);_(@_)"/>
    <numFmt numFmtId="169" formatCode="0.0\ &quot;l&quot;"/>
    <numFmt numFmtId="170" formatCode="_-* #,##0.00\ [$€]_-;\-* #,##0.00\ [$€]_-;_-* &quot;-&quot;??\ [$€]_-;_-@_-"/>
    <numFmt numFmtId="171" formatCode="_-* #,##0.00\ [$€-40A]_-;\-* #,##0.00\ [$€-40A]_-;_-* &quot;-&quot;??\ [$€-40A]_-;_-@_-"/>
    <numFmt numFmtId="172" formatCode="_-[$€-C07]\ * #,##0.00_-;\-[$€-C07]\ * #,##0.00_-;_-[$€-C07]\ * &quot;-&quot;??_-;_-@_-"/>
    <numFmt numFmtId="173" formatCode="[$€-2]\ #,##0.00_);[Red]\([$€-2]\ #,##0.00\)"/>
    <numFmt numFmtId="174" formatCode="0.00\ &quot;m2&quot;"/>
    <numFmt numFmtId="175" formatCode="_-* #,##0_-;\-* #,##0_-;_-* &quot;-&quot;??_-;_-@_-"/>
    <numFmt numFmtId="176" formatCode="_-* #,##0.0_-;\-* #,##0.0_-;_-* &quot;-&quot;??_-;_-@_-"/>
    <numFmt numFmtId="177" formatCode="#,##0.00\ &quot;€&quot;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0"/>
      <color indexed="8"/>
      <name val="Calibri"/>
      <family val="2"/>
    </font>
    <font>
      <b/>
      <sz val="20"/>
      <color indexed="8"/>
      <name val="Calibri"/>
      <family val="2"/>
    </font>
    <font>
      <b/>
      <sz val="26"/>
      <color indexed="10"/>
      <name val="Calibri"/>
      <family val="2"/>
    </font>
    <font>
      <b/>
      <sz val="22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</font>
    <font>
      <b/>
      <sz val="18"/>
      <name val="Calibri"/>
      <family val="2"/>
    </font>
    <font>
      <b/>
      <sz val="18"/>
      <color indexed="8"/>
      <name val="Wingdings"/>
      <charset val="2"/>
    </font>
    <font>
      <b/>
      <sz val="18"/>
      <color indexed="8"/>
      <name val="Calibri"/>
      <family val="2"/>
    </font>
    <font>
      <sz val="18"/>
      <color indexed="8"/>
      <name val="Calibri"/>
      <family val="2"/>
    </font>
    <font>
      <sz val="18"/>
      <color rgb="FF00B050"/>
      <name val="Calibri"/>
      <family val="2"/>
    </font>
    <font>
      <sz val="18"/>
      <color rgb="FFFF0000"/>
      <name val="Calibri"/>
      <family val="2"/>
    </font>
    <font>
      <sz val="18"/>
      <color theme="8" tint="-0.249977111117893"/>
      <name val="Calibri"/>
      <family val="2"/>
    </font>
    <font>
      <b/>
      <sz val="18"/>
      <color rgb="FFFF0000"/>
      <name val="Calibri"/>
      <family val="2"/>
    </font>
    <font>
      <b/>
      <sz val="18"/>
      <color rgb="FF00B050"/>
      <name val="Calibri"/>
      <family val="2"/>
    </font>
    <font>
      <b/>
      <sz val="18"/>
      <color rgb="FF0070C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theme="9" tint="-0.249977111117893"/>
      <name val="Arial"/>
      <family val="2"/>
    </font>
    <font>
      <b/>
      <sz val="16"/>
      <color indexed="9"/>
      <name val="Arial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b/>
      <i/>
      <sz val="10"/>
      <name val="Arial"/>
      <family val="2"/>
    </font>
    <font>
      <b/>
      <sz val="12"/>
      <color indexed="9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8"/>
      <color theme="4"/>
      <name val="Calibri"/>
      <family val="2"/>
    </font>
    <font>
      <sz val="18"/>
      <color rgb="FF7030A0"/>
      <name val="Calibri"/>
      <family val="2"/>
    </font>
    <font>
      <b/>
      <sz val="45"/>
      <color theme="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22" fillId="0" borderId="0"/>
    <xf numFmtId="0" fontId="34" fillId="0" borderId="0"/>
    <xf numFmtId="166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324">
    <xf numFmtId="0" fontId="0" fillId="0" borderId="0" xfId="0"/>
    <xf numFmtId="0" fontId="6" fillId="0" borderId="0" xfId="0" applyFont="1"/>
    <xf numFmtId="0" fontId="7" fillId="2" borderId="0" xfId="0" applyFont="1" applyFill="1"/>
    <xf numFmtId="0" fontId="0" fillId="0" borderId="3" xfId="0" applyBorder="1"/>
    <xf numFmtId="0" fontId="0" fillId="0" borderId="4" xfId="0" applyBorder="1"/>
    <xf numFmtId="0" fontId="8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2" borderId="0" xfId="0" applyFont="1" applyFill="1"/>
    <xf numFmtId="0" fontId="11" fillId="2" borderId="0" xfId="0" applyFont="1" applyFill="1"/>
    <xf numFmtId="0" fontId="12" fillId="3" borderId="0" xfId="0" applyFont="1" applyFill="1" applyAlignment="1">
      <alignment horizontal="right"/>
    </xf>
    <xf numFmtId="0" fontId="14" fillId="3" borderId="0" xfId="0" applyFont="1" applyFill="1"/>
    <xf numFmtId="0" fontId="13" fillId="3" borderId="0" xfId="0" applyFont="1" applyFill="1"/>
    <xf numFmtId="0" fontId="12" fillId="2" borderId="0" xfId="0" applyFont="1" applyFill="1" applyAlignment="1">
      <alignment horizontal="right"/>
    </xf>
    <xf numFmtId="0" fontId="15" fillId="3" borderId="0" xfId="0" applyFont="1" applyFill="1"/>
    <xf numFmtId="0" fontId="16" fillId="3" borderId="0" xfId="0" applyFont="1" applyFill="1"/>
    <xf numFmtId="0" fontId="17" fillId="3" borderId="1" xfId="0" applyFont="1" applyFill="1" applyBorder="1"/>
    <xf numFmtId="0" fontId="5" fillId="0" borderId="0" xfId="0" applyFont="1"/>
    <xf numFmtId="0" fontId="4" fillId="0" borderId="0" xfId="0" applyFont="1"/>
    <xf numFmtId="165" fontId="4" fillId="0" borderId="0" xfId="2" applyNumberFormat="1" applyFont="1"/>
    <xf numFmtId="165" fontId="4" fillId="0" borderId="1" xfId="2" applyNumberFormat="1" applyFont="1" applyBorder="1"/>
    <xf numFmtId="165" fontId="5" fillId="0" borderId="0" xfId="0" applyNumberFormat="1" applyFont="1"/>
    <xf numFmtId="0" fontId="23" fillId="4" borderId="5" xfId="3" applyFont="1" applyFill="1" applyBorder="1"/>
    <xf numFmtId="166" fontId="23" fillId="4" borderId="5" xfId="4" applyFont="1" applyFill="1" applyBorder="1"/>
    <xf numFmtId="167" fontId="23" fillId="4" borderId="5" xfId="4" applyNumberFormat="1" applyFont="1" applyFill="1" applyBorder="1"/>
    <xf numFmtId="0" fontId="24" fillId="0" borderId="0" xfId="3" applyFont="1"/>
    <xf numFmtId="0" fontId="24" fillId="5" borderId="0" xfId="3" applyFont="1" applyFill="1"/>
    <xf numFmtId="167" fontId="24" fillId="0" borderId="0" xfId="4" applyNumberFormat="1" applyFont="1"/>
    <xf numFmtId="166" fontId="24" fillId="0" borderId="0" xfId="4" applyFont="1"/>
    <xf numFmtId="43" fontId="24" fillId="0" borderId="0" xfId="5" applyFont="1"/>
    <xf numFmtId="43" fontId="24" fillId="6" borderId="0" xfId="5" applyFont="1" applyFill="1"/>
    <xf numFmtId="0" fontId="24" fillId="7" borderId="0" xfId="3" applyFont="1" applyFill="1"/>
    <xf numFmtId="0" fontId="23" fillId="0" borderId="0" xfId="3" applyFont="1"/>
    <xf numFmtId="167" fontId="23" fillId="0" borderId="0" xfId="4" applyNumberFormat="1" applyFont="1"/>
    <xf numFmtId="166" fontId="23" fillId="0" borderId="0" xfId="4" applyFont="1"/>
    <xf numFmtId="43" fontId="23" fillId="2" borderId="6" xfId="5" applyFont="1" applyFill="1" applyBorder="1"/>
    <xf numFmtId="0" fontId="22" fillId="0" borderId="0" xfId="3"/>
    <xf numFmtId="166" fontId="21" fillId="0" borderId="0" xfId="4" applyFont="1"/>
    <xf numFmtId="167" fontId="21" fillId="0" borderId="0" xfId="4" applyNumberFormat="1" applyFont="1"/>
    <xf numFmtId="167" fontId="23" fillId="2" borderId="6" xfId="4" applyNumberFormat="1" applyFont="1" applyFill="1" applyBorder="1"/>
    <xf numFmtId="169" fontId="24" fillId="0" borderId="0" xfId="3" applyNumberFormat="1" applyFont="1"/>
    <xf numFmtId="0" fontId="24" fillId="8" borderId="0" xfId="3" applyFont="1" applyFill="1"/>
    <xf numFmtId="0" fontId="24" fillId="9" borderId="0" xfId="3" applyFont="1" applyFill="1"/>
    <xf numFmtId="0" fontId="24" fillId="10" borderId="0" xfId="3" applyFont="1" applyFill="1"/>
    <xf numFmtId="0" fontId="24" fillId="11" borderId="0" xfId="3" applyFont="1" applyFill="1"/>
    <xf numFmtId="0" fontId="25" fillId="4" borderId="5" xfId="3" applyFont="1" applyFill="1" applyBorder="1"/>
    <xf numFmtId="43" fontId="24" fillId="0" borderId="0" xfId="3" quotePrefix="1" applyNumberFormat="1" applyFont="1"/>
    <xf numFmtId="43" fontId="24" fillId="0" borderId="0" xfId="1" applyFont="1"/>
    <xf numFmtId="0" fontId="2" fillId="0" borderId="0" xfId="0" applyFont="1"/>
    <xf numFmtId="0" fontId="3" fillId="0" borderId="0" xfId="9" applyFont="1"/>
    <xf numFmtId="0" fontId="10" fillId="0" borderId="0" xfId="9" applyFont="1"/>
    <xf numFmtId="0" fontId="10" fillId="0" borderId="0" xfId="9" applyFont="1" applyAlignment="1">
      <alignment horizontal="right"/>
    </xf>
    <xf numFmtId="0" fontId="11" fillId="0" borderId="7" xfId="9" applyFont="1" applyBorder="1"/>
    <xf numFmtId="0" fontId="11" fillId="0" borderId="8" xfId="9" applyFont="1" applyBorder="1"/>
    <xf numFmtId="0" fontId="28" fillId="0" borderId="0" xfId="9" applyFont="1" applyAlignment="1">
      <alignment horizontal="center"/>
    </xf>
    <xf numFmtId="0" fontId="11" fillId="0" borderId="9" xfId="9" applyFont="1" applyBorder="1"/>
    <xf numFmtId="170" fontId="10" fillId="0" borderId="0" xfId="7" applyNumberFormat="1" applyFont="1"/>
    <xf numFmtId="170" fontId="10" fillId="0" borderId="9" xfId="7" applyNumberFormat="1" applyFont="1" applyBorder="1"/>
    <xf numFmtId="171" fontId="10" fillId="0" borderId="0" xfId="9" applyNumberFormat="1" applyFont="1"/>
    <xf numFmtId="0" fontId="11" fillId="0" borderId="10" xfId="9" applyFont="1" applyBorder="1"/>
    <xf numFmtId="170" fontId="10" fillId="0" borderId="1" xfId="7" applyNumberFormat="1" applyFont="1" applyBorder="1"/>
    <xf numFmtId="170" fontId="10" fillId="0" borderId="10" xfId="7" applyNumberFormat="1" applyFont="1" applyBorder="1"/>
    <xf numFmtId="170" fontId="11" fillId="0" borderId="0" xfId="7" applyNumberFormat="1" applyFont="1"/>
    <xf numFmtId="170" fontId="11" fillId="0" borderId="9" xfId="7" applyNumberFormat="1" applyFont="1" applyBorder="1"/>
    <xf numFmtId="0" fontId="3" fillId="0" borderId="0" xfId="9" quotePrefix="1" applyFont="1"/>
    <xf numFmtId="0" fontId="3" fillId="0" borderId="0" xfId="9" applyFont="1" applyAlignment="1">
      <alignment horizontal="right"/>
    </xf>
    <xf numFmtId="0" fontId="27" fillId="8" borderId="0" xfId="0" applyFont="1" applyFill="1"/>
    <xf numFmtId="0" fontId="0" fillId="0" borderId="0" xfId="0" applyAlignment="1">
      <alignment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1" fillId="0" borderId="17" xfId="0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2" fillId="8" borderId="19" xfId="0" applyFont="1" applyFill="1" applyBorder="1" applyAlignment="1">
      <alignment vertical="center"/>
    </xf>
    <xf numFmtId="0" fontId="0" fillId="8" borderId="20" xfId="0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23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17" fillId="3" borderId="0" xfId="0" applyFont="1" applyFill="1"/>
    <xf numFmtId="0" fontId="11" fillId="2" borderId="24" xfId="0" applyFont="1" applyFill="1" applyBorder="1"/>
    <xf numFmtId="0" fontId="33" fillId="0" borderId="0" xfId="0" applyFont="1"/>
    <xf numFmtId="0" fontId="34" fillId="0" borderId="0" xfId="10"/>
    <xf numFmtId="0" fontId="34" fillId="0" borderId="17" xfId="10" applyBorder="1"/>
    <xf numFmtId="0" fontId="0" fillId="0" borderId="17" xfId="0" applyBorder="1"/>
    <xf numFmtId="0" fontId="34" fillId="14" borderId="0" xfId="10" applyFill="1"/>
    <xf numFmtId="0" fontId="22" fillId="14" borderId="0" xfId="10" applyFont="1" applyFill="1"/>
    <xf numFmtId="0" fontId="34" fillId="0" borderId="5" xfId="10" applyBorder="1"/>
    <xf numFmtId="0" fontId="35" fillId="0" borderId="5" xfId="10" applyFont="1" applyBorder="1"/>
    <xf numFmtId="167" fontId="23" fillId="0" borderId="0" xfId="11" applyNumberFormat="1" applyFont="1"/>
    <xf numFmtId="0" fontId="23" fillId="0" borderId="0" xfId="0" applyFont="1"/>
    <xf numFmtId="0" fontId="35" fillId="0" borderId="6" xfId="0" applyFont="1" applyBorder="1"/>
    <xf numFmtId="0" fontId="36" fillId="0" borderId="0" xfId="0" applyFont="1"/>
    <xf numFmtId="0" fontId="35" fillId="0" borderId="17" xfId="10" applyFont="1" applyBorder="1"/>
    <xf numFmtId="0" fontId="0" fillId="0" borderId="22" xfId="0" applyBorder="1" applyAlignment="1">
      <alignment vertical="center"/>
    </xf>
    <xf numFmtId="0" fontId="31" fillId="0" borderId="0" xfId="0" applyFont="1" applyAlignment="1">
      <alignment vertical="center"/>
    </xf>
    <xf numFmtId="0" fontId="30" fillId="13" borderId="27" xfId="0" applyFont="1" applyFill="1" applyBorder="1" applyAlignment="1">
      <alignment horizontal="right" vertical="center"/>
    </xf>
    <xf numFmtId="0" fontId="22" fillId="0" borderId="0" xfId="0" applyFont="1"/>
    <xf numFmtId="172" fontId="31" fillId="13" borderId="35" xfId="1" applyNumberFormat="1" applyFont="1" applyFill="1" applyBorder="1" applyAlignment="1">
      <alignment vertical="center"/>
    </xf>
    <xf numFmtId="0" fontId="31" fillId="0" borderId="27" xfId="0" applyFont="1" applyBorder="1" applyAlignment="1">
      <alignment vertical="center"/>
    </xf>
    <xf numFmtId="0" fontId="31" fillId="0" borderId="28" xfId="0" applyFont="1" applyBorder="1" applyAlignment="1">
      <alignment vertical="center"/>
    </xf>
    <xf numFmtId="172" fontId="31" fillId="0" borderId="17" xfId="1" applyNumberFormat="1" applyFont="1" applyBorder="1" applyAlignment="1">
      <alignment vertical="center"/>
    </xf>
    <xf numFmtId="172" fontId="31" fillId="0" borderId="14" xfId="1" applyNumberFormat="1" applyFont="1" applyBorder="1" applyAlignment="1">
      <alignment vertical="center"/>
    </xf>
    <xf numFmtId="0" fontId="37" fillId="0" borderId="28" xfId="0" applyFont="1" applyBorder="1"/>
    <xf numFmtId="0" fontId="37" fillId="0" borderId="37" xfId="0" applyFont="1" applyBorder="1"/>
    <xf numFmtId="0" fontId="37" fillId="0" borderId="17" xfId="0" applyFont="1" applyBorder="1"/>
    <xf numFmtId="0" fontId="37" fillId="0" borderId="38" xfId="0" applyFont="1" applyBorder="1"/>
    <xf numFmtId="0" fontId="37" fillId="0" borderId="14" xfId="0" applyFont="1" applyBorder="1"/>
    <xf numFmtId="0" fontId="37" fillId="0" borderId="41" xfId="0" applyFont="1" applyBorder="1"/>
    <xf numFmtId="0" fontId="39" fillId="13" borderId="7" xfId="0" applyFont="1" applyFill="1" applyBorder="1" applyAlignment="1">
      <alignment horizontal="center"/>
    </xf>
    <xf numFmtId="0" fontId="39" fillId="13" borderId="8" xfId="0" applyFont="1" applyFill="1" applyBorder="1" applyAlignment="1">
      <alignment horizontal="center"/>
    </xf>
    <xf numFmtId="0" fontId="39" fillId="13" borderId="23" xfId="0" applyFont="1" applyFill="1" applyBorder="1" applyAlignment="1">
      <alignment horizontal="center"/>
    </xf>
    <xf numFmtId="0" fontId="22" fillId="0" borderId="0" xfId="8"/>
    <xf numFmtId="0" fontId="37" fillId="0" borderId="0" xfId="8" applyFont="1"/>
    <xf numFmtId="0" fontId="38" fillId="18" borderId="42" xfId="8" applyFont="1" applyFill="1" applyBorder="1" applyAlignment="1">
      <alignment horizontal="right"/>
    </xf>
    <xf numFmtId="0" fontId="37" fillId="18" borderId="42" xfId="8" applyFont="1" applyFill="1" applyBorder="1"/>
    <xf numFmtId="0" fontId="37" fillId="18" borderId="27" xfId="8" applyFont="1" applyFill="1" applyBorder="1"/>
    <xf numFmtId="0" fontId="22" fillId="0" borderId="8" xfId="8" applyBorder="1"/>
    <xf numFmtId="0" fontId="22" fillId="0" borderId="20" xfId="8" applyBorder="1"/>
    <xf numFmtId="0" fontId="41" fillId="2" borderId="44" xfId="8" applyFont="1" applyFill="1" applyBorder="1" applyAlignment="1">
      <alignment horizontal="right"/>
    </xf>
    <xf numFmtId="0" fontId="37" fillId="2" borderId="44" xfId="8" applyFont="1" applyFill="1" applyBorder="1"/>
    <xf numFmtId="0" fontId="37" fillId="2" borderId="45" xfId="8" applyFont="1" applyFill="1" applyBorder="1"/>
    <xf numFmtId="0" fontId="37" fillId="0" borderId="11" xfId="8" applyFont="1" applyBorder="1"/>
    <xf numFmtId="44" fontId="37" fillId="0" borderId="11" xfId="13" applyFont="1" applyBorder="1"/>
    <xf numFmtId="14" fontId="37" fillId="0" borderId="47" xfId="8" applyNumberFormat="1" applyFont="1" applyBorder="1"/>
    <xf numFmtId="0" fontId="37" fillId="0" borderId="17" xfId="8" applyFont="1" applyBorder="1"/>
    <xf numFmtId="44" fontId="37" fillId="0" borderId="17" xfId="13" applyFont="1" applyBorder="1"/>
    <xf numFmtId="14" fontId="37" fillId="0" borderId="38" xfId="8" applyNumberFormat="1" applyFont="1" applyBorder="1"/>
    <xf numFmtId="0" fontId="41" fillId="2" borderId="39" xfId="8" applyFont="1" applyFill="1" applyBorder="1" applyAlignment="1">
      <alignment horizontal="center"/>
    </xf>
    <xf numFmtId="0" fontId="41" fillId="2" borderId="17" xfId="8" applyFont="1" applyFill="1" applyBorder="1" applyAlignment="1">
      <alignment horizontal="center"/>
    </xf>
    <xf numFmtId="0" fontId="41" fillId="2" borderId="38" xfId="8" applyFont="1" applyFill="1" applyBorder="1" applyAlignment="1">
      <alignment horizontal="center"/>
    </xf>
    <xf numFmtId="44" fontId="37" fillId="0" borderId="46" xfId="13" applyFont="1" applyFill="1" applyBorder="1"/>
    <xf numFmtId="44" fontId="37" fillId="0" borderId="39" xfId="13" applyFont="1" applyFill="1" applyBorder="1"/>
    <xf numFmtId="0" fontId="37" fillId="0" borderId="0" xfId="8" applyFont="1" applyAlignment="1">
      <alignment vertical="top"/>
    </xf>
    <xf numFmtId="0" fontId="37" fillId="0" borderId="0" xfId="8" applyFont="1" applyAlignment="1">
      <alignment vertical="top" wrapText="1"/>
    </xf>
    <xf numFmtId="44" fontId="37" fillId="0" borderId="51" xfId="13" applyFont="1" applyBorder="1" applyAlignment="1">
      <alignment horizontal="left" vertical="center" wrapText="1"/>
    </xf>
    <xf numFmtId="44" fontId="37" fillId="0" borderId="52" xfId="13" applyFont="1" applyBorder="1" applyAlignment="1">
      <alignment horizontal="left" vertical="center"/>
    </xf>
    <xf numFmtId="0" fontId="41" fillId="0" borderId="53" xfId="8" applyFont="1" applyBorder="1" applyAlignment="1">
      <alignment vertical="top" wrapText="1"/>
    </xf>
    <xf numFmtId="44" fontId="37" fillId="0" borderId="54" xfId="13" applyFont="1" applyBorder="1" applyAlignment="1">
      <alignment horizontal="left" vertical="center" wrapText="1"/>
    </xf>
    <xf numFmtId="44" fontId="37" fillId="0" borderId="55" xfId="13" applyFont="1" applyBorder="1" applyAlignment="1">
      <alignment horizontal="left" vertical="center"/>
    </xf>
    <xf numFmtId="0" fontId="41" fillId="0" borderId="56" xfId="8" applyFont="1" applyBorder="1" applyAlignment="1">
      <alignment vertical="top" wrapText="1"/>
    </xf>
    <xf numFmtId="44" fontId="37" fillId="13" borderId="57" xfId="13" applyFont="1" applyFill="1" applyBorder="1" applyAlignment="1">
      <alignment horizontal="left" vertical="center"/>
    </xf>
    <xf numFmtId="44" fontId="37" fillId="0" borderId="58" xfId="13" applyFont="1" applyBorder="1" applyAlignment="1">
      <alignment horizontal="left" vertical="center" wrapText="1"/>
    </xf>
    <xf numFmtId="44" fontId="37" fillId="0" borderId="59" xfId="13" applyFont="1" applyBorder="1" applyAlignment="1">
      <alignment horizontal="left" vertical="center"/>
    </xf>
    <xf numFmtId="0" fontId="41" fillId="0" borderId="60" xfId="8" applyFont="1" applyBorder="1" applyAlignment="1">
      <alignment vertical="top" wrapText="1"/>
    </xf>
    <xf numFmtId="0" fontId="41" fillId="13" borderId="24" xfId="8" applyFont="1" applyFill="1" applyBorder="1" applyAlignment="1">
      <alignment horizontal="center" vertical="center"/>
    </xf>
    <xf numFmtId="0" fontId="41" fillId="13" borderId="2" xfId="8" applyFont="1" applyFill="1" applyBorder="1" applyAlignment="1">
      <alignment horizontal="center" vertical="center"/>
    </xf>
    <xf numFmtId="0" fontId="41" fillId="19" borderId="61" xfId="8" applyFont="1" applyFill="1" applyBorder="1" applyAlignment="1">
      <alignment horizontal="center" vertical="center" wrapText="1"/>
    </xf>
    <xf numFmtId="0" fontId="41" fillId="19" borderId="42" xfId="8" applyFont="1" applyFill="1" applyBorder="1" applyAlignment="1">
      <alignment horizontal="center" vertical="center" wrapText="1"/>
    </xf>
    <xf numFmtId="0" fontId="41" fillId="19" borderId="42" xfId="8" applyFont="1" applyFill="1" applyBorder="1" applyAlignment="1">
      <alignment horizontal="center" vertical="center"/>
    </xf>
    <xf numFmtId="0" fontId="41" fillId="19" borderId="27" xfId="8" applyFont="1" applyFill="1" applyBorder="1" applyAlignment="1">
      <alignment horizontal="center" vertical="center"/>
    </xf>
    <xf numFmtId="0" fontId="35" fillId="0" borderId="27" xfId="8" applyFont="1" applyBorder="1" applyAlignment="1">
      <alignment horizontal="center" vertical="center"/>
    </xf>
    <xf numFmtId="173" fontId="22" fillId="0" borderId="46" xfId="14" applyFont="1" applyBorder="1" applyAlignment="1">
      <alignment vertical="center"/>
    </xf>
    <xf numFmtId="173" fontId="22" fillId="0" borderId="11" xfId="14" applyFont="1" applyBorder="1" applyAlignment="1">
      <alignment vertical="center"/>
    </xf>
    <xf numFmtId="0" fontId="22" fillId="0" borderId="47" xfId="8" applyBorder="1" applyAlignment="1">
      <alignment vertical="center"/>
    </xf>
    <xf numFmtId="173" fontId="22" fillId="0" borderId="39" xfId="14" applyFont="1" applyBorder="1" applyAlignment="1">
      <alignment vertical="center"/>
    </xf>
    <xf numFmtId="173" fontId="22" fillId="0" borderId="17" xfId="14" applyFont="1" applyBorder="1" applyAlignment="1">
      <alignment vertical="center"/>
    </xf>
    <xf numFmtId="0" fontId="22" fillId="0" borderId="38" xfId="8" applyBorder="1" applyAlignment="1">
      <alignment vertical="center"/>
    </xf>
    <xf numFmtId="173" fontId="22" fillId="0" borderId="48" xfId="14" applyFont="1" applyBorder="1" applyAlignment="1">
      <alignment vertical="center"/>
    </xf>
    <xf numFmtId="173" fontId="22" fillId="0" borderId="49" xfId="14" applyFont="1" applyBorder="1" applyAlignment="1">
      <alignment vertical="center"/>
    </xf>
    <xf numFmtId="0" fontId="22" fillId="0" borderId="50" xfId="8" applyBorder="1" applyAlignment="1">
      <alignment vertical="center"/>
    </xf>
    <xf numFmtId="0" fontId="35" fillId="5" borderId="24" xfId="8" applyFont="1" applyFill="1" applyBorder="1" applyAlignment="1">
      <alignment horizontal="center" vertical="center"/>
    </xf>
    <xf numFmtId="0" fontId="43" fillId="5" borderId="61" xfId="8" applyFont="1" applyFill="1" applyBorder="1" applyAlignment="1">
      <alignment horizontal="center" vertical="center"/>
    </xf>
    <xf numFmtId="0" fontId="43" fillId="5" borderId="42" xfId="8" applyFont="1" applyFill="1" applyBorder="1" applyAlignment="1">
      <alignment horizontal="center" vertical="center"/>
    </xf>
    <xf numFmtId="0" fontId="35" fillId="5" borderId="27" xfId="8" applyFont="1" applyFill="1" applyBorder="1" applyAlignment="1">
      <alignment horizontal="center" vertical="center"/>
    </xf>
    <xf numFmtId="0" fontId="41" fillId="0" borderId="27" xfId="8" applyFont="1" applyBorder="1" applyAlignment="1">
      <alignment horizontal="center"/>
    </xf>
    <xf numFmtId="44" fontId="37" fillId="0" borderId="28" xfId="13" applyFont="1" applyBorder="1" applyAlignment="1">
      <alignment horizontal="left" indent="1"/>
    </xf>
    <xf numFmtId="0" fontId="37" fillId="0" borderId="37" xfId="8" applyFont="1" applyBorder="1"/>
    <xf numFmtId="44" fontId="37" fillId="0" borderId="17" xfId="13" applyFont="1" applyBorder="1" applyAlignment="1">
      <alignment horizontal="left" indent="1"/>
    </xf>
    <xf numFmtId="0" fontId="37" fillId="0" borderId="38" xfId="8" applyFont="1" applyBorder="1"/>
    <xf numFmtId="44" fontId="37" fillId="0" borderId="49" xfId="13" applyFont="1" applyBorder="1" applyAlignment="1">
      <alignment horizontal="left" indent="1"/>
    </xf>
    <xf numFmtId="0" fontId="37" fillId="0" borderId="50" xfId="8" applyFont="1" applyBorder="1"/>
    <xf numFmtId="0" fontId="41" fillId="7" borderId="9" xfId="8" applyFont="1" applyFill="1" applyBorder="1" applyAlignment="1">
      <alignment horizontal="center"/>
    </xf>
    <xf numFmtId="0" fontId="41" fillId="7" borderId="0" xfId="8" applyFont="1" applyFill="1" applyAlignment="1">
      <alignment horizontal="center"/>
    </xf>
    <xf numFmtId="0" fontId="37" fillId="7" borderId="22" xfId="8" applyFont="1" applyFill="1" applyBorder="1"/>
    <xf numFmtId="0" fontId="37" fillId="0" borderId="47" xfId="8" applyFont="1" applyBorder="1"/>
    <xf numFmtId="44" fontId="37" fillId="13" borderId="39" xfId="8" applyNumberFormat="1" applyFont="1" applyFill="1" applyBorder="1"/>
    <xf numFmtId="44" fontId="37" fillId="13" borderId="40" xfId="8" applyNumberFormat="1" applyFont="1" applyFill="1" applyBorder="1"/>
    <xf numFmtId="44" fontId="37" fillId="0" borderId="14" xfId="13" applyFont="1" applyBorder="1"/>
    <xf numFmtId="0" fontId="37" fillId="0" borderId="41" xfId="8" applyFont="1" applyBorder="1"/>
    <xf numFmtId="0" fontId="41" fillId="21" borderId="35" xfId="8" applyFont="1" applyFill="1" applyBorder="1" applyAlignment="1">
      <alignment horizontal="center"/>
    </xf>
    <xf numFmtId="0" fontId="41" fillId="21" borderId="42" xfId="8" applyFont="1" applyFill="1" applyBorder="1" applyAlignment="1">
      <alignment horizontal="center"/>
    </xf>
    <xf numFmtId="0" fontId="37" fillId="21" borderId="27" xfId="8" applyFont="1" applyFill="1" applyBorder="1"/>
    <xf numFmtId="164" fontId="24" fillId="0" borderId="11" xfId="12" applyFont="1" applyBorder="1" applyAlignment="1">
      <alignment horizontal="left" indent="1"/>
    </xf>
    <xf numFmtId="174" fontId="31" fillId="0" borderId="11" xfId="0" applyNumberFormat="1" applyFont="1" applyBorder="1"/>
    <xf numFmtId="0" fontId="24" fillId="0" borderId="47" xfId="0" applyFont="1" applyBorder="1"/>
    <xf numFmtId="164" fontId="24" fillId="0" borderId="17" xfId="12" applyFont="1" applyBorder="1" applyAlignment="1">
      <alignment horizontal="left" indent="1"/>
    </xf>
    <xf numFmtId="174" fontId="31" fillId="0" borderId="17" xfId="0" applyNumberFormat="1" applyFont="1" applyBorder="1"/>
    <xf numFmtId="0" fontId="24" fillId="0" borderId="38" xfId="0" applyFont="1" applyBorder="1"/>
    <xf numFmtId="164" fontId="24" fillId="0" borderId="14" xfId="12" applyFont="1" applyBorder="1" applyAlignment="1">
      <alignment horizontal="left" indent="1"/>
    </xf>
    <xf numFmtId="174" fontId="31" fillId="0" borderId="14" xfId="0" applyNumberFormat="1" applyFont="1" applyBorder="1"/>
    <xf numFmtId="0" fontId="24" fillId="0" borderId="41" xfId="0" applyFont="1" applyBorder="1"/>
    <xf numFmtId="0" fontId="23" fillId="23" borderId="46" xfId="0" applyFont="1" applyFill="1" applyBorder="1" applyAlignment="1">
      <alignment horizontal="center"/>
    </xf>
    <xf numFmtId="0" fontId="23" fillId="23" borderId="11" xfId="0" applyFont="1" applyFill="1" applyBorder="1" applyAlignment="1">
      <alignment horizontal="center"/>
    </xf>
    <xf numFmtId="0" fontId="31" fillId="23" borderId="47" xfId="0" applyFont="1" applyFill="1" applyBorder="1"/>
    <xf numFmtId="0" fontId="45" fillId="0" borderId="0" xfId="0" applyFont="1"/>
    <xf numFmtId="0" fontId="35" fillId="5" borderId="27" xfId="8" applyFont="1" applyFill="1" applyBorder="1" applyAlignment="1">
      <alignment horizontal="right"/>
    </xf>
    <xf numFmtId="44" fontId="22" fillId="13" borderId="43" xfId="15" applyFont="1" applyFill="1" applyBorder="1"/>
    <xf numFmtId="9" fontId="35" fillId="5" borderId="44" xfId="8" applyNumberFormat="1" applyFont="1" applyFill="1" applyBorder="1" applyAlignment="1">
      <alignment horizontal="center"/>
    </xf>
    <xf numFmtId="0" fontId="35" fillId="5" borderId="45" xfId="8" applyFont="1" applyFill="1" applyBorder="1" applyAlignment="1">
      <alignment horizontal="right"/>
    </xf>
    <xf numFmtId="175" fontId="22" fillId="0" borderId="11" xfId="16" applyNumberFormat="1" applyFont="1" applyBorder="1"/>
    <xf numFmtId="173" fontId="0" fillId="0" borderId="11" xfId="14" applyFont="1" applyBorder="1"/>
    <xf numFmtId="0" fontId="22" fillId="0" borderId="47" xfId="8" applyBorder="1"/>
    <xf numFmtId="175" fontId="22" fillId="0" borderId="17" xfId="16" applyNumberFormat="1" applyBorder="1"/>
    <xf numFmtId="173" fontId="0" fillId="0" borderId="17" xfId="14" applyFont="1" applyBorder="1"/>
    <xf numFmtId="0" fontId="22" fillId="0" borderId="38" xfId="8" applyBorder="1"/>
    <xf numFmtId="44" fontId="22" fillId="13" borderId="48" xfId="15" applyFont="1" applyFill="1" applyBorder="1"/>
    <xf numFmtId="175" fontId="22" fillId="0" borderId="49" xfId="16" applyNumberFormat="1" applyBorder="1"/>
    <xf numFmtId="173" fontId="0" fillId="0" borderId="49" xfId="14" applyFont="1" applyBorder="1"/>
    <xf numFmtId="0" fontId="22" fillId="0" borderId="50" xfId="8" applyBorder="1"/>
    <xf numFmtId="0" fontId="35" fillId="5" borderId="35" xfId="8" applyFont="1" applyFill="1" applyBorder="1" applyAlignment="1">
      <alignment horizontal="center"/>
    </xf>
    <xf numFmtId="0" fontId="35" fillId="5" borderId="42" xfId="8" applyFont="1" applyFill="1" applyBorder="1" applyAlignment="1">
      <alignment horizontal="center"/>
    </xf>
    <xf numFmtId="0" fontId="35" fillId="5" borderId="27" xfId="8" applyFont="1" applyFill="1" applyBorder="1" applyAlignment="1">
      <alignment horizontal="center"/>
    </xf>
    <xf numFmtId="0" fontId="47" fillId="3" borderId="0" xfId="0" applyFont="1" applyFill="1"/>
    <xf numFmtId="0" fontId="48" fillId="3" borderId="1" xfId="0" applyFont="1" applyFill="1" applyBorder="1"/>
    <xf numFmtId="0" fontId="23" fillId="0" borderId="26" xfId="10" applyFont="1" applyBorder="1" applyAlignment="1">
      <alignment horizontal="left"/>
    </xf>
    <xf numFmtId="0" fontId="6" fillId="0" borderId="0" xfId="0" applyFont="1" applyAlignment="1">
      <alignment wrapText="1"/>
    </xf>
    <xf numFmtId="43" fontId="0" fillId="0" borderId="0" xfId="1" applyFont="1" applyAlignment="1">
      <alignment vertical="center"/>
    </xf>
    <xf numFmtId="176" fontId="31" fillId="13" borderId="16" xfId="1" applyNumberFormat="1" applyFont="1" applyFill="1" applyBorder="1" applyAlignment="1">
      <alignment vertical="center"/>
    </xf>
    <xf numFmtId="176" fontId="31" fillId="0" borderId="14" xfId="1" applyNumberFormat="1" applyFont="1" applyBorder="1" applyAlignment="1">
      <alignment vertical="center"/>
    </xf>
    <xf numFmtId="176" fontId="31" fillId="13" borderId="14" xfId="1" applyNumberFormat="1" applyFont="1" applyFill="1" applyBorder="1" applyAlignment="1">
      <alignment vertical="center"/>
    </xf>
    <xf numFmtId="0" fontId="34" fillId="0" borderId="14" xfId="10" applyBorder="1"/>
    <xf numFmtId="0" fontId="35" fillId="15" borderId="14" xfId="10" applyFont="1" applyFill="1" applyBorder="1"/>
    <xf numFmtId="43" fontId="0" fillId="0" borderId="0" xfId="1" applyFont="1" applyFill="1"/>
    <xf numFmtId="43" fontId="23" fillId="15" borderId="25" xfId="1" applyFont="1" applyFill="1" applyBorder="1"/>
    <xf numFmtId="43" fontId="34" fillId="16" borderId="17" xfId="1" applyFont="1" applyFill="1" applyBorder="1"/>
    <xf numFmtId="43" fontId="23" fillId="15" borderId="1" xfId="1" applyFont="1" applyFill="1" applyBorder="1"/>
    <xf numFmtId="43" fontId="0" fillId="0" borderId="0" xfId="1" applyFont="1"/>
    <xf numFmtId="43" fontId="0" fillId="0" borderId="17" xfId="1" applyFont="1" applyBorder="1"/>
    <xf numFmtId="43" fontId="34" fillId="8" borderId="17" xfId="10" applyNumberFormat="1" applyFill="1" applyBorder="1"/>
    <xf numFmtId="0" fontId="31" fillId="0" borderId="28" xfId="1" applyNumberFormat="1" applyFont="1" applyBorder="1" applyAlignment="1">
      <alignment vertical="center"/>
    </xf>
    <xf numFmtId="44" fontId="37" fillId="13" borderId="43" xfId="8" applyNumberFormat="1" applyFont="1" applyFill="1" applyBorder="1"/>
    <xf numFmtId="44" fontId="37" fillId="13" borderId="35" xfId="8" applyNumberFormat="1" applyFont="1" applyFill="1" applyBorder="1"/>
    <xf numFmtId="44" fontId="37" fillId="13" borderId="48" xfId="8" applyNumberFormat="1" applyFont="1" applyFill="1" applyBorder="1"/>
    <xf numFmtId="44" fontId="37" fillId="8" borderId="35" xfId="8" applyNumberFormat="1" applyFont="1" applyFill="1" applyBorder="1"/>
    <xf numFmtId="44" fontId="37" fillId="0" borderId="42" xfId="8" applyNumberFormat="1" applyFont="1" applyBorder="1"/>
    <xf numFmtId="44" fontId="31" fillId="13" borderId="40" xfId="0" applyNumberFormat="1" applyFont="1" applyFill="1" applyBorder="1"/>
    <xf numFmtId="44" fontId="35" fillId="13" borderId="43" xfId="15" applyFont="1" applyFill="1" applyBorder="1"/>
    <xf numFmtId="44" fontId="35" fillId="13" borderId="35" xfId="15" applyFont="1" applyFill="1" applyBorder="1"/>
    <xf numFmtId="177" fontId="31" fillId="13" borderId="17" xfId="0" applyNumberFormat="1" applyFont="1" applyFill="1" applyBorder="1" applyAlignment="1">
      <alignment vertical="center"/>
    </xf>
    <xf numFmtId="177" fontId="31" fillId="13" borderId="4" xfId="0" applyNumberFormat="1" applyFont="1" applyFill="1" applyBorder="1" applyAlignment="1">
      <alignment vertical="center"/>
    </xf>
    <xf numFmtId="177" fontId="37" fillId="13" borderId="40" xfId="0" applyNumberFormat="1" applyFont="1" applyFill="1" applyBorder="1"/>
    <xf numFmtId="177" fontId="37" fillId="13" borderId="4" xfId="0" applyNumberFormat="1" applyFont="1" applyFill="1" applyBorder="1"/>
    <xf numFmtId="177" fontId="37" fillId="0" borderId="14" xfId="12" applyNumberFormat="1" applyFont="1" applyBorder="1"/>
    <xf numFmtId="177" fontId="37" fillId="0" borderId="17" xfId="12" applyNumberFormat="1" applyFont="1" applyBorder="1"/>
    <xf numFmtId="177" fontId="37" fillId="0" borderId="28" xfId="12" applyNumberFormat="1" applyFont="1" applyBorder="1"/>
    <xf numFmtId="173" fontId="22" fillId="13" borderId="57" xfId="8" applyNumberFormat="1" applyFill="1" applyBorder="1" applyAlignment="1">
      <alignment vertical="center"/>
    </xf>
    <xf numFmtId="173" fontId="22" fillId="13" borderId="42" xfId="8" applyNumberFormat="1" applyFill="1" applyBorder="1" applyAlignment="1">
      <alignment vertical="center"/>
    </xf>
    <xf numFmtId="0" fontId="11" fillId="4" borderId="2" xfId="9" applyFont="1" applyFill="1" applyBorder="1" applyAlignment="1">
      <alignment horizontal="center"/>
    </xf>
    <xf numFmtId="0" fontId="11" fillId="4" borderId="3" xfId="9" applyFont="1" applyFill="1" applyBorder="1" applyAlignment="1">
      <alignment horizontal="center"/>
    </xf>
    <xf numFmtId="0" fontId="11" fillId="4" borderId="4" xfId="9" applyFont="1" applyFill="1" applyBorder="1" applyAlignment="1">
      <alignment horizontal="center"/>
    </xf>
    <xf numFmtId="0" fontId="0" fillId="8" borderId="22" xfId="0" applyFill="1" applyBorder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8" borderId="9" xfId="0" applyFill="1" applyBorder="1" applyAlignment="1">
      <alignment vertical="center" wrapText="1"/>
    </xf>
    <xf numFmtId="0" fontId="0" fillId="8" borderId="23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29" fillId="12" borderId="0" xfId="0" applyFont="1" applyFill="1" applyAlignment="1">
      <alignment horizontal="center" vertical="center"/>
    </xf>
    <xf numFmtId="0" fontId="2" fillId="8" borderId="19" xfId="0" applyFont="1" applyFill="1" applyBorder="1" applyAlignment="1">
      <alignment vertical="center" wrapText="1"/>
    </xf>
    <xf numFmtId="0" fontId="2" fillId="8" borderId="20" xfId="0" applyFont="1" applyFill="1" applyBorder="1" applyAlignment="1">
      <alignment vertical="center" wrapText="1"/>
    </xf>
    <xf numFmtId="0" fontId="2" fillId="8" borderId="21" xfId="0" applyFont="1" applyFill="1" applyBorder="1" applyAlignment="1">
      <alignment vertical="center" wrapText="1"/>
    </xf>
    <xf numFmtId="0" fontId="36" fillId="0" borderId="0" xfId="10" applyFont="1" applyAlignment="1">
      <alignment horizontal="center"/>
    </xf>
    <xf numFmtId="0" fontId="36" fillId="15" borderId="0" xfId="0" applyFont="1" applyFill="1" applyAlignment="1">
      <alignment horizontal="center"/>
    </xf>
    <xf numFmtId="0" fontId="37" fillId="8" borderId="34" xfId="0" applyFont="1" applyFill="1" applyBorder="1" applyAlignment="1">
      <alignment horizontal="left" vertical="center" wrapText="1" indent="1"/>
    </xf>
    <xf numFmtId="0" fontId="37" fillId="8" borderId="33" xfId="0" applyFont="1" applyFill="1" applyBorder="1" applyAlignment="1">
      <alignment horizontal="left" vertical="center" wrapText="1" indent="1"/>
    </xf>
    <xf numFmtId="0" fontId="37" fillId="8" borderId="32" xfId="0" applyFont="1" applyFill="1" applyBorder="1" applyAlignment="1">
      <alignment horizontal="left" vertical="center" wrapText="1" indent="1"/>
    </xf>
    <xf numFmtId="0" fontId="37" fillId="8" borderId="31" xfId="0" applyFont="1" applyFill="1" applyBorder="1" applyAlignment="1">
      <alignment horizontal="left" vertical="center" wrapText="1" indent="1"/>
    </xf>
    <xf numFmtId="0" fontId="37" fillId="8" borderId="30" xfId="0" applyFont="1" applyFill="1" applyBorder="1" applyAlignment="1">
      <alignment horizontal="left" vertical="center" wrapText="1" indent="1"/>
    </xf>
    <xf numFmtId="0" fontId="37" fillId="8" borderId="29" xfId="0" applyFont="1" applyFill="1" applyBorder="1" applyAlignment="1">
      <alignment horizontal="left" vertical="center" wrapText="1" indent="1"/>
    </xf>
    <xf numFmtId="0" fontId="40" fillId="17" borderId="19" xfId="0" applyFont="1" applyFill="1" applyBorder="1" applyAlignment="1">
      <alignment horizontal="center"/>
    </xf>
    <xf numFmtId="0" fontId="40" fillId="17" borderId="20" xfId="0" applyFont="1" applyFill="1" applyBorder="1" applyAlignment="1">
      <alignment horizontal="center"/>
    </xf>
    <xf numFmtId="0" fontId="40" fillId="17" borderId="21" xfId="0" applyFont="1" applyFill="1" applyBorder="1" applyAlignment="1">
      <alignment horizontal="center"/>
    </xf>
    <xf numFmtId="0" fontId="37" fillId="8" borderId="34" xfId="0" applyFont="1" applyFill="1" applyBorder="1" applyAlignment="1">
      <alignment horizontal="left" vertical="center" wrapText="1"/>
    </xf>
    <xf numFmtId="0" fontId="37" fillId="8" borderId="26" xfId="0" applyFont="1" applyFill="1" applyBorder="1" applyAlignment="1">
      <alignment horizontal="left" vertical="center" wrapText="1"/>
    </xf>
    <xf numFmtId="0" fontId="37" fillId="8" borderId="33" xfId="0" applyFont="1" applyFill="1" applyBorder="1" applyAlignment="1">
      <alignment horizontal="left" vertical="center" wrapText="1"/>
    </xf>
    <xf numFmtId="0" fontId="37" fillId="8" borderId="32" xfId="0" applyFont="1" applyFill="1" applyBorder="1" applyAlignment="1">
      <alignment horizontal="left" vertical="center" wrapText="1"/>
    </xf>
    <xf numFmtId="0" fontId="37" fillId="8" borderId="0" xfId="0" applyFont="1" applyFill="1" applyAlignment="1">
      <alignment horizontal="left" vertical="center" wrapText="1"/>
    </xf>
    <xf numFmtId="0" fontId="37" fillId="8" borderId="31" xfId="0" applyFont="1" applyFill="1" applyBorder="1" applyAlignment="1">
      <alignment horizontal="left" vertical="center" wrapText="1"/>
    </xf>
    <xf numFmtId="0" fontId="37" fillId="8" borderId="30" xfId="0" applyFont="1" applyFill="1" applyBorder="1" applyAlignment="1">
      <alignment horizontal="left" vertical="center" wrapText="1"/>
    </xf>
    <xf numFmtId="0" fontId="37" fillId="8" borderId="8" xfId="0" applyFont="1" applyFill="1" applyBorder="1" applyAlignment="1">
      <alignment horizontal="left" vertical="center" wrapText="1"/>
    </xf>
    <xf numFmtId="0" fontId="37" fillId="8" borderId="29" xfId="0" applyFont="1" applyFill="1" applyBorder="1" applyAlignment="1">
      <alignment horizontal="left" vertical="center" wrapText="1"/>
    </xf>
    <xf numFmtId="0" fontId="37" fillId="8" borderId="36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 wrapText="1"/>
    </xf>
    <xf numFmtId="0" fontId="37" fillId="8" borderId="13" xfId="0" applyFont="1" applyFill="1" applyBorder="1" applyAlignment="1">
      <alignment horizontal="left" vertical="center" wrapText="1"/>
    </xf>
    <xf numFmtId="0" fontId="38" fillId="1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42" fillId="18" borderId="50" xfId="8" applyFont="1" applyFill="1" applyBorder="1" applyAlignment="1">
      <alignment horizontal="center"/>
    </xf>
    <xf numFmtId="0" fontId="42" fillId="18" borderId="49" xfId="8" applyFont="1" applyFill="1" applyBorder="1" applyAlignment="1">
      <alignment horizontal="center"/>
    </xf>
    <xf numFmtId="0" fontId="42" fillId="18" borderId="48" xfId="8" applyFont="1" applyFill="1" applyBorder="1" applyAlignment="1">
      <alignment horizontal="center"/>
    </xf>
    <xf numFmtId="0" fontId="40" fillId="20" borderId="2" xfId="8" applyFont="1" applyFill="1" applyBorder="1" applyAlignment="1">
      <alignment horizontal="center" vertical="center"/>
    </xf>
    <xf numFmtId="0" fontId="40" fillId="20" borderId="3" xfId="8" applyFont="1" applyFill="1" applyBorder="1" applyAlignment="1">
      <alignment horizontal="center" vertical="center"/>
    </xf>
    <xf numFmtId="0" fontId="40" fillId="20" borderId="4" xfId="8" applyFont="1" applyFill="1" applyBorder="1" applyAlignment="1">
      <alignment horizontal="center" vertical="center"/>
    </xf>
    <xf numFmtId="0" fontId="42" fillId="17" borderId="19" xfId="8" applyFont="1" applyFill="1" applyBorder="1" applyAlignment="1">
      <alignment horizontal="center" vertical="center"/>
    </xf>
    <xf numFmtId="0" fontId="42" fillId="17" borderId="20" xfId="8" applyFont="1" applyFill="1" applyBorder="1" applyAlignment="1">
      <alignment horizontal="center" vertical="center"/>
    </xf>
    <xf numFmtId="0" fontId="42" fillId="17" borderId="21" xfId="8" applyFont="1" applyFill="1" applyBorder="1" applyAlignment="1">
      <alignment horizontal="center" vertical="center"/>
    </xf>
    <xf numFmtId="0" fontId="42" fillId="20" borderId="2" xfId="8" applyFont="1" applyFill="1" applyBorder="1" applyAlignment="1">
      <alignment horizontal="center"/>
    </xf>
    <xf numFmtId="0" fontId="42" fillId="20" borderId="3" xfId="8" applyFont="1" applyFill="1" applyBorder="1" applyAlignment="1">
      <alignment horizontal="center"/>
    </xf>
    <xf numFmtId="0" fontId="42" fillId="20" borderId="4" xfId="8" applyFont="1" applyFill="1" applyBorder="1" applyAlignment="1">
      <alignment horizontal="center"/>
    </xf>
    <xf numFmtId="0" fontId="44" fillId="22" borderId="64" xfId="8" applyFont="1" applyFill="1" applyBorder="1" applyAlignment="1">
      <alignment horizontal="center"/>
    </xf>
    <xf numFmtId="0" fontId="44" fillId="22" borderId="63" xfId="8" applyFont="1" applyFill="1" applyBorder="1" applyAlignment="1">
      <alignment horizontal="center"/>
    </xf>
    <xf numFmtId="0" fontId="44" fillId="22" borderId="62" xfId="8" applyFont="1" applyFill="1" applyBorder="1" applyAlignment="1">
      <alignment horizontal="center"/>
    </xf>
    <xf numFmtId="0" fontId="40" fillId="24" borderId="67" xfId="0" applyFont="1" applyFill="1" applyBorder="1" applyAlignment="1">
      <alignment horizontal="center" vertical="center"/>
    </xf>
    <xf numFmtId="0" fontId="40" fillId="24" borderId="66" xfId="0" applyFont="1" applyFill="1" applyBorder="1" applyAlignment="1">
      <alignment horizontal="center" vertical="center"/>
    </xf>
    <xf numFmtId="0" fontId="40" fillId="24" borderId="65" xfId="0" applyFont="1" applyFill="1" applyBorder="1" applyAlignment="1">
      <alignment horizontal="center" vertical="center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6" xfId="0" applyFont="1" applyFill="1" applyBorder="1" applyAlignment="1">
      <alignment horizontal="left" vertical="center" wrapText="1"/>
    </xf>
    <xf numFmtId="0" fontId="37" fillId="13" borderId="33" xfId="0" applyFont="1" applyFill="1" applyBorder="1" applyAlignment="1">
      <alignment horizontal="left" vertical="center" wrapText="1"/>
    </xf>
    <xf numFmtId="0" fontId="37" fillId="13" borderId="32" xfId="0" applyFont="1" applyFill="1" applyBorder="1" applyAlignment="1">
      <alignment horizontal="left" vertical="center" wrapText="1"/>
    </xf>
    <xf numFmtId="0" fontId="37" fillId="13" borderId="0" xfId="0" applyFont="1" applyFill="1" applyAlignment="1">
      <alignment horizontal="left" vertical="center" wrapText="1"/>
    </xf>
    <xf numFmtId="0" fontId="37" fillId="13" borderId="31" xfId="0" applyFont="1" applyFill="1" applyBorder="1" applyAlignment="1">
      <alignment horizontal="left" vertical="center" wrapText="1"/>
    </xf>
    <xf numFmtId="0" fontId="37" fillId="13" borderId="30" xfId="0" applyFont="1" applyFill="1" applyBorder="1" applyAlignment="1">
      <alignment horizontal="left" vertical="center" wrapText="1"/>
    </xf>
    <xf numFmtId="0" fontId="37" fillId="13" borderId="8" xfId="0" applyFont="1" applyFill="1" applyBorder="1" applyAlignment="1">
      <alignment horizontal="left" vertical="center" wrapText="1"/>
    </xf>
    <xf numFmtId="0" fontId="37" fillId="13" borderId="29" xfId="0" applyFont="1" applyFill="1" applyBorder="1" applyAlignment="1">
      <alignment horizontal="left" vertical="center" wrapText="1"/>
    </xf>
    <xf numFmtId="0" fontId="46" fillId="21" borderId="2" xfId="8" applyFont="1" applyFill="1" applyBorder="1" applyAlignment="1">
      <alignment horizontal="center" vertical="center"/>
    </xf>
    <xf numFmtId="0" fontId="46" fillId="21" borderId="3" xfId="8" applyFont="1" applyFill="1" applyBorder="1" applyAlignment="1">
      <alignment horizontal="center" vertical="center"/>
    </xf>
    <xf numFmtId="0" fontId="46" fillId="21" borderId="4" xfId="8" applyFont="1" applyFill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0" fillId="0" borderId="0" xfId="0" applyNumberFormat="1"/>
  </cellXfs>
  <cellStyles count="17">
    <cellStyle name="Euro" xfId="6" xr:uid="{00000000-0005-0000-0000-000000000000}"/>
    <cellStyle name="Euro 2" xfId="14" xr:uid="{00000000-0005-0000-0000-000001000000}"/>
    <cellStyle name="Euro_Homepage-Angebot" xfId="15" xr:uid="{00000000-0005-0000-0000-000002000000}"/>
    <cellStyle name="Euro_Rahmen_und_Linien" xfId="7" xr:uid="{00000000-0005-0000-0000-000003000000}"/>
    <cellStyle name="Komma" xfId="1" builtinId="3"/>
    <cellStyle name="Komma 2" xfId="4" xr:uid="{00000000-0005-0000-0000-000005000000}"/>
    <cellStyle name="Komma 2 2" xfId="16" xr:uid="{00000000-0005-0000-0000-000006000000}"/>
    <cellStyle name="Komma 3" xfId="5" xr:uid="{00000000-0005-0000-0000-000007000000}"/>
    <cellStyle name="Komma 3 2" xfId="11" xr:uid="{00000000-0005-0000-0000-000008000000}"/>
    <cellStyle name="Standard" xfId="0" builtinId="0"/>
    <cellStyle name="Standard 2" xfId="8" xr:uid="{00000000-0005-0000-0000-00000A000000}"/>
    <cellStyle name="Standard 3" xfId="3" xr:uid="{00000000-0005-0000-0000-00000B000000}"/>
    <cellStyle name="Standard 3 2" xfId="10" xr:uid="{00000000-0005-0000-0000-00000C000000}"/>
    <cellStyle name="Standard_Rahmen_und_Linien" xfId="9" xr:uid="{00000000-0005-0000-0000-00000D000000}"/>
    <cellStyle name="Währung 2" xfId="2" xr:uid="{00000000-0005-0000-0000-00000E000000}"/>
    <cellStyle name="Währung 2 2" xfId="13" xr:uid="{00000000-0005-0000-0000-00000F000000}"/>
    <cellStyle name="Währung 3" xfId="12" xr:uid="{00000000-0005-0000-0000-000010000000}"/>
  </cellStyles>
  <dxfs count="13">
    <dxf>
      <font>
        <color theme="4"/>
      </font>
      <fill>
        <patternFill patternType="solid">
          <bgColor rgb="FF00B0F0"/>
        </patternFill>
      </fill>
    </dxf>
    <dxf>
      <font>
        <color rgb="FF00B050"/>
      </font>
      <fill>
        <patternFill patternType="solid">
          <bgColor rgb="FF92D050"/>
        </patternFill>
      </fill>
    </dxf>
    <dxf>
      <font>
        <color rgb="FFFFC0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Umsätze im Januar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A9D5-458F-ACA6-8F1BC4AC7B0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D5-458F-ACA6-8F1BC4AC7B0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9D5-458F-ACA6-8F1BC4AC7B0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D5-458F-ACA6-8F1BC4AC7B0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9D5-458F-ACA6-8F1BC4AC7B0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9D5-458F-ACA6-8F1BC4AC7B0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9D5-458F-ACA6-8F1BC4AC7B0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9D5-458F-ACA6-8F1BC4AC7B0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Visualisieren!$A$3:$A$6</c:f>
              <c:strCache>
                <c:ptCount val="4"/>
                <c:pt idx="0">
                  <c:v>Filiale 1</c:v>
                </c:pt>
                <c:pt idx="1">
                  <c:v>Filiale 2</c:v>
                </c:pt>
                <c:pt idx="2">
                  <c:v>Filiale 3</c:v>
                </c:pt>
                <c:pt idx="3">
                  <c:v>Filiale 4</c:v>
                </c:pt>
              </c:strCache>
            </c:strRef>
          </c:cat>
          <c:val>
            <c:numRef>
              <c:f>Visualisieren!$B$3:$B$6</c:f>
              <c:numCache>
                <c:formatCode>_-* #,##0\ "€"_-;\-* #,##0\ "€"_-;_-* "-"??\ "€"_-;_-@_-</c:formatCode>
                <c:ptCount val="4"/>
                <c:pt idx="0">
                  <c:v>150000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9-41F3-AFE0-0B3FFBB190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66675</xdr:rowOff>
    </xdr:from>
    <xdr:to>
      <xdr:col>11</xdr:col>
      <xdr:colOff>9524</xdr:colOff>
      <xdr:row>14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2</xdr:row>
      <xdr:rowOff>295745</xdr:rowOff>
    </xdr:from>
    <xdr:to>
      <xdr:col>7</xdr:col>
      <xdr:colOff>162963</xdr:colOff>
      <xdr:row>4</xdr:row>
      <xdr:rowOff>295745</xdr:rowOff>
    </xdr:to>
    <xdr:sp macro="" textlink="">
      <xdr:nvSpPr>
        <xdr:cNvPr id="3" name="Legende mit Pfeil nach link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010809" y="884220"/>
          <a:ext cx="1815504" cy="588475"/>
        </a:xfrm>
        <a:prstGeom prst="leftArrowCallout">
          <a:avLst>
            <a:gd name="adj1" fmla="val 25000"/>
            <a:gd name="adj2" fmla="val 25000"/>
            <a:gd name="adj3" fmla="val 25000"/>
            <a:gd name="adj4" fmla="val 811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600"/>
            <a:t>Zeilensummen/-differenz</a:t>
          </a:r>
        </a:p>
      </xdr:txBody>
    </xdr:sp>
    <xdr:clientData/>
  </xdr:twoCellAnchor>
  <xdr:twoCellAnchor>
    <xdr:from>
      <xdr:col>1</xdr:col>
      <xdr:colOff>38100</xdr:colOff>
      <xdr:row>6</xdr:row>
      <xdr:rowOff>0</xdr:rowOff>
    </xdr:from>
    <xdr:to>
      <xdr:col>3</xdr:col>
      <xdr:colOff>1038225</xdr:colOff>
      <xdr:row>9</xdr:row>
      <xdr:rowOff>66675</xdr:rowOff>
    </xdr:to>
    <xdr:sp macro="" textlink="">
      <xdr:nvSpPr>
        <xdr:cNvPr id="4" name="Legende mit Pfeil nach oben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43025" y="1809750"/>
          <a:ext cx="3829050" cy="63817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600">
              <a:solidFill>
                <a:schemeClr val="bg1"/>
              </a:solidFill>
            </a:rPr>
            <a:t>Spaltensummen</a:t>
          </a:r>
          <a:endParaRPr lang="de-AT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10642</xdr:colOff>
      <xdr:row>9</xdr:row>
      <xdr:rowOff>116402</xdr:rowOff>
    </xdr:from>
    <xdr:to>
      <xdr:col>9</xdr:col>
      <xdr:colOff>528331</xdr:colOff>
      <xdr:row>11</xdr:row>
      <xdr:rowOff>277719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4CE4DC6-E88D-4E20-A122-D1329D2A8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0336" y="2289233"/>
          <a:ext cx="1681706" cy="1144266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>
    <xdr:from>
      <xdr:col>6</xdr:col>
      <xdr:colOff>116401</xdr:colOff>
      <xdr:row>10</xdr:row>
      <xdr:rowOff>153801</xdr:rowOff>
    </xdr:from>
    <xdr:to>
      <xdr:col>6</xdr:col>
      <xdr:colOff>525976</xdr:colOff>
      <xdr:row>10</xdr:row>
      <xdr:rowOff>172851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9C3BB0-8B6C-4C3F-B05B-FE16C877531B}"/>
            </a:ext>
          </a:extLst>
        </xdr:cNvPr>
        <xdr:cNvCxnSpPr/>
      </xdr:nvCxnSpPr>
      <xdr:spPr>
        <a:xfrm>
          <a:off x="6014087" y="2831040"/>
          <a:ext cx="409575" cy="190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7DC49-6073-49D7-9117-66997BF57ABF}" name="Tabelle1" displayName="Tabelle1" ref="A3:D9" totalsRowShown="0" headerRowDxfId="12" headerRowBorderDxfId="11" tableBorderDxfId="10" headerRowCellStyle="Standard 3 2">
  <autoFilter ref="A3:D9" xr:uid="{61A7DC49-6073-49D7-9117-66997BF57ABF}"/>
  <tableColumns count="4">
    <tableColumn id="1" xr3:uid="{47D599C2-E5C5-46C7-97B4-FDC537D2E020}" name="Spalte1" dataDxfId="9" dataCellStyle="Standard 3 2"/>
    <tableColumn id="2" xr3:uid="{58C18205-E540-42AF-A9E6-9DD60C38A464}" name="Computer" dataDxfId="8" dataCellStyle="Komma 3 2"/>
    <tableColumn id="3" xr3:uid="{98DF5020-CA34-4378-A659-E518140A2382}" name="Drucker und Zubehör" dataDxfId="7" dataCellStyle="Komma 3 2"/>
    <tableColumn id="4" xr3:uid="{236895FB-C6C1-432C-A551-EA74215D9939}" name="Filialumsatz" dataDxfId="6" dataCellStyle="K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850C19-4E4D-49BD-B31C-4AFBC646C5A1}" name="Tabelle3" displayName="Tabelle3" ref="A2:F20" totalsRowCount="1">
  <autoFilter ref="A2:F19" xr:uid="{BE850C19-4E4D-49BD-B31C-4AFBC646C5A1}"/>
  <tableColumns count="6">
    <tableColumn id="1" xr3:uid="{3F69C8E7-B4D7-4427-AAB8-C5D96E1BECCB}" name="Name"/>
    <tableColumn id="2" xr3:uid="{02628752-4996-49AC-B3D9-1D2470789F94}" name="Kategorie"/>
    <tableColumn id="3" xr3:uid="{A794AC49-0BBD-4E76-86CA-772EB1198551}" name="Auftragsnehmer"/>
    <tableColumn id="4" xr3:uid="{76773BA1-0D6D-40EC-9BBF-987D8EEA123B}" name="Status"/>
    <tableColumn id="5" xr3:uid="{49AEC75A-8404-45AB-9CF4-981C90C30648}" name="Anmerkungen"/>
    <tableColumn id="6" xr3:uid="{756B1D4C-B19C-4969-B96B-B06E5909C29E}" name="Dauer" totalsRowFunction="custom">
      <totalsRowFormula>SUM(Tabelle3[Dauer])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41" customWidth="1"/>
    <col min="2" max="2" width="16" customWidth="1"/>
    <col min="3" max="3" width="21.5703125" customWidth="1"/>
    <col min="4" max="4" width="5.5703125" customWidth="1"/>
    <col min="5" max="5" width="25.140625" customWidth="1"/>
    <col min="6" max="6" width="16.7109375" customWidth="1"/>
    <col min="7" max="7" width="22.28515625" customWidth="1"/>
    <col min="8" max="8" width="4.85546875" customWidth="1"/>
    <col min="9" max="9" width="21.28515625" bestFit="1" customWidth="1"/>
    <col min="11" max="11" width="30.140625" customWidth="1"/>
  </cols>
  <sheetData>
    <row r="1" spans="1:11" ht="28.5" x14ac:dyDescent="0.45">
      <c r="A1" s="2" t="s">
        <v>0</v>
      </c>
      <c r="B1" s="2"/>
      <c r="C1" s="2"/>
      <c r="D1" s="2"/>
      <c r="E1" s="2"/>
      <c r="F1" s="2"/>
      <c r="G1" s="2"/>
    </row>
    <row r="2" spans="1:11" ht="15.75" thickBot="1" x14ac:dyDescent="0.3"/>
    <row r="3" spans="1:11" ht="24" thickBot="1" x14ac:dyDescent="0.4">
      <c r="A3" s="5" t="s">
        <v>1</v>
      </c>
      <c r="B3" s="6"/>
      <c r="C3" s="7"/>
      <c r="E3" s="5" t="s">
        <v>2</v>
      </c>
      <c r="F3" s="3"/>
      <c r="G3" s="4"/>
      <c r="I3" s="5" t="s">
        <v>3</v>
      </c>
      <c r="J3" s="6"/>
      <c r="K3" s="7"/>
    </row>
    <row r="5" spans="1:11" ht="23.25" x14ac:dyDescent="0.35">
      <c r="A5" s="8" t="s">
        <v>4</v>
      </c>
      <c r="B5" s="15">
        <v>10</v>
      </c>
      <c r="C5" s="8"/>
      <c r="E5" s="11" t="s">
        <v>4</v>
      </c>
      <c r="F5" s="15">
        <v>10</v>
      </c>
      <c r="G5" s="11"/>
      <c r="I5" s="11" t="s">
        <v>4</v>
      </c>
      <c r="J5" s="15">
        <v>10</v>
      </c>
      <c r="K5" s="11"/>
    </row>
    <row r="6" spans="1:11" ht="23.25" x14ac:dyDescent="0.35">
      <c r="A6" s="8"/>
      <c r="B6" s="14">
        <v>20</v>
      </c>
      <c r="C6" s="8"/>
      <c r="E6" s="11"/>
      <c r="F6" s="14">
        <v>20</v>
      </c>
      <c r="G6" s="11"/>
      <c r="I6" s="11"/>
      <c r="J6" s="14">
        <v>20</v>
      </c>
      <c r="K6" s="11"/>
    </row>
    <row r="7" spans="1:11" ht="24" thickBot="1" x14ac:dyDescent="0.4">
      <c r="A7" s="8"/>
      <c r="B7" s="85">
        <v>30</v>
      </c>
      <c r="C7" s="8"/>
      <c r="E7" s="11"/>
      <c r="F7" s="16">
        <v>30</v>
      </c>
      <c r="G7" s="11"/>
      <c r="I7" s="11"/>
      <c r="J7" s="219">
        <v>30</v>
      </c>
      <c r="K7" s="11"/>
    </row>
    <row r="8" spans="1:11" ht="24.75" thickTop="1" thickBot="1" x14ac:dyDescent="0.4">
      <c r="A8" s="9" t="s">
        <v>5</v>
      </c>
      <c r="B8" s="86">
        <f>10+20+30</f>
        <v>60</v>
      </c>
      <c r="C8" s="10" t="s">
        <v>6</v>
      </c>
      <c r="E8" s="12" t="s">
        <v>5</v>
      </c>
      <c r="F8" s="86">
        <f>F7+F6+F5</f>
        <v>60</v>
      </c>
      <c r="G8" s="13" t="s">
        <v>7</v>
      </c>
      <c r="I8" s="11"/>
      <c r="J8" s="220">
        <v>40</v>
      </c>
      <c r="K8" s="11"/>
    </row>
    <row r="9" spans="1:11" ht="24" thickBot="1" x14ac:dyDescent="0.4">
      <c r="I9" s="12" t="s">
        <v>5</v>
      </c>
      <c r="J9" s="86">
        <f>SUM(J5:J8)</f>
        <v>100</v>
      </c>
      <c r="K9" s="13" t="s">
        <v>8</v>
      </c>
    </row>
    <row r="10" spans="1:11" ht="101.25" x14ac:dyDescent="0.5">
      <c r="A10" s="222" t="s">
        <v>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zoomScale="110" zoomScaleNormal="110" workbookViewId="0">
      <selection activeCell="F21" sqref="F21"/>
    </sheetView>
  </sheetViews>
  <sheetFormatPr baseColWidth="10" defaultColWidth="11.42578125" defaultRowHeight="12.75" x14ac:dyDescent="0.2"/>
  <cols>
    <col min="1" max="1" width="13.42578125" style="118" customWidth="1"/>
    <col min="2" max="2" width="14.42578125" style="118" customWidth="1"/>
    <col min="3" max="3" width="12.5703125" style="118" customWidth="1"/>
    <col min="4" max="16384" width="11.42578125" style="118"/>
  </cols>
  <sheetData>
    <row r="1" spans="1:5" ht="17.25" customHeight="1" x14ac:dyDescent="0.25">
      <c r="A1" s="292" t="s">
        <v>143</v>
      </c>
      <c r="B1" s="293"/>
      <c r="C1" s="294"/>
    </row>
    <row r="2" spans="1:5" ht="17.25" customHeight="1" x14ac:dyDescent="0.25">
      <c r="A2" s="136" t="s">
        <v>144</v>
      </c>
      <c r="B2" s="135" t="s">
        <v>145</v>
      </c>
      <c r="C2" s="134" t="s">
        <v>146</v>
      </c>
    </row>
    <row r="3" spans="1:5" ht="17.25" customHeight="1" x14ac:dyDescent="0.2">
      <c r="A3" s="133">
        <v>42006</v>
      </c>
      <c r="B3" s="131" t="s">
        <v>147</v>
      </c>
      <c r="C3" s="138">
        <v>360</v>
      </c>
    </row>
    <row r="4" spans="1:5" ht="17.25" customHeight="1" x14ac:dyDescent="0.2">
      <c r="A4" s="133">
        <v>42010</v>
      </c>
      <c r="B4" s="131" t="s">
        <v>148</v>
      </c>
      <c r="C4" s="138">
        <v>28</v>
      </c>
    </row>
    <row r="5" spans="1:5" ht="17.25" customHeight="1" thickBot="1" x14ac:dyDescent="0.25">
      <c r="A5" s="130">
        <v>42013</v>
      </c>
      <c r="B5" s="128" t="s">
        <v>149</v>
      </c>
      <c r="C5" s="137">
        <v>42</v>
      </c>
    </row>
    <row r="6" spans="1:5" ht="17.25" customHeight="1" thickBot="1" x14ac:dyDescent="0.3">
      <c r="A6" s="127"/>
      <c r="B6" s="125" t="s">
        <v>150</v>
      </c>
      <c r="C6" s="237">
        <f>SUM(C3:C5)</f>
        <v>430</v>
      </c>
    </row>
    <row r="7" spans="1:5" ht="17.25" customHeight="1" x14ac:dyDescent="0.2"/>
    <row r="8" spans="1:5" ht="17.25" customHeight="1" thickBot="1" x14ac:dyDescent="0.25"/>
    <row r="9" spans="1:5" ht="17.25" customHeight="1" x14ac:dyDescent="0.25">
      <c r="A9" s="292" t="s">
        <v>151</v>
      </c>
      <c r="B9" s="293"/>
      <c r="C9" s="293"/>
      <c r="D9" s="293"/>
      <c r="E9" s="294"/>
    </row>
    <row r="10" spans="1:5" ht="17.25" customHeight="1" x14ac:dyDescent="0.25">
      <c r="A10" s="136" t="s">
        <v>144</v>
      </c>
      <c r="B10" s="135" t="s">
        <v>152</v>
      </c>
      <c r="C10" s="135" t="s">
        <v>153</v>
      </c>
      <c r="D10" s="135" t="s">
        <v>154</v>
      </c>
      <c r="E10" s="134" t="s">
        <v>155</v>
      </c>
    </row>
    <row r="11" spans="1:5" ht="17.25" customHeight="1" x14ac:dyDescent="0.2">
      <c r="A11" s="133">
        <v>42007</v>
      </c>
      <c r="B11" s="131" t="s">
        <v>156</v>
      </c>
      <c r="C11" s="132">
        <v>7</v>
      </c>
      <c r="D11" s="131">
        <v>4</v>
      </c>
      <c r="E11" s="182">
        <f>C11*D11</f>
        <v>28</v>
      </c>
    </row>
    <row r="12" spans="1:5" ht="17.25" customHeight="1" x14ac:dyDescent="0.2">
      <c r="A12" s="133">
        <v>42015</v>
      </c>
      <c r="B12" s="131" t="s">
        <v>157</v>
      </c>
      <c r="C12" s="132">
        <v>8.5</v>
      </c>
      <c r="D12" s="131">
        <v>7</v>
      </c>
      <c r="E12" s="182">
        <f t="shared" ref="E12:E13" si="0">C12*D12</f>
        <v>59.5</v>
      </c>
    </row>
    <row r="13" spans="1:5" ht="17.25" customHeight="1" thickBot="1" x14ac:dyDescent="0.25">
      <c r="A13" s="130">
        <v>42021</v>
      </c>
      <c r="B13" s="128" t="s">
        <v>156</v>
      </c>
      <c r="C13" s="129">
        <v>7</v>
      </c>
      <c r="D13" s="128">
        <v>3</v>
      </c>
      <c r="E13" s="182">
        <f t="shared" si="0"/>
        <v>21</v>
      </c>
    </row>
    <row r="14" spans="1:5" ht="17.25" customHeight="1" thickBot="1" x14ac:dyDescent="0.3">
      <c r="A14" s="127"/>
      <c r="B14" s="126"/>
      <c r="C14" s="126"/>
      <c r="D14" s="125" t="s">
        <v>158</v>
      </c>
      <c r="E14" s="237">
        <f>SUM(E11:E13)</f>
        <v>108.5</v>
      </c>
    </row>
    <row r="15" spans="1:5" ht="17.25" customHeight="1" x14ac:dyDescent="0.2">
      <c r="A15" s="124"/>
      <c r="B15" s="124"/>
      <c r="C15" s="124"/>
      <c r="D15" s="124"/>
    </row>
    <row r="16" spans="1:5" ht="17.25" customHeight="1" thickBot="1" x14ac:dyDescent="0.25">
      <c r="A16" s="123"/>
      <c r="B16" s="123"/>
      <c r="C16" s="123"/>
      <c r="D16" s="123"/>
    </row>
    <row r="17" spans="1:4" s="119" customFormat="1" ht="17.25" customHeight="1" thickBot="1" x14ac:dyDescent="0.3">
      <c r="A17" s="122"/>
      <c r="B17" s="121"/>
      <c r="C17" s="120" t="s">
        <v>159</v>
      </c>
      <c r="D17" s="238">
        <f>E14-C6</f>
        <v>-321.5</v>
      </c>
    </row>
  </sheetData>
  <mergeCells count="2">
    <mergeCell ref="A9:E9"/>
    <mergeCell ref="A1:C1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8"/>
  <sheetViews>
    <sheetView zoomScaleNormal="100" workbookViewId="0">
      <selection activeCell="I13" sqref="I13"/>
    </sheetView>
  </sheetViews>
  <sheetFormatPr baseColWidth="10" defaultColWidth="11.42578125" defaultRowHeight="14.25" x14ac:dyDescent="0.25"/>
  <cols>
    <col min="1" max="1" width="20.7109375" style="139" customWidth="1"/>
    <col min="2" max="4" width="13.28515625" style="139" customWidth="1"/>
    <col min="5" max="5" width="13.28515625" style="140" customWidth="1"/>
    <col min="6" max="6" width="18.7109375" style="139" customWidth="1"/>
    <col min="7" max="7" width="14.28515625" style="139" customWidth="1"/>
    <col min="8" max="16384" width="11.42578125" style="139"/>
  </cols>
  <sheetData>
    <row r="1" spans="1:8" ht="21" thickBot="1" x14ac:dyDescent="0.3">
      <c r="A1" s="295" t="s">
        <v>160</v>
      </c>
      <c r="B1" s="296"/>
      <c r="C1" s="296"/>
      <c r="D1" s="296"/>
      <c r="E1" s="296"/>
      <c r="F1" s="296"/>
      <c r="G1" s="297"/>
    </row>
    <row r="2" spans="1:8" ht="30.75" thickBot="1" x14ac:dyDescent="0.3">
      <c r="A2" s="156" t="s">
        <v>161</v>
      </c>
      <c r="B2" s="155" t="s">
        <v>162</v>
      </c>
      <c r="C2" s="155" t="s">
        <v>163</v>
      </c>
      <c r="D2" s="154" t="s">
        <v>164</v>
      </c>
      <c r="E2" s="153" t="s">
        <v>165</v>
      </c>
      <c r="F2" s="152" t="s">
        <v>166</v>
      </c>
      <c r="G2" s="151" t="s">
        <v>167</v>
      </c>
    </row>
    <row r="3" spans="1:8" ht="30" x14ac:dyDescent="0.25">
      <c r="A3" s="150" t="s">
        <v>168</v>
      </c>
      <c r="B3" s="149">
        <v>6</v>
      </c>
      <c r="C3" s="149">
        <v>11</v>
      </c>
      <c r="D3" s="149">
        <v>11</v>
      </c>
      <c r="E3" s="148">
        <v>9</v>
      </c>
      <c r="F3" s="147">
        <f>C3+B3</f>
        <v>17</v>
      </c>
      <c r="G3" s="147">
        <f>SUM(B3:E3)</f>
        <v>37</v>
      </c>
    </row>
    <row r="4" spans="1:8" ht="15" x14ac:dyDescent="0.25">
      <c r="A4" s="146" t="s">
        <v>169</v>
      </c>
      <c r="B4" s="145">
        <v>8</v>
      </c>
      <c r="C4" s="145">
        <v>15</v>
      </c>
      <c r="D4" s="145">
        <v>11</v>
      </c>
      <c r="E4" s="144">
        <v>9</v>
      </c>
      <c r="F4" s="147">
        <f t="shared" ref="F4:F8" si="0">C4+B4</f>
        <v>23</v>
      </c>
      <c r="G4" s="147">
        <f t="shared" ref="G4:G8" si="1">SUM(B4:E4)</f>
        <v>43</v>
      </c>
    </row>
    <row r="5" spans="1:8" ht="15" x14ac:dyDescent="0.25">
      <c r="A5" s="146" t="s">
        <v>170</v>
      </c>
      <c r="B5" s="145">
        <v>10</v>
      </c>
      <c r="C5" s="145">
        <v>15</v>
      </c>
      <c r="D5" s="145">
        <v>13</v>
      </c>
      <c r="E5" s="144">
        <v>9</v>
      </c>
      <c r="F5" s="147">
        <f t="shared" si="0"/>
        <v>25</v>
      </c>
      <c r="G5" s="147">
        <f t="shared" si="1"/>
        <v>47</v>
      </c>
    </row>
    <row r="6" spans="1:8" ht="45" x14ac:dyDescent="0.25">
      <c r="A6" s="146" t="s">
        <v>171</v>
      </c>
      <c r="B6" s="145">
        <v>13</v>
      </c>
      <c r="C6" s="145">
        <v>20</v>
      </c>
      <c r="D6" s="145">
        <v>16</v>
      </c>
      <c r="E6" s="144">
        <v>11</v>
      </c>
      <c r="F6" s="147">
        <f t="shared" si="0"/>
        <v>33</v>
      </c>
      <c r="G6" s="147">
        <f t="shared" si="1"/>
        <v>60</v>
      </c>
    </row>
    <row r="7" spans="1:8" ht="15" x14ac:dyDescent="0.25">
      <c r="A7" s="146" t="s">
        <v>172</v>
      </c>
      <c r="B7" s="145">
        <v>16</v>
      </c>
      <c r="C7" s="145">
        <v>23</v>
      </c>
      <c r="D7" s="145">
        <v>16</v>
      </c>
      <c r="E7" s="144">
        <v>13</v>
      </c>
      <c r="F7" s="147">
        <f t="shared" si="0"/>
        <v>39</v>
      </c>
      <c r="G7" s="147">
        <f t="shared" si="1"/>
        <v>68</v>
      </c>
    </row>
    <row r="8" spans="1:8" ht="45" x14ac:dyDescent="0.25">
      <c r="A8" s="143" t="s">
        <v>173</v>
      </c>
      <c r="B8" s="142">
        <v>18</v>
      </c>
      <c r="C8" s="142">
        <v>26</v>
      </c>
      <c r="D8" s="142">
        <v>18</v>
      </c>
      <c r="E8" s="141">
        <v>15</v>
      </c>
      <c r="F8" s="147">
        <f t="shared" si="0"/>
        <v>44</v>
      </c>
      <c r="G8" s="147">
        <f t="shared" si="1"/>
        <v>77</v>
      </c>
    </row>
    <row r="9" spans="1:8" x14ac:dyDescent="0.25">
      <c r="A9" s="140"/>
      <c r="B9" s="140"/>
    </row>
    <row r="10" spans="1:8" ht="14.25" customHeight="1" x14ac:dyDescent="0.25">
      <c r="A10" s="140"/>
      <c r="B10" s="140"/>
      <c r="C10" s="140"/>
      <c r="D10" s="140"/>
      <c r="F10" s="140"/>
      <c r="G10" s="140"/>
      <c r="H10" s="140"/>
    </row>
    <row r="11" spans="1:8" x14ac:dyDescent="0.25">
      <c r="A11" s="140"/>
      <c r="B11" s="140"/>
      <c r="C11" s="140"/>
      <c r="D11" s="140"/>
      <c r="F11" s="140"/>
      <c r="G11" s="140"/>
      <c r="H11" s="140"/>
    </row>
    <row r="12" spans="1:8" x14ac:dyDescent="0.25">
      <c r="A12" s="140"/>
      <c r="B12" s="140"/>
      <c r="C12" s="140"/>
      <c r="D12" s="140"/>
      <c r="F12" s="140"/>
      <c r="G12" s="140"/>
      <c r="H12" s="140"/>
    </row>
    <row r="13" spans="1:8" x14ac:dyDescent="0.25">
      <c r="A13" s="140"/>
      <c r="B13" s="140"/>
      <c r="C13" s="140"/>
      <c r="D13" s="140"/>
      <c r="F13" s="140"/>
      <c r="G13" s="140"/>
      <c r="H13" s="140"/>
    </row>
    <row r="14" spans="1:8" x14ac:dyDescent="0.25">
      <c r="A14" s="140"/>
      <c r="B14" s="140"/>
      <c r="C14" s="140"/>
      <c r="D14" s="140"/>
      <c r="F14" s="140"/>
      <c r="G14" s="140"/>
      <c r="H14" s="140"/>
    </row>
    <row r="15" spans="1:8" x14ac:dyDescent="0.25">
      <c r="A15" s="140"/>
      <c r="B15" s="140"/>
      <c r="C15" s="140"/>
      <c r="D15" s="140"/>
      <c r="F15" s="140"/>
      <c r="G15" s="140"/>
      <c r="H15" s="140"/>
    </row>
    <row r="16" spans="1:8" x14ac:dyDescent="0.25">
      <c r="A16" s="140"/>
      <c r="B16" s="140"/>
      <c r="C16" s="140"/>
      <c r="D16" s="140"/>
      <c r="F16" s="140"/>
      <c r="G16" s="140"/>
      <c r="H16" s="140"/>
    </row>
    <row r="17" spans="1:8" x14ac:dyDescent="0.25">
      <c r="A17" s="140"/>
      <c r="B17" s="140"/>
      <c r="C17" s="140"/>
      <c r="D17" s="140"/>
      <c r="F17" s="140"/>
      <c r="G17" s="140"/>
      <c r="H17" s="140"/>
    </row>
    <row r="18" spans="1:8" x14ac:dyDescent="0.25">
      <c r="A18" s="140"/>
      <c r="B18" s="140"/>
      <c r="C18" s="140"/>
      <c r="D18" s="140"/>
      <c r="F18" s="140"/>
      <c r="G18" s="140"/>
      <c r="H18" s="140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zoomScale="110" zoomScaleNormal="110" workbookViewId="0">
      <selection activeCell="G6" sqref="G6"/>
    </sheetView>
  </sheetViews>
  <sheetFormatPr baseColWidth="10" defaultColWidth="11.42578125" defaultRowHeight="12.75" x14ac:dyDescent="0.2"/>
  <cols>
    <col min="1" max="1" width="11.42578125" style="118"/>
    <col min="2" max="6" width="11.85546875" style="118" customWidth="1"/>
    <col min="7" max="16384" width="11.42578125" style="118"/>
  </cols>
  <sheetData>
    <row r="1" spans="1:6" ht="18.75" thickBot="1" x14ac:dyDescent="0.25">
      <c r="A1" s="298" t="s">
        <v>174</v>
      </c>
      <c r="B1" s="299"/>
      <c r="C1" s="299"/>
      <c r="D1" s="299"/>
      <c r="E1" s="299"/>
      <c r="F1" s="300"/>
    </row>
    <row r="2" spans="1:6" ht="16.7" customHeight="1" x14ac:dyDescent="0.2">
      <c r="A2" s="170" t="s">
        <v>89</v>
      </c>
      <c r="B2" s="169" t="s">
        <v>175</v>
      </c>
      <c r="C2" s="169" t="s">
        <v>176</v>
      </c>
      <c r="D2" s="169" t="s">
        <v>177</v>
      </c>
      <c r="E2" s="168" t="s">
        <v>178</v>
      </c>
      <c r="F2" s="167" t="s">
        <v>179</v>
      </c>
    </row>
    <row r="3" spans="1:6" ht="16.7" customHeight="1" x14ac:dyDescent="0.2">
      <c r="A3" s="166" t="s">
        <v>180</v>
      </c>
      <c r="B3" s="165">
        <v>6200</v>
      </c>
      <c r="C3" s="165">
        <v>3800</v>
      </c>
      <c r="D3" s="165">
        <v>4750</v>
      </c>
      <c r="E3" s="164">
        <v>7260</v>
      </c>
      <c r="F3" s="252">
        <f>SUM(B3:E3)</f>
        <v>22010</v>
      </c>
    </row>
    <row r="4" spans="1:6" ht="16.7" customHeight="1" x14ac:dyDescent="0.2">
      <c r="A4" s="163" t="s">
        <v>181</v>
      </c>
      <c r="B4" s="162">
        <v>1200</v>
      </c>
      <c r="C4" s="162">
        <v>1050</v>
      </c>
      <c r="D4" s="162">
        <v>2190</v>
      </c>
      <c r="E4" s="161">
        <v>1820</v>
      </c>
      <c r="F4" s="252">
        <f t="shared" ref="F4:F5" si="0">SUM(B4:E4)</f>
        <v>6260</v>
      </c>
    </row>
    <row r="5" spans="1:6" ht="16.7" customHeight="1" x14ac:dyDescent="0.2">
      <c r="A5" s="160" t="s">
        <v>182</v>
      </c>
      <c r="B5" s="159">
        <v>8580</v>
      </c>
      <c r="C5" s="159">
        <v>9440</v>
      </c>
      <c r="D5" s="159">
        <v>12800</v>
      </c>
      <c r="E5" s="158">
        <v>10370</v>
      </c>
      <c r="F5" s="252">
        <f t="shared" si="0"/>
        <v>41190</v>
      </c>
    </row>
    <row r="6" spans="1:6" ht="16.7" customHeight="1" x14ac:dyDescent="0.2">
      <c r="A6" s="157" t="s">
        <v>183</v>
      </c>
      <c r="B6" s="253">
        <f>SUM(B3:B5)</f>
        <v>15980</v>
      </c>
      <c r="C6" s="253">
        <f t="shared" ref="C6:F6" si="1">SUM(C3:C5)</f>
        <v>14290</v>
      </c>
      <c r="D6" s="253">
        <f t="shared" si="1"/>
        <v>19740</v>
      </c>
      <c r="E6" s="253">
        <f t="shared" si="1"/>
        <v>19450</v>
      </c>
      <c r="F6" s="253">
        <f t="shared" si="1"/>
        <v>69460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zoomScale="110" zoomScaleNormal="110" workbookViewId="0">
      <selection activeCell="D12" sqref="D12"/>
    </sheetView>
  </sheetViews>
  <sheetFormatPr baseColWidth="10" defaultColWidth="11.42578125" defaultRowHeight="14.25" x14ac:dyDescent="0.2"/>
  <cols>
    <col min="1" max="1" width="13.140625" style="119" customWidth="1"/>
    <col min="2" max="3" width="13.28515625" style="119" customWidth="1"/>
    <col min="4" max="16384" width="11.42578125" style="119"/>
  </cols>
  <sheetData>
    <row r="1" spans="1:3" ht="18.75" thickBot="1" x14ac:dyDescent="0.3">
      <c r="A1" s="301" t="s">
        <v>147</v>
      </c>
      <c r="B1" s="302"/>
      <c r="C1" s="303"/>
    </row>
    <row r="2" spans="1:3" ht="15.75" thickBot="1" x14ac:dyDescent="0.3">
      <c r="A2" s="180"/>
      <c r="B2" s="179" t="s">
        <v>184</v>
      </c>
      <c r="C2" s="178" t="s">
        <v>185</v>
      </c>
    </row>
    <row r="3" spans="1:3" ht="15" thickBot="1" x14ac:dyDescent="0.25">
      <c r="A3" s="177" t="s">
        <v>186</v>
      </c>
      <c r="B3" s="176">
        <v>780</v>
      </c>
      <c r="C3" s="239">
        <f>B3*12</f>
        <v>9360</v>
      </c>
    </row>
    <row r="4" spans="1:3" ht="15" thickBot="1" x14ac:dyDescent="0.25">
      <c r="A4" s="175" t="s">
        <v>187</v>
      </c>
      <c r="B4" s="174">
        <v>570</v>
      </c>
      <c r="C4" s="239">
        <f t="shared" ref="C4:C5" si="0">B4*12</f>
        <v>6840</v>
      </c>
    </row>
    <row r="5" spans="1:3" ht="15" thickBot="1" x14ac:dyDescent="0.25">
      <c r="A5" s="175" t="s">
        <v>188</v>
      </c>
      <c r="B5" s="174">
        <v>200</v>
      </c>
      <c r="C5" s="239">
        <f t="shared" si="0"/>
        <v>2400</v>
      </c>
    </row>
    <row r="6" spans="1:3" ht="15" thickBot="1" x14ac:dyDescent="0.25">
      <c r="A6" s="173" t="s">
        <v>189</v>
      </c>
      <c r="B6" s="172">
        <v>90</v>
      </c>
      <c r="C6" s="239">
        <f>B6*12</f>
        <v>1080</v>
      </c>
    </row>
    <row r="7" spans="1:3" ht="15.75" thickBot="1" x14ac:dyDescent="0.3">
      <c r="A7" s="171" t="s">
        <v>15</v>
      </c>
      <c r="B7" s="241"/>
      <c r="C7" s="240">
        <f>SUM(C3:C6)</f>
        <v>19680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"/>
  <sheetViews>
    <sheetView zoomScale="110" zoomScaleNormal="110" workbookViewId="0">
      <selection activeCell="F15" sqref="F15"/>
    </sheetView>
  </sheetViews>
  <sheetFormatPr baseColWidth="10" defaultColWidth="11.42578125" defaultRowHeight="14.25" x14ac:dyDescent="0.2"/>
  <cols>
    <col min="1" max="3" width="14.7109375" style="119" customWidth="1"/>
    <col min="4" max="16384" width="11.42578125" style="119"/>
  </cols>
  <sheetData>
    <row r="1" spans="1:3" ht="16.5" thickBot="1" x14ac:dyDescent="0.3">
      <c r="A1" s="304" t="s">
        <v>190</v>
      </c>
      <c r="B1" s="305"/>
      <c r="C1" s="306"/>
    </row>
    <row r="2" spans="1:3" ht="15.75" thickBot="1" x14ac:dyDescent="0.3">
      <c r="A2" s="188"/>
      <c r="B2" s="187" t="s">
        <v>191</v>
      </c>
      <c r="C2" s="186" t="s">
        <v>192</v>
      </c>
    </row>
    <row r="3" spans="1:3" x14ac:dyDescent="0.2">
      <c r="A3" s="185" t="s">
        <v>193</v>
      </c>
      <c r="B3" s="184">
        <v>59</v>
      </c>
      <c r="C3" s="183">
        <f>B3*0.5</f>
        <v>29.5</v>
      </c>
    </row>
    <row r="4" spans="1:3" x14ac:dyDescent="0.2">
      <c r="A4" s="175" t="s">
        <v>194</v>
      </c>
      <c r="B4" s="132">
        <v>79</v>
      </c>
      <c r="C4" s="183">
        <f t="shared" ref="C4:C9" si="0">B4*0.5</f>
        <v>39.5</v>
      </c>
    </row>
    <row r="5" spans="1:3" x14ac:dyDescent="0.2">
      <c r="A5" s="175" t="s">
        <v>195</v>
      </c>
      <c r="B5" s="132">
        <v>49</v>
      </c>
      <c r="C5" s="183">
        <f t="shared" si="0"/>
        <v>24.5</v>
      </c>
    </row>
    <row r="6" spans="1:3" x14ac:dyDescent="0.2">
      <c r="A6" s="175" t="s">
        <v>196</v>
      </c>
      <c r="B6" s="132">
        <v>99</v>
      </c>
      <c r="C6" s="183">
        <f t="shared" si="0"/>
        <v>49.5</v>
      </c>
    </row>
    <row r="7" spans="1:3" x14ac:dyDescent="0.2">
      <c r="A7" s="175" t="s">
        <v>197</v>
      </c>
      <c r="B7" s="132">
        <v>149</v>
      </c>
      <c r="C7" s="183">
        <f t="shared" si="0"/>
        <v>74.5</v>
      </c>
    </row>
    <row r="8" spans="1:3" x14ac:dyDescent="0.2">
      <c r="A8" s="175" t="s">
        <v>198</v>
      </c>
      <c r="B8" s="132">
        <v>29</v>
      </c>
      <c r="C8" s="183">
        <f t="shared" si="0"/>
        <v>14.5</v>
      </c>
    </row>
    <row r="9" spans="1:3" ht="15" thickBot="1" x14ac:dyDescent="0.25">
      <c r="A9" s="181" t="s">
        <v>199</v>
      </c>
      <c r="B9" s="129">
        <v>289</v>
      </c>
      <c r="C9" s="183">
        <f t="shared" si="0"/>
        <v>144.5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>
      <selection activeCell="I10" sqref="I10"/>
    </sheetView>
  </sheetViews>
  <sheetFormatPr baseColWidth="10" defaultColWidth="11.42578125" defaultRowHeight="15" x14ac:dyDescent="0.25"/>
  <cols>
    <col min="1" max="1" width="21.7109375" customWidth="1"/>
    <col min="2" max="2" width="22.140625" customWidth="1"/>
    <col min="3" max="3" width="21.5703125" customWidth="1"/>
    <col min="4" max="4" width="17.85546875" customWidth="1"/>
  </cols>
  <sheetData>
    <row r="1" spans="1:4" ht="25.5" customHeight="1" x14ac:dyDescent="0.25">
      <c r="A1" s="307" t="s">
        <v>200</v>
      </c>
      <c r="B1" s="308"/>
      <c r="C1" s="308"/>
      <c r="D1" s="309"/>
    </row>
    <row r="2" spans="1:4" ht="16.5" thickBot="1" x14ac:dyDescent="0.3">
      <c r="A2" s="200"/>
      <c r="B2" s="199" t="s">
        <v>201</v>
      </c>
      <c r="C2" s="199" t="s">
        <v>147</v>
      </c>
      <c r="D2" s="198" t="s">
        <v>202</v>
      </c>
    </row>
    <row r="3" spans="1:4" ht="15.75" x14ac:dyDescent="0.25">
      <c r="A3" s="197" t="s">
        <v>203</v>
      </c>
      <c r="B3" s="196">
        <v>108</v>
      </c>
      <c r="C3" s="195">
        <v>432</v>
      </c>
      <c r="D3" s="242">
        <f>C3/B3</f>
        <v>4</v>
      </c>
    </row>
    <row r="4" spans="1:4" ht="15.75" x14ac:dyDescent="0.25">
      <c r="A4" s="194" t="s">
        <v>204</v>
      </c>
      <c r="B4" s="193">
        <v>86</v>
      </c>
      <c r="C4" s="195">
        <v>412.8</v>
      </c>
      <c r="D4" s="242">
        <f t="shared" ref="D4:D7" si="0">C4/B4</f>
        <v>4.8</v>
      </c>
    </row>
    <row r="5" spans="1:4" ht="15.75" x14ac:dyDescent="0.25">
      <c r="A5" s="194" t="s">
        <v>205</v>
      </c>
      <c r="B5" s="193">
        <v>110</v>
      </c>
      <c r="C5" s="195">
        <v>594</v>
      </c>
      <c r="D5" s="242">
        <f t="shared" si="0"/>
        <v>5.4</v>
      </c>
    </row>
    <row r="6" spans="1:4" ht="15.75" x14ac:dyDescent="0.25">
      <c r="A6" s="194" t="s">
        <v>206</v>
      </c>
      <c r="B6" s="193">
        <v>85</v>
      </c>
      <c r="C6" s="195">
        <v>603.5</v>
      </c>
      <c r="D6" s="242">
        <f t="shared" si="0"/>
        <v>7.1</v>
      </c>
    </row>
    <row r="7" spans="1:4" ht="15.75" x14ac:dyDescent="0.25">
      <c r="A7" s="194" t="s">
        <v>207</v>
      </c>
      <c r="B7" s="193">
        <v>105</v>
      </c>
      <c r="C7" s="195">
        <v>840</v>
      </c>
      <c r="D7" s="242">
        <f t="shared" si="0"/>
        <v>8</v>
      </c>
    </row>
    <row r="8" spans="1:4" ht="16.5" thickBot="1" x14ac:dyDescent="0.3">
      <c r="A8" s="191" t="s">
        <v>208</v>
      </c>
      <c r="B8" s="190">
        <v>82</v>
      </c>
      <c r="C8" s="189">
        <v>779</v>
      </c>
      <c r="D8" s="242">
        <f>C8/B8</f>
        <v>9.5</v>
      </c>
    </row>
    <row r="9" spans="1:4" ht="19.5" thickBot="1" x14ac:dyDescent="0.35">
      <c r="A9" s="201"/>
      <c r="B9" s="201"/>
      <c r="C9" s="201"/>
      <c r="D9" s="201"/>
    </row>
    <row r="10" spans="1:4" ht="26.25" customHeight="1" x14ac:dyDescent="0.25">
      <c r="A10" s="307" t="s">
        <v>209</v>
      </c>
      <c r="B10" s="308"/>
      <c r="C10" s="308"/>
      <c r="D10" s="309"/>
    </row>
    <row r="11" spans="1:4" ht="16.5" thickBot="1" x14ac:dyDescent="0.3">
      <c r="A11" s="200"/>
      <c r="B11" s="199" t="s">
        <v>210</v>
      </c>
      <c r="C11" s="199" t="s">
        <v>211</v>
      </c>
      <c r="D11" s="198" t="s">
        <v>212</v>
      </c>
    </row>
    <row r="12" spans="1:4" ht="15.75" x14ac:dyDescent="0.25">
      <c r="A12" s="197" t="s">
        <v>213</v>
      </c>
      <c r="B12" s="196">
        <v>1.8</v>
      </c>
      <c r="C12" s="195">
        <v>63</v>
      </c>
      <c r="D12" s="242">
        <f>C12/B12</f>
        <v>35</v>
      </c>
    </row>
    <row r="13" spans="1:4" ht="15.75" x14ac:dyDescent="0.25">
      <c r="A13" s="194" t="s">
        <v>214</v>
      </c>
      <c r="B13" s="193">
        <v>1.6</v>
      </c>
      <c r="C13" s="192">
        <v>72</v>
      </c>
      <c r="D13" s="242">
        <f t="shared" ref="D13:D17" si="1">C13/B13</f>
        <v>45</v>
      </c>
    </row>
    <row r="14" spans="1:4" ht="15.75" x14ac:dyDescent="0.25">
      <c r="A14" s="194" t="s">
        <v>215</v>
      </c>
      <c r="B14" s="193">
        <v>2.6</v>
      </c>
      <c r="C14" s="192">
        <v>78</v>
      </c>
      <c r="D14" s="242">
        <f t="shared" si="1"/>
        <v>30</v>
      </c>
    </row>
    <row r="15" spans="1:4" ht="15.75" x14ac:dyDescent="0.25">
      <c r="A15" s="194" t="s">
        <v>216</v>
      </c>
      <c r="B15" s="193">
        <v>2.6</v>
      </c>
      <c r="C15" s="192">
        <v>156</v>
      </c>
      <c r="D15" s="242">
        <f t="shared" si="1"/>
        <v>60</v>
      </c>
    </row>
    <row r="16" spans="1:4" ht="15.75" x14ac:dyDescent="0.25">
      <c r="A16" s="194" t="s">
        <v>217</v>
      </c>
      <c r="B16" s="193">
        <v>2.4</v>
      </c>
      <c r="C16" s="192">
        <v>30</v>
      </c>
      <c r="D16" s="242">
        <f t="shared" si="1"/>
        <v>12.5</v>
      </c>
    </row>
    <row r="17" spans="1:4" ht="16.5" thickBot="1" x14ac:dyDescent="0.3">
      <c r="A17" s="191" t="s">
        <v>218</v>
      </c>
      <c r="B17" s="190">
        <v>9</v>
      </c>
      <c r="C17" s="189">
        <v>13.5</v>
      </c>
      <c r="D17" s="242">
        <f t="shared" si="1"/>
        <v>1.5</v>
      </c>
    </row>
    <row r="19" spans="1:4" x14ac:dyDescent="0.25">
      <c r="A19" s="310" t="s">
        <v>219</v>
      </c>
      <c r="B19" s="311"/>
      <c r="C19" s="311"/>
      <c r="D19" s="312"/>
    </row>
    <row r="20" spans="1:4" x14ac:dyDescent="0.25">
      <c r="A20" s="313"/>
      <c r="B20" s="314"/>
      <c r="C20" s="314"/>
      <c r="D20" s="315"/>
    </row>
    <row r="21" spans="1:4" ht="15.75" thickBot="1" x14ac:dyDescent="0.3">
      <c r="A21" s="316"/>
      <c r="B21" s="317"/>
      <c r="C21" s="317"/>
      <c r="D21" s="318"/>
    </row>
    <row r="23" spans="1:4" x14ac:dyDescent="0.25">
      <c r="A23" s="310" t="s">
        <v>220</v>
      </c>
      <c r="B23" s="311"/>
      <c r="C23" s="311"/>
      <c r="D23" s="312"/>
    </row>
    <row r="24" spans="1:4" x14ac:dyDescent="0.25">
      <c r="A24" s="313"/>
      <c r="B24" s="314"/>
      <c r="C24" s="314"/>
      <c r="D24" s="315"/>
    </row>
    <row r="25" spans="1:4" ht="17.25" customHeight="1" thickBot="1" x14ac:dyDescent="0.3">
      <c r="A25" s="316"/>
      <c r="B25" s="317"/>
      <c r="C25" s="317"/>
      <c r="D25" s="318"/>
    </row>
  </sheetData>
  <mergeCells count="4">
    <mergeCell ref="A1:D1"/>
    <mergeCell ref="A10:D10"/>
    <mergeCell ref="A19:D21"/>
    <mergeCell ref="A23:D25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zoomScale="120" workbookViewId="0">
      <selection activeCell="D9" sqref="D9"/>
    </sheetView>
  </sheetViews>
  <sheetFormatPr baseColWidth="10" defaultColWidth="11.42578125" defaultRowHeight="12.75" x14ac:dyDescent="0.2"/>
  <cols>
    <col min="1" max="1" width="19.7109375" style="118" customWidth="1"/>
    <col min="2" max="2" width="12.7109375" style="118" customWidth="1"/>
    <col min="3" max="16384" width="11.42578125" style="118"/>
  </cols>
  <sheetData>
    <row r="1" spans="1:4" ht="21" customHeight="1" thickBot="1" x14ac:dyDescent="0.25">
      <c r="A1" s="319" t="s">
        <v>221</v>
      </c>
      <c r="B1" s="320"/>
      <c r="C1" s="320"/>
      <c r="D1" s="321"/>
    </row>
    <row r="2" spans="1:4" ht="13.5" thickBot="1" x14ac:dyDescent="0.25">
      <c r="A2" s="218" t="s">
        <v>222</v>
      </c>
      <c r="B2" s="217" t="s">
        <v>223</v>
      </c>
      <c r="C2" s="217" t="s">
        <v>224</v>
      </c>
      <c r="D2" s="216" t="s">
        <v>15</v>
      </c>
    </row>
    <row r="3" spans="1:4" ht="15.75" thickBot="1" x14ac:dyDescent="0.3">
      <c r="A3" s="215" t="s">
        <v>225</v>
      </c>
      <c r="B3" s="214">
        <v>60</v>
      </c>
      <c r="C3" s="213">
        <v>6</v>
      </c>
      <c r="D3" s="212">
        <f>B3*C3</f>
        <v>360</v>
      </c>
    </row>
    <row r="4" spans="1:4" ht="15.75" thickBot="1" x14ac:dyDescent="0.3">
      <c r="A4" s="211" t="s">
        <v>226</v>
      </c>
      <c r="B4" s="210">
        <v>50</v>
      </c>
      <c r="C4" s="209">
        <v>8</v>
      </c>
      <c r="D4" s="212">
        <f t="shared" ref="D4:D6" si="0">B4*C4</f>
        <v>400</v>
      </c>
    </row>
    <row r="5" spans="1:4" ht="15.75" thickBot="1" x14ac:dyDescent="0.3">
      <c r="A5" s="211" t="s">
        <v>227</v>
      </c>
      <c r="B5" s="210">
        <v>50</v>
      </c>
      <c r="C5" s="209">
        <v>5</v>
      </c>
      <c r="D5" s="212">
        <f t="shared" si="0"/>
        <v>250</v>
      </c>
    </row>
    <row r="6" spans="1:4" ht="15.75" thickBot="1" x14ac:dyDescent="0.3">
      <c r="A6" s="208" t="s">
        <v>228</v>
      </c>
      <c r="B6" s="207">
        <v>80</v>
      </c>
      <c r="C6" s="206">
        <v>16</v>
      </c>
      <c r="D6" s="212">
        <f t="shared" si="0"/>
        <v>1280</v>
      </c>
    </row>
    <row r="7" spans="1:4" ht="13.5" thickBot="1" x14ac:dyDescent="0.25">
      <c r="C7" s="205" t="s">
        <v>183</v>
      </c>
      <c r="D7" s="243">
        <f>SUM(D3:D6)</f>
        <v>2290</v>
      </c>
    </row>
    <row r="8" spans="1:4" ht="13.5" thickBot="1" x14ac:dyDescent="0.25">
      <c r="B8" s="205" t="s">
        <v>229</v>
      </c>
      <c r="C8" s="204">
        <v>0.2</v>
      </c>
      <c r="D8" s="203">
        <f>D7 *C8</f>
        <v>458</v>
      </c>
    </row>
    <row r="9" spans="1:4" ht="13.5" thickBot="1" x14ac:dyDescent="0.25">
      <c r="C9" s="202" t="s">
        <v>140</v>
      </c>
      <c r="D9" s="244">
        <f>SUM(D7:D8)</f>
        <v>2748</v>
      </c>
    </row>
  </sheetData>
  <mergeCells count="1">
    <mergeCell ref="A1:D1"/>
  </mergeCells>
  <pageMargins left="0.78740157499999996" right="0.78740157499999996" top="0.984251969" bottom="0.984251969" header="0.4921259845" footer="0.4921259845"/>
  <pageSetup paperSize="9" scale="115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1:A15"/>
  <sheetViews>
    <sheetView zoomScaleNormal="100" workbookViewId="0">
      <selection activeCell="M35" sqref="M35"/>
    </sheetView>
  </sheetViews>
  <sheetFormatPr baseColWidth="10" defaultColWidth="11.42578125" defaultRowHeight="15" x14ac:dyDescent="0.25"/>
  <cols>
    <col min="1" max="1" width="65.5703125" bestFit="1" customWidth="1"/>
  </cols>
  <sheetData>
    <row r="1" spans="1:1" ht="21" x14ac:dyDescent="0.35">
      <c r="A1" s="66" t="s">
        <v>230</v>
      </c>
    </row>
    <row r="3" spans="1:1" x14ac:dyDescent="0.25">
      <c r="A3" s="48" t="s">
        <v>231</v>
      </c>
    </row>
    <row r="5" spans="1:1" x14ac:dyDescent="0.25">
      <c r="A5" s="48" t="s">
        <v>232</v>
      </c>
    </row>
    <row r="7" spans="1:1" x14ac:dyDescent="0.25">
      <c r="A7" s="48" t="s">
        <v>233</v>
      </c>
    </row>
    <row r="9" spans="1:1" x14ac:dyDescent="0.25">
      <c r="A9" s="48" t="s">
        <v>234</v>
      </c>
    </row>
    <row r="11" spans="1:1" x14ac:dyDescent="0.25">
      <c r="A11" s="48" t="s">
        <v>235</v>
      </c>
    </row>
    <row r="13" spans="1:1" x14ac:dyDescent="0.25">
      <c r="A13" s="48" t="s">
        <v>236</v>
      </c>
    </row>
    <row r="15" spans="1:1" x14ac:dyDescent="0.25">
      <c r="A15" s="48" t="s">
        <v>237</v>
      </c>
    </row>
  </sheetData>
  <pageMargins left="0.70866141732283472" right="0.70866141732283472" top="0.78740157480314965" bottom="0.78740157480314965" header="0.31496062992125984" footer="0.31496062992125984"/>
  <pageSetup paperSize="9" orientation="landscape" horizontalDpi="0" verticalDpi="0" r:id="rId1"/>
  <headerFooter>
    <oddFooter>&amp;C&amp;A&amp;R&amp;F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A529-3008-47E2-9452-59171D1FD1E1}">
  <dimension ref="A1:F20"/>
  <sheetViews>
    <sheetView tabSelected="1" workbookViewId="0">
      <selection activeCell="J13" sqref="J13"/>
    </sheetView>
  </sheetViews>
  <sheetFormatPr baseColWidth="10" defaultColWidth="9.140625" defaultRowHeight="15" x14ac:dyDescent="0.25"/>
  <cols>
    <col min="1" max="1" width="21.7109375" bestFit="1" customWidth="1"/>
    <col min="2" max="2" width="15" bestFit="1" customWidth="1"/>
    <col min="3" max="3" width="18.140625" bestFit="1" customWidth="1"/>
    <col min="4" max="4" width="14.140625" bestFit="1" customWidth="1"/>
    <col min="5" max="5" width="14.42578125" customWidth="1"/>
    <col min="6" max="6" width="11.42578125" customWidth="1"/>
    <col min="9" max="9" width="14.7109375" bestFit="1" customWidth="1"/>
    <col min="10" max="10" width="14.140625" bestFit="1" customWidth="1"/>
    <col min="11" max="11" width="16" bestFit="1" customWidth="1"/>
  </cols>
  <sheetData>
    <row r="1" spans="1:6" ht="57.75" x14ac:dyDescent="0.85">
      <c r="A1" s="322" t="s">
        <v>238</v>
      </c>
      <c r="B1" s="322"/>
      <c r="C1" s="322"/>
      <c r="D1" s="322"/>
      <c r="E1" s="322"/>
    </row>
    <row r="2" spans="1:6" x14ac:dyDescent="0.25">
      <c r="A2" t="s">
        <v>239</v>
      </c>
      <c r="B2" t="s">
        <v>240</v>
      </c>
      <c r="C2" t="s">
        <v>241</v>
      </c>
      <c r="D2" t="s">
        <v>242</v>
      </c>
      <c r="E2" t="s">
        <v>243</v>
      </c>
      <c r="F2" t="s">
        <v>271</v>
      </c>
    </row>
    <row r="3" spans="1:6" x14ac:dyDescent="0.25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s="323">
        <v>153</v>
      </c>
    </row>
    <row r="4" spans="1:6" x14ac:dyDescent="0.25">
      <c r="A4" t="s">
        <v>249</v>
      </c>
      <c r="B4" t="s">
        <v>250</v>
      </c>
      <c r="C4" t="s">
        <v>251</v>
      </c>
      <c r="D4" t="s">
        <v>252</v>
      </c>
      <c r="E4" t="s">
        <v>248</v>
      </c>
      <c r="F4" s="323">
        <v>4.9305555555555554E-2</v>
      </c>
    </row>
    <row r="5" spans="1:6" x14ac:dyDescent="0.25">
      <c r="A5" t="s">
        <v>253</v>
      </c>
      <c r="B5" t="s">
        <v>250</v>
      </c>
      <c r="C5" t="s">
        <v>254</v>
      </c>
      <c r="D5" t="s">
        <v>247</v>
      </c>
      <c r="E5" t="s">
        <v>248</v>
      </c>
      <c r="F5" s="323">
        <v>3.472222222222222E-3</v>
      </c>
    </row>
    <row r="6" spans="1:6" x14ac:dyDescent="0.25">
      <c r="A6" t="s">
        <v>255</v>
      </c>
      <c r="B6" t="s">
        <v>245</v>
      </c>
      <c r="C6" t="s">
        <v>246</v>
      </c>
      <c r="D6" t="s">
        <v>256</v>
      </c>
      <c r="E6" t="s">
        <v>248</v>
      </c>
      <c r="F6" s="323">
        <v>0.1388888888888889</v>
      </c>
    </row>
    <row r="7" spans="1:6" x14ac:dyDescent="0.25">
      <c r="A7" t="s">
        <v>257</v>
      </c>
      <c r="B7" t="s">
        <v>258</v>
      </c>
      <c r="C7" t="s">
        <v>251</v>
      </c>
      <c r="D7" t="s">
        <v>256</v>
      </c>
      <c r="E7" t="s">
        <v>248</v>
      </c>
      <c r="F7" s="323">
        <v>0.20902777777777778</v>
      </c>
    </row>
    <row r="8" spans="1:6" x14ac:dyDescent="0.25">
      <c r="A8" t="s">
        <v>259</v>
      </c>
      <c r="B8" t="s">
        <v>250</v>
      </c>
      <c r="C8" t="s">
        <v>254</v>
      </c>
      <c r="D8" t="s">
        <v>252</v>
      </c>
      <c r="E8" t="s">
        <v>248</v>
      </c>
      <c r="F8" s="323">
        <v>0.32083333333333336</v>
      </c>
    </row>
    <row r="9" spans="1:6" x14ac:dyDescent="0.25">
      <c r="A9" t="s">
        <v>260</v>
      </c>
      <c r="B9" t="s">
        <v>245</v>
      </c>
      <c r="C9" t="s">
        <v>246</v>
      </c>
      <c r="D9" t="s">
        <v>256</v>
      </c>
      <c r="E9" t="s">
        <v>248</v>
      </c>
      <c r="F9" s="323">
        <v>0.34652777777777777</v>
      </c>
    </row>
    <row r="10" spans="1:6" x14ac:dyDescent="0.25">
      <c r="A10" t="s">
        <v>261</v>
      </c>
      <c r="B10" t="s">
        <v>250</v>
      </c>
      <c r="C10" t="s">
        <v>254</v>
      </c>
      <c r="D10" t="s">
        <v>252</v>
      </c>
      <c r="E10" t="s">
        <v>248</v>
      </c>
      <c r="F10" s="323">
        <v>0.64583333333333337</v>
      </c>
    </row>
    <row r="11" spans="1:6" x14ac:dyDescent="0.25">
      <c r="A11" t="s">
        <v>262</v>
      </c>
      <c r="B11" t="s">
        <v>258</v>
      </c>
      <c r="C11" t="s">
        <v>246</v>
      </c>
      <c r="D11" t="s">
        <v>256</v>
      </c>
      <c r="E11" t="s">
        <v>248</v>
      </c>
      <c r="F11" s="323">
        <v>2.5694444444444447E-2</v>
      </c>
    </row>
    <row r="12" spans="1:6" x14ac:dyDescent="0.25">
      <c r="A12" t="s">
        <v>263</v>
      </c>
      <c r="B12" t="s">
        <v>258</v>
      </c>
      <c r="C12" t="s">
        <v>254</v>
      </c>
      <c r="D12" t="s">
        <v>247</v>
      </c>
      <c r="E12" t="s">
        <v>248</v>
      </c>
      <c r="F12" s="323">
        <v>5.4166666666666669E-2</v>
      </c>
    </row>
    <row r="13" spans="1:6" x14ac:dyDescent="0.25">
      <c r="A13" t="s">
        <v>264</v>
      </c>
      <c r="B13" t="s">
        <v>258</v>
      </c>
      <c r="C13" t="s">
        <v>254</v>
      </c>
      <c r="D13" t="s">
        <v>256</v>
      </c>
      <c r="E13" t="s">
        <v>248</v>
      </c>
      <c r="F13" s="323">
        <v>1.3888888888888889E-3</v>
      </c>
    </row>
    <row r="14" spans="1:6" x14ac:dyDescent="0.25">
      <c r="A14" t="s">
        <v>265</v>
      </c>
      <c r="B14" t="s">
        <v>245</v>
      </c>
      <c r="C14" t="s">
        <v>246</v>
      </c>
      <c r="D14" t="s">
        <v>252</v>
      </c>
      <c r="E14" t="s">
        <v>248</v>
      </c>
      <c r="F14" s="323">
        <v>0.4604166666666667</v>
      </c>
    </row>
    <row r="15" spans="1:6" x14ac:dyDescent="0.25">
      <c r="A15" t="s">
        <v>266</v>
      </c>
      <c r="B15" t="s">
        <v>250</v>
      </c>
      <c r="C15" t="s">
        <v>251</v>
      </c>
      <c r="D15" t="s">
        <v>256</v>
      </c>
      <c r="E15" t="s">
        <v>248</v>
      </c>
      <c r="F15" s="323">
        <v>3.125E-2</v>
      </c>
    </row>
    <row r="16" spans="1:6" x14ac:dyDescent="0.25">
      <c r="A16" t="s">
        <v>267</v>
      </c>
      <c r="B16" t="s">
        <v>258</v>
      </c>
      <c r="C16" t="s">
        <v>254</v>
      </c>
      <c r="D16" t="s">
        <v>252</v>
      </c>
      <c r="E16" t="s">
        <v>248</v>
      </c>
      <c r="F16" s="323">
        <v>0.1173611111111111</v>
      </c>
    </row>
    <row r="17" spans="1:6" x14ac:dyDescent="0.25">
      <c r="A17" t="s">
        <v>268</v>
      </c>
      <c r="B17" t="s">
        <v>258</v>
      </c>
      <c r="C17" t="s">
        <v>251</v>
      </c>
      <c r="D17" t="s">
        <v>247</v>
      </c>
      <c r="E17" t="s">
        <v>248</v>
      </c>
      <c r="F17" s="323">
        <v>4.8611111111111112E-3</v>
      </c>
    </row>
    <row r="18" spans="1:6" x14ac:dyDescent="0.25">
      <c r="A18" t="s">
        <v>269</v>
      </c>
      <c r="B18" t="s">
        <v>250</v>
      </c>
      <c r="C18" t="s">
        <v>251</v>
      </c>
      <c r="D18" t="s">
        <v>247</v>
      </c>
      <c r="E18" t="s">
        <v>248</v>
      </c>
      <c r="F18" s="323">
        <v>0.95833333333333337</v>
      </c>
    </row>
    <row r="19" spans="1:6" x14ac:dyDescent="0.25">
      <c r="A19" t="s">
        <v>270</v>
      </c>
      <c r="B19" t="s">
        <v>245</v>
      </c>
      <c r="C19" t="s">
        <v>246</v>
      </c>
      <c r="D19" t="s">
        <v>256</v>
      </c>
      <c r="E19" t="s">
        <v>248</v>
      </c>
      <c r="F19" s="323">
        <v>0.72777777777777775</v>
      </c>
    </row>
    <row r="20" spans="1:6" x14ac:dyDescent="0.25">
      <c r="F20">
        <f>SUM(Tabelle3[Dauer])</f>
        <v>157.0951388888889</v>
      </c>
    </row>
  </sheetData>
  <mergeCells count="1">
    <mergeCell ref="A1:E1"/>
  </mergeCells>
  <conditionalFormatting sqref="B3:B71">
    <cfRule type="cellIs" dxfId="5" priority="6" operator="equal">
      <formula>"Modellieren"</formula>
    </cfRule>
  </conditionalFormatting>
  <conditionalFormatting sqref="B3:B99">
    <cfRule type="cellIs" dxfId="4" priority="5" operator="equal">
      <formula>"Programmieren"</formula>
    </cfRule>
  </conditionalFormatting>
  <conditionalFormatting sqref="D3:D19">
    <cfRule type="containsText" dxfId="3" priority="4" operator="containsText" text="Offen">
      <formula>NOT(ISERROR(SEARCH("Offen",D3)))</formula>
    </cfRule>
  </conditionalFormatting>
  <conditionalFormatting sqref="D3:D19">
    <cfRule type="containsText" dxfId="2" priority="3" operator="containsText" text="In Bearbeitung">
      <formula>NOT(ISERROR(SEARCH("In Bearbeitung",D3)))</formula>
    </cfRule>
  </conditionalFormatting>
  <conditionalFormatting sqref="D3:D19">
    <cfRule type="containsText" dxfId="1" priority="2" operator="containsText" text="Erledigt">
      <formula>NOT(ISERROR(SEARCH("Erledigt",D3)))</formula>
    </cfRule>
  </conditionalFormatting>
  <conditionalFormatting sqref="B3:B19">
    <cfRule type="containsText" dxfId="0" priority="1" operator="containsText" text="Andere">
      <formula>NOT(ISERROR(SEARCH("Andere",B3)))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6.140625" customWidth="1"/>
    <col min="2" max="2" width="19.85546875" bestFit="1" customWidth="1"/>
  </cols>
  <sheetData>
    <row r="1" spans="1:2" ht="26.25" x14ac:dyDescent="0.4">
      <c r="A1" s="17" t="s">
        <v>10</v>
      </c>
      <c r="B1" s="18"/>
    </row>
    <row r="2" spans="1:2" ht="26.25" x14ac:dyDescent="0.4">
      <c r="A2" s="18"/>
      <c r="B2" s="18"/>
    </row>
    <row r="3" spans="1:2" ht="26.25" x14ac:dyDescent="0.4">
      <c r="A3" s="18" t="s">
        <v>11</v>
      </c>
      <c r="B3" s="19">
        <v>150000</v>
      </c>
    </row>
    <row r="4" spans="1:2" ht="26.25" x14ac:dyDescent="0.4">
      <c r="A4" s="18" t="s">
        <v>12</v>
      </c>
      <c r="B4" s="19">
        <v>100000</v>
      </c>
    </row>
    <row r="5" spans="1:2" ht="26.25" x14ac:dyDescent="0.4">
      <c r="A5" s="18" t="s">
        <v>13</v>
      </c>
      <c r="B5" s="19">
        <v>200000</v>
      </c>
    </row>
    <row r="6" spans="1:2" ht="27" thickBot="1" x14ac:dyDescent="0.45">
      <c r="A6" s="18" t="s">
        <v>14</v>
      </c>
      <c r="B6" s="20">
        <v>300000</v>
      </c>
    </row>
    <row r="7" spans="1:2" ht="27" thickTop="1" x14ac:dyDescent="0.4">
      <c r="A7" s="17" t="s">
        <v>15</v>
      </c>
      <c r="B7" s="21">
        <f>SUM(B3:B6)</f>
        <v>750000</v>
      </c>
    </row>
    <row r="15" spans="1:2" ht="33.75" x14ac:dyDescent="0.5">
      <c r="A15" s="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2"/>
  <sheetViews>
    <sheetView topLeftCell="A5" workbookViewId="0">
      <selection activeCell="I20" sqref="I20"/>
    </sheetView>
  </sheetViews>
  <sheetFormatPr baseColWidth="10" defaultColWidth="11.5703125" defaultRowHeight="15" x14ac:dyDescent="0.25"/>
  <cols>
    <col min="1" max="1" width="8.5703125" style="36" bestFit="1" customWidth="1"/>
    <col min="2" max="2" width="25.5703125" style="36" bestFit="1" customWidth="1"/>
    <col min="3" max="3" width="20.85546875" style="36" customWidth="1"/>
    <col min="4" max="4" width="20.28515625" style="36" bestFit="1" customWidth="1"/>
    <col min="5" max="5" width="15.7109375" style="37" bestFit="1" customWidth="1"/>
    <col min="6" max="6" width="18.28515625" style="38" bestFit="1" customWidth="1"/>
    <col min="7" max="7" width="3" style="36" customWidth="1"/>
    <col min="8" max="16384" width="11.5703125" style="36"/>
  </cols>
  <sheetData>
    <row r="1" spans="1:14" s="25" customFormat="1" ht="24.2" customHeight="1" x14ac:dyDescent="0.25">
      <c r="A1" s="22" t="s">
        <v>17</v>
      </c>
      <c r="B1" s="22" t="s">
        <v>18</v>
      </c>
      <c r="C1" s="22" t="s">
        <v>19</v>
      </c>
      <c r="D1" s="22" t="s">
        <v>20</v>
      </c>
      <c r="E1" s="23" t="s">
        <v>21</v>
      </c>
      <c r="F1" s="24" t="s">
        <v>22</v>
      </c>
      <c r="H1" s="32" t="s">
        <v>23</v>
      </c>
    </row>
    <row r="2" spans="1:14" s="25" customFormat="1" ht="24.2" customHeight="1" x14ac:dyDescent="0.2">
      <c r="A2" s="40">
        <v>0.5</v>
      </c>
      <c r="B2" s="25" t="s">
        <v>24</v>
      </c>
      <c r="C2" s="26" t="s">
        <v>25</v>
      </c>
      <c r="D2" s="27">
        <v>10000</v>
      </c>
      <c r="E2" s="28">
        <v>0.36</v>
      </c>
      <c r="F2" s="29">
        <f t="shared" ref="F2:F13" si="0">D2*E2</f>
        <v>3600</v>
      </c>
      <c r="H2" s="25" t="s">
        <v>26</v>
      </c>
    </row>
    <row r="3" spans="1:14" s="25" customFormat="1" ht="24.2" customHeight="1" x14ac:dyDescent="0.2">
      <c r="A3" s="40">
        <v>0.5</v>
      </c>
      <c r="B3" s="25" t="s">
        <v>27</v>
      </c>
      <c r="C3" s="26" t="s">
        <v>28</v>
      </c>
      <c r="D3" s="27">
        <v>24000</v>
      </c>
      <c r="E3" s="28">
        <v>0.36</v>
      </c>
      <c r="F3" s="30">
        <f t="shared" si="0"/>
        <v>8640</v>
      </c>
      <c r="H3" s="41">
        <v>1</v>
      </c>
      <c r="I3" s="41"/>
      <c r="J3" s="41"/>
      <c r="K3" s="41"/>
      <c r="L3" s="41"/>
    </row>
    <row r="4" spans="1:14" s="25" customFormat="1" ht="24.2" customHeight="1" x14ac:dyDescent="0.2">
      <c r="A4" s="40">
        <v>0.5</v>
      </c>
      <c r="B4" s="25" t="s">
        <v>29</v>
      </c>
      <c r="C4" s="26" t="s">
        <v>30</v>
      </c>
      <c r="D4" s="27">
        <v>30000</v>
      </c>
      <c r="E4" s="28">
        <v>0.36</v>
      </c>
      <c r="F4" s="30">
        <f t="shared" si="0"/>
        <v>10800</v>
      </c>
    </row>
    <row r="5" spans="1:14" s="25" customFormat="1" ht="24.2" customHeight="1" x14ac:dyDescent="0.2">
      <c r="A5" s="40">
        <v>1</v>
      </c>
      <c r="B5" s="25" t="s">
        <v>24</v>
      </c>
      <c r="C5" s="26" t="s">
        <v>31</v>
      </c>
      <c r="D5" s="27">
        <v>40000</v>
      </c>
      <c r="E5" s="28">
        <v>0.36</v>
      </c>
      <c r="F5" s="30">
        <f t="shared" si="0"/>
        <v>14400</v>
      </c>
      <c r="H5" s="25" t="s">
        <v>32</v>
      </c>
    </row>
    <row r="6" spans="1:14" s="25" customFormat="1" ht="24.2" customHeight="1" x14ac:dyDescent="0.2">
      <c r="A6" s="40">
        <v>1</v>
      </c>
      <c r="B6" s="25" t="s">
        <v>27</v>
      </c>
      <c r="C6" s="26" t="s">
        <v>33</v>
      </c>
      <c r="D6" s="27">
        <v>45000</v>
      </c>
      <c r="E6" s="28">
        <v>0.36</v>
      </c>
      <c r="F6" s="30">
        <f t="shared" si="0"/>
        <v>16200</v>
      </c>
      <c r="H6" s="42" t="s">
        <v>34</v>
      </c>
      <c r="I6" s="42"/>
      <c r="J6" s="42"/>
      <c r="K6" s="42"/>
      <c r="L6" s="42"/>
    </row>
    <row r="7" spans="1:14" s="25" customFormat="1" ht="24.2" customHeight="1" x14ac:dyDescent="0.2">
      <c r="A7" s="40">
        <v>1</v>
      </c>
      <c r="B7" s="25" t="s">
        <v>29</v>
      </c>
      <c r="C7" s="26" t="s">
        <v>35</v>
      </c>
      <c r="D7" s="27">
        <v>60000</v>
      </c>
      <c r="E7" s="28">
        <v>0.36</v>
      </c>
      <c r="F7" s="30">
        <f t="shared" si="0"/>
        <v>21600</v>
      </c>
    </row>
    <row r="8" spans="1:14" s="25" customFormat="1" ht="24.2" customHeight="1" x14ac:dyDescent="0.2">
      <c r="A8" s="40">
        <v>1.5</v>
      </c>
      <c r="B8" s="25" t="s">
        <v>24</v>
      </c>
      <c r="C8" s="26" t="s">
        <v>36</v>
      </c>
      <c r="D8" s="27">
        <v>88800</v>
      </c>
      <c r="E8" s="28">
        <v>0.36</v>
      </c>
      <c r="F8" s="30">
        <f t="shared" si="0"/>
        <v>31968</v>
      </c>
      <c r="H8" s="25" t="s">
        <v>37</v>
      </c>
    </row>
    <row r="9" spans="1:14" s="25" customFormat="1" ht="24.2" customHeight="1" x14ac:dyDescent="0.2">
      <c r="A9" s="40">
        <v>1.5</v>
      </c>
      <c r="B9" s="25" t="s">
        <v>27</v>
      </c>
      <c r="C9" s="31" t="s">
        <v>38</v>
      </c>
      <c r="D9" s="27">
        <v>77000</v>
      </c>
      <c r="E9" s="28">
        <v>0.36</v>
      </c>
      <c r="F9" s="30">
        <f t="shared" si="0"/>
        <v>27720</v>
      </c>
      <c r="H9" s="44" t="s">
        <v>39</v>
      </c>
      <c r="I9" s="44"/>
      <c r="J9" s="44"/>
      <c r="K9" s="44"/>
      <c r="L9" s="44"/>
    </row>
    <row r="10" spans="1:14" s="25" customFormat="1" ht="24.2" customHeight="1" x14ac:dyDescent="0.2">
      <c r="A10" s="40">
        <v>1.5</v>
      </c>
      <c r="B10" s="25" t="s">
        <v>29</v>
      </c>
      <c r="C10" s="26" t="s">
        <v>40</v>
      </c>
      <c r="D10" s="27">
        <v>66000</v>
      </c>
      <c r="E10" s="28">
        <v>0.36</v>
      </c>
      <c r="F10" s="30">
        <f t="shared" si="0"/>
        <v>23760</v>
      </c>
    </row>
    <row r="11" spans="1:14" s="25" customFormat="1" ht="24.2" customHeight="1" x14ac:dyDescent="0.2">
      <c r="A11" s="40">
        <v>0.5</v>
      </c>
      <c r="B11" s="25" t="s">
        <v>41</v>
      </c>
      <c r="C11" s="26" t="s">
        <v>42</v>
      </c>
      <c r="D11" s="27">
        <v>50000</v>
      </c>
      <c r="E11" s="28">
        <v>0.36</v>
      </c>
      <c r="F11" s="30">
        <f t="shared" si="0"/>
        <v>18000</v>
      </c>
      <c r="H11" s="25" t="s">
        <v>43</v>
      </c>
    </row>
    <row r="12" spans="1:14" s="25" customFormat="1" ht="24.2" customHeight="1" x14ac:dyDescent="0.2">
      <c r="A12" s="40">
        <v>1</v>
      </c>
      <c r="B12" s="25" t="s">
        <v>41</v>
      </c>
      <c r="C12" s="26" t="s">
        <v>44</v>
      </c>
      <c r="D12" s="27">
        <v>20000</v>
      </c>
      <c r="E12" s="28">
        <v>0.36</v>
      </c>
      <c r="F12" s="47">
        <f t="shared" si="0"/>
        <v>7200</v>
      </c>
      <c r="H12" s="43" t="s">
        <v>45</v>
      </c>
      <c r="I12" s="43"/>
      <c r="J12" s="43"/>
      <c r="K12" s="43"/>
      <c r="L12" s="43"/>
      <c r="M12" s="43"/>
      <c r="N12" s="43"/>
    </row>
    <row r="13" spans="1:14" s="25" customFormat="1" ht="24.2" customHeight="1" x14ac:dyDescent="0.2">
      <c r="A13" s="40">
        <v>1.5</v>
      </c>
      <c r="B13" s="25" t="s">
        <v>41</v>
      </c>
      <c r="C13" s="26" t="s">
        <v>46</v>
      </c>
      <c r="D13" s="27">
        <v>20000</v>
      </c>
      <c r="E13" s="28">
        <v>0.36</v>
      </c>
      <c r="F13" s="47">
        <f t="shared" si="0"/>
        <v>7200</v>
      </c>
    </row>
    <row r="14" spans="1:14" s="25" customFormat="1" ht="24.2" customHeight="1" thickBot="1" x14ac:dyDescent="0.3">
      <c r="B14" s="32" t="s">
        <v>47</v>
      </c>
      <c r="C14" s="32"/>
      <c r="D14" s="33"/>
      <c r="E14" s="34"/>
      <c r="F14" s="35">
        <f>SUM(F2:F13)</f>
        <v>191088</v>
      </c>
      <c r="H14" s="25" t="s">
        <v>48</v>
      </c>
    </row>
    <row r="15" spans="1:14" ht="24.2" customHeight="1" thickBot="1" x14ac:dyDescent="0.3">
      <c r="H15" s="39" t="s">
        <v>49</v>
      </c>
      <c r="I15" s="39"/>
      <c r="J15" s="39"/>
      <c r="K15" s="39"/>
      <c r="L15" s="39"/>
      <c r="M15" s="39"/>
      <c r="N15" s="39"/>
    </row>
    <row r="17" spans="2:4" ht="15.75" x14ac:dyDescent="0.25">
      <c r="B17" s="32" t="s">
        <v>50</v>
      </c>
    </row>
    <row r="18" spans="2:4" ht="15.75" x14ac:dyDescent="0.25">
      <c r="B18" s="45" t="s">
        <v>51</v>
      </c>
      <c r="C18" s="25" t="s">
        <v>52</v>
      </c>
      <c r="D18" s="25" t="s">
        <v>53</v>
      </c>
    </row>
    <row r="19" spans="2:4" ht="15.75" x14ac:dyDescent="0.25">
      <c r="C19" s="25" t="s">
        <v>54</v>
      </c>
      <c r="D19" s="25" t="s">
        <v>55</v>
      </c>
    </row>
    <row r="20" spans="2:4" ht="15.75" x14ac:dyDescent="0.25">
      <c r="C20" s="46" t="s">
        <v>56</v>
      </c>
      <c r="D20" s="25" t="s">
        <v>3</v>
      </c>
    </row>
    <row r="21" spans="2:4" ht="15.75" x14ac:dyDescent="0.25">
      <c r="C21" s="25" t="s">
        <v>57</v>
      </c>
      <c r="D21" s="25" t="s">
        <v>58</v>
      </c>
    </row>
    <row r="22" spans="2:4" ht="15.75" x14ac:dyDescent="0.25">
      <c r="C22" s="47">
        <v>23000</v>
      </c>
      <c r="D22" s="25" t="s">
        <v>59</v>
      </c>
    </row>
  </sheetData>
  <pageMargins left="0.70866141732283472" right="0.70866141732283472" top="0.78740157480314965" bottom="0.78740157480314965" header="0.31496062992125984" footer="0.31496062992125984"/>
  <pageSetup paperSize="9" scale="70" orientation="landscape" horizontalDpi="4294967294" verticalDpi="4294967294" r:id="rId1"/>
  <headerFooter>
    <oddFooter>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I9" sqref="I9"/>
    </sheetView>
  </sheetViews>
  <sheetFormatPr baseColWidth="10" defaultColWidth="9.140625" defaultRowHeight="15" x14ac:dyDescent="0.25"/>
  <cols>
    <col min="1" max="1" width="19.5703125" bestFit="1" customWidth="1"/>
    <col min="2" max="2" width="20.85546875" bestFit="1" customWidth="1"/>
    <col min="3" max="3" width="21.5703125" bestFit="1" customWidth="1"/>
    <col min="4" max="4" width="15.7109375" bestFit="1" customWidth="1"/>
  </cols>
  <sheetData>
    <row r="1" spans="1:6" ht="24" thickBot="1" x14ac:dyDescent="0.4">
      <c r="A1" s="254" t="s">
        <v>60</v>
      </c>
      <c r="B1" s="255"/>
      <c r="C1" s="255"/>
      <c r="D1" s="256"/>
      <c r="E1" s="49"/>
      <c r="F1" s="49"/>
    </row>
    <row r="2" spans="1:6" ht="23.25" x14ac:dyDescent="0.35">
      <c r="A2" s="50"/>
      <c r="B2" s="50"/>
      <c r="C2" s="51"/>
      <c r="D2" s="50"/>
      <c r="E2" s="49"/>
      <c r="F2" s="49"/>
    </row>
    <row r="3" spans="1:6" ht="24" thickBot="1" x14ac:dyDescent="0.4">
      <c r="A3" s="52" t="s">
        <v>18</v>
      </c>
      <c r="B3" s="53" t="s">
        <v>61</v>
      </c>
      <c r="C3" s="52" t="s">
        <v>62</v>
      </c>
      <c r="D3" s="53" t="s">
        <v>63</v>
      </c>
      <c r="E3" s="54"/>
      <c r="F3" s="54"/>
    </row>
    <row r="4" spans="1:6" ht="23.25" x14ac:dyDescent="0.35">
      <c r="A4" s="55" t="s">
        <v>64</v>
      </c>
      <c r="B4" s="56">
        <v>99.8</v>
      </c>
      <c r="C4" s="57">
        <v>175</v>
      </c>
      <c r="D4" s="58">
        <f>C4-B4</f>
        <v>75.2</v>
      </c>
      <c r="E4" s="49"/>
      <c r="F4" s="49"/>
    </row>
    <row r="5" spans="1:6" ht="24" thickBot="1" x14ac:dyDescent="0.4">
      <c r="A5" s="59" t="s">
        <v>65</v>
      </c>
      <c r="B5" s="60">
        <v>149.85</v>
      </c>
      <c r="C5" s="61">
        <v>287.5</v>
      </c>
      <c r="D5" s="58">
        <f>C5-B5</f>
        <v>137.65</v>
      </c>
      <c r="E5" s="49"/>
      <c r="F5" s="49"/>
    </row>
    <row r="6" spans="1:6" ht="24" thickTop="1" x14ac:dyDescent="0.35">
      <c r="A6" s="55" t="s">
        <v>5</v>
      </c>
      <c r="B6" s="62">
        <f>SUM(B4:B5)</f>
        <v>249.64999999999998</v>
      </c>
      <c r="C6" s="63">
        <f>SUM(C4:C5)</f>
        <v>462.5</v>
      </c>
      <c r="D6" s="63">
        <f>SUM(D4:D5)</f>
        <v>212.85000000000002</v>
      </c>
      <c r="E6" s="64"/>
      <c r="F6" s="49"/>
    </row>
    <row r="7" spans="1:6" x14ac:dyDescent="0.25">
      <c r="A7" s="49"/>
      <c r="B7" s="49"/>
      <c r="C7" s="65"/>
      <c r="D7" s="64"/>
      <c r="E7" s="49"/>
      <c r="F7" s="49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="90" zoomScaleNormal="90" workbookViewId="0">
      <selection activeCell="J4" sqref="J4"/>
    </sheetView>
  </sheetViews>
  <sheetFormatPr baseColWidth="10" defaultColWidth="9.140625" defaultRowHeight="15" x14ac:dyDescent="0.25"/>
  <cols>
    <col min="1" max="2" width="7.42578125" bestFit="1" customWidth="1"/>
    <col min="3" max="3" width="8.28515625" bestFit="1" customWidth="1"/>
    <col min="4" max="4" width="9.7109375" bestFit="1" customWidth="1"/>
    <col min="5" max="5" width="9" bestFit="1" customWidth="1"/>
    <col min="6" max="6" width="9.85546875" bestFit="1" customWidth="1"/>
  </cols>
  <sheetData>
    <row r="1" spans="1:10" s="67" customFormat="1" ht="18" customHeight="1" x14ac:dyDescent="0.25">
      <c r="A1" s="263" t="s">
        <v>66</v>
      </c>
      <c r="B1" s="263"/>
      <c r="C1" s="263"/>
      <c r="D1" s="263"/>
      <c r="E1" s="263"/>
      <c r="F1" s="263"/>
    </row>
    <row r="2" spans="1:10" s="67" customFormat="1" ht="18" customHeight="1" thickBot="1" x14ac:dyDescent="0.3">
      <c r="A2" s="68" t="s">
        <v>67</v>
      </c>
      <c r="B2" s="69" t="s">
        <v>68</v>
      </c>
      <c r="C2" s="70" t="s">
        <v>5</v>
      </c>
      <c r="D2" s="68" t="s">
        <v>69</v>
      </c>
      <c r="E2" s="71" t="s">
        <v>18</v>
      </c>
      <c r="F2" s="68" t="s">
        <v>70</v>
      </c>
    </row>
    <row r="3" spans="1:10" s="67" customFormat="1" ht="18" customHeight="1" x14ac:dyDescent="0.25">
      <c r="A3" s="72">
        <v>4</v>
      </c>
      <c r="B3" s="73">
        <v>5</v>
      </c>
      <c r="C3" s="224">
        <f>SUM(A3:B3)</f>
        <v>9</v>
      </c>
      <c r="D3" s="225">
        <f>A3-B3</f>
        <v>-1</v>
      </c>
      <c r="E3" s="226">
        <f>B3*A3</f>
        <v>20</v>
      </c>
      <c r="F3" s="225">
        <f>A3/B3</f>
        <v>0.8</v>
      </c>
      <c r="J3" s="223"/>
    </row>
    <row r="4" spans="1:10" s="67" customFormat="1" ht="18" customHeight="1" x14ac:dyDescent="0.25">
      <c r="A4" s="74">
        <v>3</v>
      </c>
      <c r="B4" s="75">
        <v>3</v>
      </c>
      <c r="C4" s="224">
        <f t="shared" ref="C4:C7" si="0">SUM(A4:B4)</f>
        <v>6</v>
      </c>
      <c r="D4" s="225">
        <f t="shared" ref="D4:D7" si="1">A4-B4</f>
        <v>0</v>
      </c>
      <c r="E4" s="226">
        <f t="shared" ref="E4:E7" si="2">B4*A4</f>
        <v>9</v>
      </c>
      <c r="F4" s="225">
        <f t="shared" ref="F4:F7" si="3">A4/B4</f>
        <v>1</v>
      </c>
      <c r="I4" s="223"/>
    </row>
    <row r="5" spans="1:10" s="67" customFormat="1" ht="18" customHeight="1" x14ac:dyDescent="0.25">
      <c r="A5" s="74">
        <v>3</v>
      </c>
      <c r="B5" s="75">
        <v>-3</v>
      </c>
      <c r="C5" s="224">
        <f t="shared" si="0"/>
        <v>0</v>
      </c>
      <c r="D5" s="225">
        <f t="shared" si="1"/>
        <v>6</v>
      </c>
      <c r="E5" s="226">
        <f t="shared" si="2"/>
        <v>-9</v>
      </c>
      <c r="F5" s="225">
        <f t="shared" si="3"/>
        <v>-1</v>
      </c>
    </row>
    <row r="6" spans="1:10" s="67" customFormat="1" ht="18" customHeight="1" x14ac:dyDescent="0.25">
      <c r="A6" s="74">
        <v>2</v>
      </c>
      <c r="B6" s="75">
        <v>0</v>
      </c>
      <c r="C6" s="224">
        <f t="shared" si="0"/>
        <v>2</v>
      </c>
      <c r="D6" s="225">
        <f t="shared" si="1"/>
        <v>2</v>
      </c>
      <c r="E6" s="226">
        <f t="shared" si="2"/>
        <v>0</v>
      </c>
      <c r="F6" s="225" t="e">
        <f t="shared" si="3"/>
        <v>#DIV/0!</v>
      </c>
    </row>
    <row r="7" spans="1:10" s="67" customFormat="1" ht="18" customHeight="1" x14ac:dyDescent="0.25">
      <c r="A7" s="74">
        <v>10</v>
      </c>
      <c r="B7" s="75">
        <v>-28</v>
      </c>
      <c r="C7" s="224">
        <f t="shared" si="0"/>
        <v>-18</v>
      </c>
      <c r="D7" s="225">
        <f t="shared" si="1"/>
        <v>38</v>
      </c>
      <c r="E7" s="226">
        <f t="shared" si="2"/>
        <v>-280</v>
      </c>
      <c r="F7" s="225">
        <f t="shared" si="3"/>
        <v>-0.35714285714285715</v>
      </c>
    </row>
    <row r="8" spans="1:10" s="67" customFormat="1" ht="18" customHeight="1" thickBot="1" x14ac:dyDescent="0.3"/>
    <row r="9" spans="1:10" s="67" customFormat="1" ht="24.2" customHeight="1" x14ac:dyDescent="0.25">
      <c r="A9" s="264" t="s">
        <v>71</v>
      </c>
      <c r="B9" s="265"/>
      <c r="C9" s="265"/>
      <c r="D9" s="265"/>
      <c r="E9" s="265"/>
      <c r="F9" s="266"/>
      <c r="H9" s="87" t="s">
        <v>72</v>
      </c>
    </row>
    <row r="10" spans="1:10" s="67" customFormat="1" ht="39.200000000000003" customHeight="1" x14ac:dyDescent="0.25">
      <c r="A10" s="257" t="s">
        <v>73</v>
      </c>
      <c r="B10" s="258"/>
      <c r="C10" s="258"/>
      <c r="D10" s="258"/>
      <c r="E10" s="258"/>
      <c r="F10" s="259"/>
    </row>
    <row r="11" spans="1:10" s="67" customFormat="1" ht="37.9" customHeight="1" x14ac:dyDescent="0.25">
      <c r="A11" s="257" t="s">
        <v>74</v>
      </c>
      <c r="B11" s="258"/>
      <c r="C11" s="258"/>
      <c r="D11" s="258"/>
      <c r="E11" s="258"/>
      <c r="F11" s="259"/>
    </row>
    <row r="12" spans="1:10" s="67" customFormat="1" ht="24.2" customHeight="1" x14ac:dyDescent="0.25">
      <c r="A12" s="257"/>
      <c r="B12" s="258"/>
      <c r="C12" s="258"/>
      <c r="D12" s="258"/>
      <c r="E12" s="258"/>
      <c r="F12" s="259"/>
    </row>
    <row r="13" spans="1:10" s="67" customFormat="1" ht="24.2" customHeight="1" x14ac:dyDescent="0.25">
      <c r="A13" s="257" t="s">
        <v>75</v>
      </c>
      <c r="B13" s="258"/>
      <c r="C13" s="258"/>
      <c r="D13" s="258"/>
      <c r="E13" s="258"/>
      <c r="F13" s="259"/>
    </row>
    <row r="14" spans="1:10" s="67" customFormat="1" ht="24.2" customHeight="1" thickBot="1" x14ac:dyDescent="0.3">
      <c r="A14" s="260" t="s">
        <v>76</v>
      </c>
      <c r="B14" s="261"/>
      <c r="C14" s="261"/>
      <c r="D14" s="261"/>
      <c r="E14" s="261"/>
      <c r="F14" s="262"/>
    </row>
  </sheetData>
  <mergeCells count="7">
    <mergeCell ref="A13:F13"/>
    <mergeCell ref="A14:F14"/>
    <mergeCell ref="A1:F1"/>
    <mergeCell ref="A10:F10"/>
    <mergeCell ref="A9:F9"/>
    <mergeCell ref="A11:F11"/>
    <mergeCell ref="A12:F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topLeftCell="A20" zoomScale="130" zoomScaleNormal="130" zoomScaleSheetLayoutView="100" workbookViewId="0">
      <selection activeCell="F30" sqref="F30"/>
    </sheetView>
  </sheetViews>
  <sheetFormatPr baseColWidth="10" defaultColWidth="11.42578125" defaultRowHeight="12.75" x14ac:dyDescent="0.2"/>
  <cols>
    <col min="1" max="1" width="17.5703125" style="88" customWidth="1"/>
    <col min="2" max="2" width="15.7109375" style="88" customWidth="1"/>
    <col min="3" max="3" width="21.42578125" style="88" customWidth="1"/>
    <col min="4" max="4" width="28.140625" style="88" customWidth="1"/>
    <col min="5" max="5" width="25" style="88" customWidth="1"/>
    <col min="6" max="16384" width="11.42578125" style="88"/>
  </cols>
  <sheetData>
    <row r="1" spans="1:4" ht="18" x14ac:dyDescent="0.25">
      <c r="A1" s="267" t="s">
        <v>77</v>
      </c>
      <c r="B1" s="267"/>
      <c r="C1" s="267"/>
      <c r="D1" s="267"/>
    </row>
    <row r="3" spans="1:4" x14ac:dyDescent="0.2">
      <c r="A3" s="227" t="s">
        <v>78</v>
      </c>
      <c r="B3" s="228" t="s">
        <v>79</v>
      </c>
      <c r="C3" s="228" t="s">
        <v>80</v>
      </c>
      <c r="D3" s="228" t="s">
        <v>81</v>
      </c>
    </row>
    <row r="4" spans="1:4" ht="15" x14ac:dyDescent="0.25">
      <c r="A4" s="99" t="s">
        <v>11</v>
      </c>
      <c r="B4" s="234">
        <v>1500</v>
      </c>
      <c r="C4" s="234">
        <v>1800</v>
      </c>
      <c r="D4" s="231">
        <f>SUM(B4:C4)</f>
        <v>3300</v>
      </c>
    </row>
    <row r="5" spans="1:4" ht="15" x14ac:dyDescent="0.25">
      <c r="A5" s="89"/>
      <c r="B5" s="234">
        <v>1200</v>
      </c>
      <c r="C5" s="234">
        <v>80</v>
      </c>
      <c r="D5" s="231">
        <f t="shared" ref="D5:D8" si="0">SUM(B5:C5)</f>
        <v>1280</v>
      </c>
    </row>
    <row r="6" spans="1:4" ht="15" x14ac:dyDescent="0.25">
      <c r="A6" s="89"/>
      <c r="B6" s="234">
        <v>23</v>
      </c>
      <c r="C6" s="234">
        <v>26</v>
      </c>
      <c r="D6" s="231">
        <f t="shared" si="0"/>
        <v>49</v>
      </c>
    </row>
    <row r="7" spans="1:4" ht="15" x14ac:dyDescent="0.25">
      <c r="A7" s="89"/>
      <c r="B7" s="234">
        <v>1200</v>
      </c>
      <c r="C7" s="234">
        <v>90</v>
      </c>
      <c r="D7" s="231">
        <f t="shared" si="0"/>
        <v>1290</v>
      </c>
    </row>
    <row r="8" spans="1:4" ht="15" x14ac:dyDescent="0.25">
      <c r="A8" s="89"/>
      <c r="B8" s="234">
        <v>60</v>
      </c>
      <c r="C8" s="234">
        <v>50</v>
      </c>
      <c r="D8" s="231">
        <f t="shared" si="0"/>
        <v>110</v>
      </c>
    </row>
    <row r="9" spans="1:4" ht="16.5" thickBot="1" x14ac:dyDescent="0.3">
      <c r="A9" s="221" t="s">
        <v>15</v>
      </c>
      <c r="B9" s="221"/>
      <c r="C9" s="221"/>
      <c r="D9" s="232">
        <f>SUM(D4:D8)</f>
        <v>6029</v>
      </c>
    </row>
    <row r="10" spans="1:4" ht="13.5" thickTop="1" x14ac:dyDescent="0.2"/>
    <row r="12" spans="1:4" x14ac:dyDescent="0.2">
      <c r="A12" s="94" t="s">
        <v>82</v>
      </c>
      <c r="B12" s="93"/>
      <c r="C12" s="93"/>
      <c r="D12" s="93"/>
    </row>
    <row r="13" spans="1:4" x14ac:dyDescent="0.2">
      <c r="A13" s="91" t="s">
        <v>83</v>
      </c>
      <c r="B13" s="91"/>
      <c r="C13" s="91"/>
      <c r="D13" s="91"/>
    </row>
    <row r="14" spans="1:4" x14ac:dyDescent="0.2">
      <c r="A14" s="92" t="s">
        <v>84</v>
      </c>
      <c r="B14" s="91"/>
      <c r="C14" s="91"/>
      <c r="D14" s="91"/>
    </row>
    <row r="15" spans="1:4" x14ac:dyDescent="0.2">
      <c r="A15" s="91" t="s">
        <v>85</v>
      </c>
      <c r="B15" s="91"/>
      <c r="C15" s="91"/>
      <c r="D15" s="91"/>
    </row>
    <row r="16" spans="1:4" x14ac:dyDescent="0.2">
      <c r="A16" s="92" t="s">
        <v>86</v>
      </c>
      <c r="B16" s="91"/>
      <c r="C16" s="91"/>
      <c r="D16" s="91"/>
    </row>
    <row r="17" spans="1:5" x14ac:dyDescent="0.2">
      <c r="A17" s="91" t="s">
        <v>87</v>
      </c>
      <c r="B17" s="91"/>
      <c r="C17" s="91"/>
      <c r="D17" s="91"/>
    </row>
    <row r="20" spans="1:5" ht="18" x14ac:dyDescent="0.25">
      <c r="A20" s="268" t="s">
        <v>88</v>
      </c>
      <c r="B20" s="268"/>
      <c r="C20" s="268"/>
      <c r="D20" s="268"/>
      <c r="E20" s="98"/>
    </row>
    <row r="21" spans="1:5" ht="15" x14ac:dyDescent="0.25">
      <c r="A21"/>
      <c r="B21"/>
      <c r="C21"/>
      <c r="D21"/>
      <c r="E21"/>
    </row>
    <row r="22" spans="1:5" ht="13.5" thickBot="1" x14ac:dyDescent="0.25">
      <c r="A22" s="97" t="s">
        <v>89</v>
      </c>
      <c r="B22" s="97" t="s">
        <v>90</v>
      </c>
      <c r="C22" s="97" t="s">
        <v>91</v>
      </c>
      <c r="D22" s="97" t="s">
        <v>92</v>
      </c>
    </row>
    <row r="23" spans="1:5" ht="15" x14ac:dyDescent="0.25">
      <c r="A23" t="s">
        <v>93</v>
      </c>
      <c r="B23" s="233">
        <v>420</v>
      </c>
      <c r="C23" s="233">
        <v>580</v>
      </c>
      <c r="D23" s="229">
        <f>SUM(B23:C23)</f>
        <v>1000</v>
      </c>
    </row>
    <row r="24" spans="1:5" ht="15" x14ac:dyDescent="0.25">
      <c r="A24" t="s">
        <v>94</v>
      </c>
      <c r="B24" s="233">
        <v>380</v>
      </c>
      <c r="C24" s="233">
        <v>630</v>
      </c>
      <c r="D24" s="229">
        <f t="shared" ref="D24:D31" si="1">SUM(B24:C24)</f>
        <v>1010</v>
      </c>
    </row>
    <row r="25" spans="1:5" ht="15" x14ac:dyDescent="0.25">
      <c r="A25" t="s">
        <v>95</v>
      </c>
      <c r="B25" s="233">
        <v>835</v>
      </c>
      <c r="C25" s="233">
        <v>583</v>
      </c>
      <c r="D25" s="229">
        <f t="shared" si="1"/>
        <v>1418</v>
      </c>
    </row>
    <row r="26" spans="1:5" ht="15" x14ac:dyDescent="0.25">
      <c r="A26" t="s">
        <v>96</v>
      </c>
      <c r="B26" s="233">
        <v>650</v>
      </c>
      <c r="C26" s="233">
        <v>390</v>
      </c>
      <c r="D26" s="229">
        <f t="shared" si="1"/>
        <v>1040</v>
      </c>
    </row>
    <row r="27" spans="1:5" ht="15" x14ac:dyDescent="0.25">
      <c r="A27" t="s">
        <v>97</v>
      </c>
      <c r="B27" s="233">
        <v>530</v>
      </c>
      <c r="C27" s="233">
        <v>466</v>
      </c>
      <c r="D27" s="229">
        <f t="shared" si="1"/>
        <v>996</v>
      </c>
    </row>
    <row r="28" spans="1:5" ht="15" x14ac:dyDescent="0.25">
      <c r="A28" t="s">
        <v>98</v>
      </c>
      <c r="B28" s="233">
        <v>715</v>
      </c>
      <c r="C28" s="233">
        <v>815</v>
      </c>
      <c r="D28" s="229">
        <f t="shared" si="1"/>
        <v>1530</v>
      </c>
    </row>
    <row r="29" spans="1:5" ht="15" x14ac:dyDescent="0.25">
      <c r="A29" t="s">
        <v>99</v>
      </c>
      <c r="B29" s="233">
        <v>820</v>
      </c>
      <c r="C29" s="233">
        <v>715</v>
      </c>
      <c r="D29" s="229">
        <f t="shared" si="1"/>
        <v>1535</v>
      </c>
    </row>
    <row r="30" spans="1:5" ht="15" x14ac:dyDescent="0.25">
      <c r="A30" t="s">
        <v>100</v>
      </c>
      <c r="B30" s="233">
        <v>814</v>
      </c>
      <c r="C30" s="233">
        <v>617</v>
      </c>
      <c r="D30" s="229">
        <f t="shared" si="1"/>
        <v>1431</v>
      </c>
    </row>
    <row r="31" spans="1:5" ht="15.75" thickBot="1" x14ac:dyDescent="0.3">
      <c r="A31" t="s">
        <v>101</v>
      </c>
      <c r="B31" s="233">
        <v>520</v>
      </c>
      <c r="C31" s="233">
        <v>723</v>
      </c>
      <c r="D31" s="229">
        <f t="shared" si="1"/>
        <v>1243</v>
      </c>
    </row>
    <row r="32" spans="1:5" ht="16.5" thickBot="1" x14ac:dyDescent="0.3">
      <c r="A32" s="96" t="s">
        <v>47</v>
      </c>
      <c r="B32" s="95"/>
      <c r="C32" s="95"/>
      <c r="D32" s="230">
        <f>SUM(D23:D31)</f>
        <v>11203</v>
      </c>
    </row>
    <row r="33" spans="1:4" ht="13.5" thickTop="1" x14ac:dyDescent="0.2"/>
    <row r="35" spans="1:4" x14ac:dyDescent="0.2">
      <c r="A35" s="94" t="s">
        <v>82</v>
      </c>
      <c r="B35" s="93"/>
      <c r="C35" s="93"/>
      <c r="D35" s="93"/>
    </row>
    <row r="36" spans="1:4" x14ac:dyDescent="0.2">
      <c r="A36" s="91" t="s">
        <v>102</v>
      </c>
      <c r="B36" s="91"/>
      <c r="C36" s="91"/>
      <c r="D36" s="91"/>
    </row>
    <row r="37" spans="1:4" x14ac:dyDescent="0.2">
      <c r="A37" s="92" t="s">
        <v>85</v>
      </c>
      <c r="B37" s="92"/>
      <c r="C37" s="92"/>
      <c r="D37" s="92"/>
    </row>
    <row r="38" spans="1:4" x14ac:dyDescent="0.2">
      <c r="A38" s="92" t="s">
        <v>103</v>
      </c>
      <c r="B38" s="91"/>
      <c r="C38" s="91"/>
      <c r="D38" s="91"/>
    </row>
    <row r="39" spans="1:4" x14ac:dyDescent="0.2">
      <c r="A39" s="91" t="s">
        <v>87</v>
      </c>
      <c r="B39" s="91"/>
      <c r="C39" s="91"/>
      <c r="D39" s="91"/>
    </row>
    <row r="41" spans="1:4" ht="15" x14ac:dyDescent="0.25">
      <c r="A41" s="90" t="s">
        <v>104</v>
      </c>
      <c r="B41" s="89"/>
      <c r="C41" s="235">
        <f>AVERAGE(D23:D31)</f>
        <v>1244.7777777777778</v>
      </c>
    </row>
    <row r="42" spans="1:4" ht="15" x14ac:dyDescent="0.25">
      <c r="A42" s="90" t="s">
        <v>105</v>
      </c>
      <c r="B42" s="89"/>
      <c r="C42" s="235">
        <f>MAX(D23:D31)</f>
        <v>1535</v>
      </c>
    </row>
    <row r="43" spans="1:4" ht="15" x14ac:dyDescent="0.25">
      <c r="A43" s="90" t="s">
        <v>106</v>
      </c>
      <c r="B43" s="89"/>
      <c r="C43" s="235">
        <f>MIN(D23:D31)</f>
        <v>996</v>
      </c>
    </row>
  </sheetData>
  <mergeCells count="2">
    <mergeCell ref="A1:D1"/>
    <mergeCell ref="A20:D20"/>
  </mergeCells>
  <pageMargins left="0.78740157480314965" right="0.72" top="0.98425196850393704" bottom="0.98425196850393704" header="0.51181102362204722" footer="0.51181102362204722"/>
  <pageSetup paperSize="9" scale="130" orientation="landscape" r:id="rId1"/>
  <headerFooter alignWithMargins="0">
    <oddFooter>&amp;L&amp;D&amp;CAINF - Vor- und Zuname
&amp;F&amp;R&amp;P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110" zoomScaleNormal="110" workbookViewId="0">
      <selection activeCell="J8" sqref="J8"/>
    </sheetView>
  </sheetViews>
  <sheetFormatPr baseColWidth="10" defaultColWidth="9.140625" defaultRowHeight="15" x14ac:dyDescent="0.25"/>
  <cols>
    <col min="1" max="3" width="14.5703125" customWidth="1"/>
    <col min="4" max="4" width="24.28515625" customWidth="1"/>
  </cols>
  <sheetData>
    <row r="1" spans="1:5" s="67" customFormat="1" ht="24.2" customHeight="1" x14ac:dyDescent="0.25">
      <c r="A1" s="263" t="s">
        <v>107</v>
      </c>
      <c r="B1" s="263"/>
      <c r="C1" s="263"/>
      <c r="D1" s="263"/>
    </row>
    <row r="2" spans="1:5" s="67" customFormat="1" ht="24.2" customHeight="1" thickBot="1" x14ac:dyDescent="0.3">
      <c r="A2" s="68" t="s">
        <v>108</v>
      </c>
      <c r="B2" s="68" t="s">
        <v>109</v>
      </c>
      <c r="C2" s="69" t="s">
        <v>110</v>
      </c>
      <c r="D2" s="68" t="s">
        <v>111</v>
      </c>
    </row>
    <row r="3" spans="1:5" s="67" customFormat="1" ht="24.2" customHeight="1" x14ac:dyDescent="0.25">
      <c r="A3" s="72" t="s">
        <v>112</v>
      </c>
      <c r="B3" s="72">
        <v>30</v>
      </c>
      <c r="C3" s="73">
        <v>18</v>
      </c>
      <c r="D3" s="245">
        <f t="shared" ref="D3:D4" si="0">C3*B3</f>
        <v>540</v>
      </c>
    </row>
    <row r="4" spans="1:5" s="67" customFormat="1" ht="24.2" customHeight="1" x14ac:dyDescent="0.25">
      <c r="A4" s="74" t="s">
        <v>113</v>
      </c>
      <c r="B4" s="74">
        <v>28</v>
      </c>
      <c r="C4" s="75">
        <v>60</v>
      </c>
      <c r="D4" s="245">
        <f t="shared" si="0"/>
        <v>1680</v>
      </c>
    </row>
    <row r="5" spans="1:5" s="67" customFormat="1" ht="24.2" customHeight="1" x14ac:dyDescent="0.25">
      <c r="A5" s="74" t="s">
        <v>114</v>
      </c>
      <c r="B5" s="74">
        <v>24</v>
      </c>
      <c r="C5" s="75">
        <v>57</v>
      </c>
      <c r="D5" s="245">
        <f>C5*B5</f>
        <v>1368</v>
      </c>
    </row>
    <row r="6" spans="1:5" s="67" customFormat="1" ht="24.2" customHeight="1" x14ac:dyDescent="0.25">
      <c r="A6" s="74" t="s">
        <v>115</v>
      </c>
      <c r="B6" s="74">
        <v>15</v>
      </c>
      <c r="C6" s="75">
        <v>49</v>
      </c>
      <c r="D6" s="245">
        <f t="shared" ref="D6:D7" si="1">C6*B6</f>
        <v>735</v>
      </c>
    </row>
    <row r="7" spans="1:5" s="67" customFormat="1" ht="24.2" customHeight="1" thickBot="1" x14ac:dyDescent="0.3">
      <c r="A7" s="74" t="s">
        <v>116</v>
      </c>
      <c r="B7" s="74">
        <v>7</v>
      </c>
      <c r="C7" s="75">
        <v>36</v>
      </c>
      <c r="D7" s="245">
        <f t="shared" si="1"/>
        <v>252</v>
      </c>
    </row>
    <row r="8" spans="1:5" s="67" customFormat="1" ht="24.2" customHeight="1" thickBot="1" x14ac:dyDescent="0.3">
      <c r="A8" s="101"/>
      <c r="B8" s="101"/>
      <c r="C8" s="102" t="s">
        <v>15</v>
      </c>
      <c r="D8" s="246">
        <f>SUM(D3:D7)</f>
        <v>4575</v>
      </c>
    </row>
    <row r="9" spans="1:5" s="67" customFormat="1" ht="24.2" customHeight="1" x14ac:dyDescent="0.25">
      <c r="A9" s="101"/>
      <c r="B9" s="101"/>
      <c r="C9" s="101"/>
      <c r="D9" s="101"/>
    </row>
    <row r="10" spans="1:5" s="67" customFormat="1" ht="24.2" customHeight="1" thickBot="1" x14ac:dyDescent="0.3"/>
    <row r="11" spans="1:5" s="67" customFormat="1" ht="24.2" customHeight="1" x14ac:dyDescent="0.25">
      <c r="A11" s="76" t="s">
        <v>71</v>
      </c>
      <c r="B11" s="77"/>
      <c r="C11" s="77"/>
      <c r="D11" s="77"/>
      <c r="E11" s="78"/>
    </row>
    <row r="12" spans="1:5" s="67" customFormat="1" ht="24.2" customHeight="1" x14ac:dyDescent="0.25">
      <c r="A12" s="79" t="s">
        <v>117</v>
      </c>
      <c r="B12" s="80"/>
      <c r="C12" s="80"/>
      <c r="D12" s="80"/>
      <c r="E12" s="81"/>
    </row>
    <row r="13" spans="1:5" s="67" customFormat="1" ht="24.2" customHeight="1" x14ac:dyDescent="0.25">
      <c r="A13" s="79" t="s">
        <v>118</v>
      </c>
      <c r="B13" s="80"/>
      <c r="C13" s="80"/>
      <c r="D13" s="80"/>
      <c r="E13" s="81"/>
    </row>
    <row r="14" spans="1:5" s="67" customFormat="1" ht="24.2" customHeight="1" thickBot="1" x14ac:dyDescent="0.3">
      <c r="A14" s="82" t="s">
        <v>119</v>
      </c>
      <c r="B14" s="83"/>
      <c r="C14" s="83"/>
      <c r="D14" s="83"/>
      <c r="E14" s="84"/>
    </row>
    <row r="15" spans="1:5" s="67" customFormat="1" ht="24.2" customHeight="1" x14ac:dyDescent="0.25">
      <c r="A15" s="100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22.28515625" customWidth="1"/>
    <col min="2" max="2" width="15.5703125" customWidth="1"/>
  </cols>
  <sheetData>
    <row r="1" spans="1:2" s="67" customFormat="1" ht="18.75" customHeight="1" x14ac:dyDescent="0.25">
      <c r="A1" s="263" t="s">
        <v>120</v>
      </c>
      <c r="B1" s="263"/>
    </row>
    <row r="2" spans="1:2" s="67" customFormat="1" ht="18.75" customHeight="1" x14ac:dyDescent="0.25">
      <c r="A2" s="72" t="s">
        <v>121</v>
      </c>
      <c r="B2" s="108">
        <v>1600</v>
      </c>
    </row>
    <row r="3" spans="1:2" s="67" customFormat="1" ht="18.75" customHeight="1" x14ac:dyDescent="0.25">
      <c r="A3" s="74" t="s">
        <v>122</v>
      </c>
      <c r="B3" s="107">
        <v>280</v>
      </c>
    </row>
    <row r="4" spans="1:2" s="67" customFormat="1" ht="18.75" customHeight="1" thickBot="1" x14ac:dyDescent="0.3">
      <c r="A4" s="106" t="s">
        <v>123</v>
      </c>
      <c r="B4" s="236">
        <v>6</v>
      </c>
    </row>
    <row r="5" spans="1:2" s="67" customFormat="1" ht="18.75" customHeight="1" thickBot="1" x14ac:dyDescent="0.3">
      <c r="A5" s="105" t="s">
        <v>124</v>
      </c>
      <c r="B5" s="104">
        <f>(B2-B3)/B4</f>
        <v>220</v>
      </c>
    </row>
    <row r="7" spans="1:2" ht="22.5" customHeight="1" x14ac:dyDescent="0.25">
      <c r="A7" s="269" t="s">
        <v>125</v>
      </c>
      <c r="B7" s="270"/>
    </row>
    <row r="8" spans="1:2" ht="22.5" customHeight="1" x14ac:dyDescent="0.25">
      <c r="A8" s="271"/>
      <c r="B8" s="272"/>
    </row>
    <row r="9" spans="1:2" ht="22.5" customHeight="1" x14ac:dyDescent="0.25">
      <c r="A9" s="271"/>
      <c r="B9" s="272"/>
    </row>
    <row r="10" spans="1:2" ht="22.5" customHeight="1" thickBot="1" x14ac:dyDescent="0.3">
      <c r="A10" s="273"/>
      <c r="B10" s="274"/>
    </row>
    <row r="11" spans="1:2" x14ac:dyDescent="0.25">
      <c r="A11" s="103"/>
      <c r="B11" s="103"/>
    </row>
    <row r="12" spans="1:2" ht="22.5" customHeight="1" x14ac:dyDescent="0.25">
      <c r="A12" s="269" t="s">
        <v>126</v>
      </c>
      <c r="B12" s="270"/>
    </row>
    <row r="13" spans="1:2" ht="22.5" customHeight="1" x14ac:dyDescent="0.25">
      <c r="A13" s="271"/>
      <c r="B13" s="272"/>
    </row>
    <row r="14" spans="1:2" ht="22.5" customHeight="1" thickBot="1" x14ac:dyDescent="0.3">
      <c r="A14" s="273"/>
      <c r="B14" s="274"/>
    </row>
  </sheetData>
  <mergeCells count="3">
    <mergeCell ref="A1:B1"/>
    <mergeCell ref="A7:B10"/>
    <mergeCell ref="A12:B1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workbookViewId="0">
      <selection activeCell="G11" sqref="G11"/>
    </sheetView>
  </sheetViews>
  <sheetFormatPr baseColWidth="10" defaultColWidth="11.42578125" defaultRowHeight="15" x14ac:dyDescent="0.25"/>
  <cols>
    <col min="1" max="1" width="15.5703125" bestFit="1" customWidth="1"/>
    <col min="2" max="2" width="12.42578125" customWidth="1"/>
    <col min="3" max="3" width="7" bestFit="1" customWidth="1"/>
    <col min="4" max="4" width="13.85546875" customWidth="1"/>
  </cols>
  <sheetData>
    <row r="1" spans="1:4" ht="20.25" x14ac:dyDescent="0.3">
      <c r="A1" s="275" t="s">
        <v>127</v>
      </c>
      <c r="B1" s="276"/>
      <c r="C1" s="276"/>
      <c r="D1" s="277"/>
    </row>
    <row r="2" spans="1:4" ht="15.75" thickBot="1" x14ac:dyDescent="0.3">
      <c r="A2" s="117" t="s">
        <v>128</v>
      </c>
      <c r="B2" s="116" t="s">
        <v>129</v>
      </c>
      <c r="C2" s="116" t="s">
        <v>110</v>
      </c>
      <c r="D2" s="115" t="s">
        <v>130</v>
      </c>
    </row>
    <row r="3" spans="1:4" x14ac:dyDescent="0.25">
      <c r="A3" s="114" t="s">
        <v>131</v>
      </c>
      <c r="B3" s="249">
        <v>60</v>
      </c>
      <c r="C3" s="113">
        <v>1</v>
      </c>
      <c r="D3" s="247">
        <f>B3*C3</f>
        <v>60</v>
      </c>
    </row>
    <row r="4" spans="1:4" x14ac:dyDescent="0.25">
      <c r="A4" s="112" t="s">
        <v>132</v>
      </c>
      <c r="B4" s="250">
        <v>18</v>
      </c>
      <c r="C4" s="111">
        <v>1</v>
      </c>
      <c r="D4" s="247">
        <f t="shared" ref="D4:D11" si="0">B4*C4</f>
        <v>18</v>
      </c>
    </row>
    <row r="5" spans="1:4" x14ac:dyDescent="0.25">
      <c r="A5" s="112" t="s">
        <v>133</v>
      </c>
      <c r="B5" s="250">
        <v>8</v>
      </c>
      <c r="C5" s="111">
        <v>8</v>
      </c>
      <c r="D5" s="247">
        <f t="shared" si="0"/>
        <v>64</v>
      </c>
    </row>
    <row r="6" spans="1:4" x14ac:dyDescent="0.25">
      <c r="A6" s="112" t="s">
        <v>134</v>
      </c>
      <c r="B6" s="250">
        <v>5</v>
      </c>
      <c r="C6" s="111">
        <v>8</v>
      </c>
      <c r="D6" s="247">
        <f t="shared" si="0"/>
        <v>40</v>
      </c>
    </row>
    <row r="7" spans="1:4" x14ac:dyDescent="0.25">
      <c r="A7" s="112" t="s">
        <v>135</v>
      </c>
      <c r="B7" s="250">
        <v>12</v>
      </c>
      <c r="C7" s="111">
        <v>8</v>
      </c>
      <c r="D7" s="247">
        <f t="shared" si="0"/>
        <v>96</v>
      </c>
    </row>
    <row r="8" spans="1:4" x14ac:dyDescent="0.25">
      <c r="A8" s="112" t="s">
        <v>136</v>
      </c>
      <c r="B8" s="250">
        <v>25</v>
      </c>
      <c r="C8" s="111">
        <v>1</v>
      </c>
      <c r="D8" s="247">
        <f t="shared" si="0"/>
        <v>25</v>
      </c>
    </row>
    <row r="9" spans="1:4" x14ac:dyDescent="0.25">
      <c r="A9" s="112" t="s">
        <v>137</v>
      </c>
      <c r="B9" s="250">
        <v>16</v>
      </c>
      <c r="C9" s="111">
        <v>1</v>
      </c>
      <c r="D9" s="247">
        <f t="shared" si="0"/>
        <v>16</v>
      </c>
    </row>
    <row r="10" spans="1:4" x14ac:dyDescent="0.25">
      <c r="A10" s="112" t="s">
        <v>138</v>
      </c>
      <c r="B10" s="250">
        <v>16</v>
      </c>
      <c r="C10" s="111">
        <v>1</v>
      </c>
      <c r="D10" s="247">
        <f t="shared" si="0"/>
        <v>16</v>
      </c>
    </row>
    <row r="11" spans="1:4" ht="15.75" thickBot="1" x14ac:dyDescent="0.3">
      <c r="A11" s="110" t="s">
        <v>139</v>
      </c>
      <c r="B11" s="251">
        <v>7</v>
      </c>
      <c r="C11" s="109">
        <v>2</v>
      </c>
      <c r="D11" s="247">
        <f t="shared" si="0"/>
        <v>14</v>
      </c>
    </row>
    <row r="12" spans="1:4" ht="15.75" thickBot="1" x14ac:dyDescent="0.3">
      <c r="A12" s="290" t="s">
        <v>140</v>
      </c>
      <c r="B12" s="291"/>
      <c r="C12" s="291"/>
      <c r="D12" s="248">
        <f>SUM(D3:D11)</f>
        <v>349</v>
      </c>
    </row>
    <row r="13" spans="1:4" x14ac:dyDescent="0.25">
      <c r="A13" s="103"/>
      <c r="B13" s="103"/>
      <c r="C13" s="103"/>
      <c r="D13" s="103"/>
    </row>
    <row r="14" spans="1:4" ht="24.2" customHeight="1" x14ac:dyDescent="0.25">
      <c r="A14" s="278" t="s">
        <v>141</v>
      </c>
      <c r="B14" s="279"/>
      <c r="C14" s="279"/>
      <c r="D14" s="280"/>
    </row>
    <row r="15" spans="1:4" ht="24.2" customHeight="1" x14ac:dyDescent="0.25">
      <c r="A15" s="281"/>
      <c r="B15" s="282"/>
      <c r="C15" s="282"/>
      <c r="D15" s="283"/>
    </row>
    <row r="16" spans="1:4" ht="24.2" customHeight="1" thickBot="1" x14ac:dyDescent="0.3">
      <c r="A16" s="284"/>
      <c r="B16" s="285"/>
      <c r="C16" s="285"/>
      <c r="D16" s="286"/>
    </row>
    <row r="17" spans="1:4" ht="24.2" customHeight="1" x14ac:dyDescent="0.25">
      <c r="A17" s="103"/>
      <c r="B17" s="103"/>
      <c r="C17" s="103"/>
      <c r="D17" s="103"/>
    </row>
    <row r="18" spans="1:4" ht="65.25" customHeight="1" thickBot="1" x14ac:dyDescent="0.3">
      <c r="A18" s="287" t="s">
        <v>142</v>
      </c>
      <c r="B18" s="288"/>
      <c r="C18" s="288"/>
      <c r="D18" s="289"/>
    </row>
  </sheetData>
  <mergeCells count="4">
    <mergeCell ref="A1:D1"/>
    <mergeCell ref="A14:D16"/>
    <mergeCell ref="A18:D18"/>
    <mergeCell ref="A12:C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</vt:i4>
      </vt:variant>
    </vt:vector>
  </HeadingPairs>
  <TitlesOfParts>
    <vt:vector size="19" baseType="lpstr">
      <vt:lpstr>Excel-wozu</vt:lpstr>
      <vt:lpstr>Visualisieren</vt:lpstr>
      <vt:lpstr>Tabellenaufbau</vt:lpstr>
      <vt:lpstr>Gewinn</vt:lpstr>
      <vt:lpstr>Rechnen</vt:lpstr>
      <vt:lpstr>Statistik</vt:lpstr>
      <vt:lpstr>Theater</vt:lpstr>
      <vt:lpstr>Gage</vt:lpstr>
      <vt:lpstr>Teeservice</vt:lpstr>
      <vt:lpstr>Bilanz</vt:lpstr>
      <vt:lpstr>Hundesalon</vt:lpstr>
      <vt:lpstr>Umsätze</vt:lpstr>
      <vt:lpstr>Miete</vt:lpstr>
      <vt:lpstr>Schlussverkauf</vt:lpstr>
      <vt:lpstr>Wohnungen</vt:lpstr>
      <vt:lpstr>Website</vt:lpstr>
      <vt:lpstr>Hausübung</vt:lpstr>
      <vt:lpstr>Aufgabenliste</vt:lpstr>
      <vt:lpstr>Statistik!Druckbereich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2023-02-16T07:43:56Z</dcterms:modified>
  <cp:category/>
  <cp:contentStatus/>
</cp:coreProperties>
</file>