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BI\Excel\"/>
    </mc:Choice>
  </mc:AlternateContent>
  <xr:revisionPtr revIDLastSave="0" documentId="13_ncr:1_{E3C480D2-9264-4EAC-B3A2-49DDB2540C1B}" xr6:coauthVersionLast="36" xr6:coauthVersionMax="36" xr10:uidLastSave="{00000000-0000-0000-0000-000000000000}"/>
  <bookViews>
    <workbookView xWindow="480" yWindow="375" windowWidth="15480" windowHeight="7920" tabRatio="885" activeTab="4" xr2:uid="{00000000-000D-0000-FFFF-FFFF00000000}"/>
  </bookViews>
  <sheets>
    <sheet name="Bestellung" sheetId="4" r:id="rId1"/>
    <sheet name="Zeitliste" sheetId="7" r:id="rId2"/>
    <sheet name="Prämie" sheetId="21" r:id="rId3"/>
    <sheet name="HÜ_Auktion" sheetId="8" r:id="rId4"/>
    <sheet name="HÜ_Lohn" sheetId="10" r:id="rId5"/>
  </sheets>
  <calcPr calcId="191029"/>
</workbook>
</file>

<file path=xl/calcChain.xml><?xml version="1.0" encoding="utf-8"?>
<calcChain xmlns="http://schemas.openxmlformats.org/spreadsheetml/2006/main">
  <c r="H10" i="10" l="1"/>
  <c r="H9" i="10"/>
  <c r="H8" i="10"/>
  <c r="H7" i="10"/>
  <c r="H6" i="10"/>
  <c r="G13" i="10"/>
  <c r="E7" i="10" l="1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6" i="10"/>
  <c r="B16" i="8"/>
  <c r="B15" i="8"/>
  <c r="B14" i="8"/>
  <c r="B13" i="8"/>
  <c r="C8" i="8"/>
  <c r="C9" i="8"/>
  <c r="C10" i="8"/>
  <c r="C11" i="8"/>
  <c r="C7" i="8"/>
  <c r="C5" i="7"/>
  <c r="C6" i="7"/>
  <c r="C7" i="7"/>
  <c r="C8" i="7"/>
  <c r="C9" i="7"/>
  <c r="C10" i="7"/>
  <c r="C11" i="7"/>
  <c r="C4" i="7"/>
  <c r="E3" i="4"/>
  <c r="E4" i="4"/>
  <c r="E5" i="4"/>
  <c r="E6" i="4"/>
  <c r="E7" i="4"/>
  <c r="E8" i="4"/>
  <c r="E9" i="4"/>
  <c r="E10" i="4"/>
  <c r="E11" i="4"/>
  <c r="E12" i="4"/>
  <c r="E13" i="4"/>
  <c r="E2" i="4"/>
  <c r="D3" i="4"/>
  <c r="D4" i="4"/>
  <c r="D5" i="4"/>
  <c r="D6" i="4"/>
  <c r="D7" i="4"/>
  <c r="D8" i="4"/>
  <c r="D9" i="4"/>
  <c r="D10" i="4"/>
  <c r="D11" i="4"/>
  <c r="D12" i="4"/>
  <c r="D13" i="4"/>
  <c r="D2" i="4"/>
</calcChain>
</file>

<file path=xl/sharedStrings.xml><?xml version="1.0" encoding="utf-8"?>
<sst xmlns="http://schemas.openxmlformats.org/spreadsheetml/2006/main" count="156" uniqueCount="139">
  <si>
    <t>Monat</t>
  </si>
  <si>
    <t>Jänner</t>
  </si>
  <si>
    <t>Februar</t>
  </si>
  <si>
    <t>März</t>
  </si>
  <si>
    <t>April</t>
  </si>
  <si>
    <t>Mai</t>
  </si>
  <si>
    <t>Juni</t>
  </si>
  <si>
    <t>Produktgruppe</t>
  </si>
  <si>
    <t>Bestellmenge</t>
  </si>
  <si>
    <t xml:space="preserve"> Mineral 1 l Wasser</t>
  </si>
  <si>
    <t>Juli</t>
  </si>
  <si>
    <t>August</t>
  </si>
  <si>
    <t>September</t>
  </si>
  <si>
    <t>Oktober</t>
  </si>
  <si>
    <t>November</t>
  </si>
  <si>
    <t>Dezember</t>
  </si>
  <si>
    <t>Gesamtmenge der best. Flaschen</t>
  </si>
  <si>
    <t>Winkler</t>
  </si>
  <si>
    <t>Zeitliste Wien Marathon</t>
  </si>
  <si>
    <t>Name</t>
  </si>
  <si>
    <t>Zeit in h</t>
  </si>
  <si>
    <t>Rang</t>
  </si>
  <si>
    <t>Österreicher</t>
  </si>
  <si>
    <t>Kaiser</t>
  </si>
  <si>
    <t>Garber</t>
  </si>
  <si>
    <t>Zenz</t>
  </si>
  <si>
    <t>Schmoll</t>
  </si>
  <si>
    <t>Hauer</t>
  </si>
  <si>
    <t>Pichler</t>
  </si>
  <si>
    <t>Langmann</t>
  </si>
  <si>
    <t>Bilder-Auktion</t>
  </si>
  <si>
    <t>Angebotenes Bild:</t>
  </si>
  <si>
    <t>Interessenten</t>
  </si>
  <si>
    <t>Angebot</t>
  </si>
  <si>
    <t>Mario Wagner</t>
  </si>
  <si>
    <t>Peter Mayr</t>
  </si>
  <si>
    <t>Michael Watzek</t>
  </si>
  <si>
    <t>Sabine Egger</t>
  </si>
  <si>
    <t>Petra Tschierschwitz</t>
  </si>
  <si>
    <t>Niedrigstes Angebot:</t>
  </si>
  <si>
    <t>Höchstes Angebot:</t>
  </si>
  <si>
    <t>Anzahl der Angebote:</t>
  </si>
  <si>
    <t>Stundenlohnberechnung Monat: Juli</t>
  </si>
  <si>
    <t>Stundenlohn fix:</t>
  </si>
  <si>
    <t>Vorname</t>
  </si>
  <si>
    <t>Anwesenheit in Stunden</t>
  </si>
  <si>
    <t>Lohnsumme</t>
  </si>
  <si>
    <t>Immhof</t>
  </si>
  <si>
    <t>Urs</t>
  </si>
  <si>
    <t>Gesamtlöhne:</t>
  </si>
  <si>
    <t>Haller</t>
  </si>
  <si>
    <t>Jürgen</t>
  </si>
  <si>
    <t>Durchschnittslohn:</t>
  </si>
  <si>
    <t>Roth</t>
  </si>
  <si>
    <t>Rudolf</t>
  </si>
  <si>
    <t>Anzahl der Mitarbeiter:</t>
  </si>
  <si>
    <t>Schmid</t>
  </si>
  <si>
    <t>Rainer</t>
  </si>
  <si>
    <t>Höchster Lohn:</t>
  </si>
  <si>
    <t>Baier</t>
  </si>
  <si>
    <t>Angela</t>
  </si>
  <si>
    <t>Niedrigster Lohn:</t>
  </si>
  <si>
    <t>Locher</t>
  </si>
  <si>
    <t>Erwin</t>
  </si>
  <si>
    <t>Rais</t>
  </si>
  <si>
    <t>Katharina</t>
  </si>
  <si>
    <t>Johner</t>
  </si>
  <si>
    <t>Kurt</t>
  </si>
  <si>
    <t>Schumacher</t>
  </si>
  <si>
    <t xml:space="preserve">Michael </t>
  </si>
  <si>
    <t>Christen</t>
  </si>
  <si>
    <t>Gerhard</t>
  </si>
  <si>
    <t>Stark</t>
  </si>
  <si>
    <t>Hans</t>
  </si>
  <si>
    <t>Thonhofer</t>
  </si>
  <si>
    <t>Josef</t>
  </si>
  <si>
    <t>Portmann</t>
  </si>
  <si>
    <t>Wiedermann</t>
  </si>
  <si>
    <t>Anna</t>
  </si>
  <si>
    <t>Bühl</t>
  </si>
  <si>
    <t>Hermann</t>
  </si>
  <si>
    <t>Nachname</t>
  </si>
  <si>
    <t>Becker</t>
  </si>
  <si>
    <t>Rabatthöhe</t>
  </si>
  <si>
    <t>Müller</t>
  </si>
  <si>
    <t>Martin</t>
  </si>
  <si>
    <t>abgeschlossene Verträge</t>
  </si>
  <si>
    <t>Reihung</t>
  </si>
  <si>
    <t>Prämie</t>
  </si>
  <si>
    <t>Sandra</t>
  </si>
  <si>
    <t>Dege</t>
  </si>
  <si>
    <t>Pamela</t>
  </si>
  <si>
    <t>Hoffmann</t>
  </si>
  <si>
    <t>Inga</t>
  </si>
  <si>
    <t>Künkler</t>
  </si>
  <si>
    <t>Thomas</t>
  </si>
  <si>
    <t>Prämie/Vertrag</t>
  </si>
  <si>
    <t>Andreas</t>
  </si>
  <si>
    <t>Scheld</t>
  </si>
  <si>
    <t>Arno</t>
  </si>
  <si>
    <t>Zusatzprämie</t>
  </si>
  <si>
    <t>Scheffler</t>
  </si>
  <si>
    <t>Marina</t>
  </si>
  <si>
    <t>für Top:</t>
  </si>
  <si>
    <t>Stäblein</t>
  </si>
  <si>
    <t>Dennis</t>
  </si>
  <si>
    <t>Stahl</t>
  </si>
  <si>
    <t>Annika</t>
  </si>
  <si>
    <t>Strunk</t>
  </si>
  <si>
    <t>Christian</t>
  </si>
  <si>
    <t>Dana</t>
  </si>
  <si>
    <t>Willwacher</t>
  </si>
  <si>
    <t>Cora</t>
  </si>
  <si>
    <t>Zinkernagel</t>
  </si>
  <si>
    <t>geringste Bestellmenge</t>
  </si>
  <si>
    <t>höchste Bestellmenge</t>
  </si>
  <si>
    <t>durchschnittliche Bestellmenge</t>
  </si>
  <si>
    <t>Anzahl der Bestellungen</t>
  </si>
  <si>
    <t>Rabatt</t>
  </si>
  <si>
    <t>Bei einer Bestellmenge von mehr als 35.000 Flaschen, soll der Text "ja", ansonsten "nein" ausgegeben werden!</t>
  </si>
  <si>
    <t>RABATT</t>
  </si>
  <si>
    <t>Einkaufspreis</t>
  </si>
  <si>
    <t>Rabattgrenze</t>
  </si>
  <si>
    <t>der Bestellkosten</t>
  </si>
  <si>
    <t>In welchen 3 Monaten wurden am meisten Flaschen bestellt?</t>
  </si>
  <si>
    <t>Mittelwert der Angebote:</t>
  </si>
  <si>
    <t>Wer sind die 3 Höchstbieter? Sie sollen benachrichtigt werden, ihr Angebot zu verbessern.</t>
  </si>
  <si>
    <t>Deshalb soll die Reihenfolge der Angebotshöhe dargestellt werden.</t>
  </si>
  <si>
    <t>Weisen Sie allen Zeiten einen Rang zu!</t>
  </si>
  <si>
    <t>Gemälde von Gustav Klimt, Rufpreis: 30.000 €</t>
  </si>
  <si>
    <t>Funktion RANG.GLEICH(Zahl;Bezug;Reihenfolge)</t>
  </si>
  <si>
    <t>ACHTUNG: Werte mit gleichem Wert erhalten denselben Rang!</t>
  </si>
  <si>
    <t>Bestellkosten abzgl. Rabatt</t>
  </si>
  <si>
    <t>Welcher Läufer erreichte den 3. Platz (= Drittbester)?</t>
  </si>
  <si>
    <t>Geringster Wert als Rang 1: Reihenfolge = 1</t>
  </si>
  <si>
    <t>Höchster Wert als Rang 1: Reihenfolge = 0</t>
  </si>
  <si>
    <t>Kennzeichnen Sie die 3 schnellsten Läufer durch gelbe Schattierung!</t>
  </si>
  <si>
    <t>Wer ist der/die Mitarbeiter/in mit dem höchsten Lohn?</t>
  </si>
  <si>
    <t>Bedingte Formatierung für die oberen 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</si>
</sst>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&quot;€&quot;\ * #,##0.00_-;\-&quot;€&quot;\ * #,##0.00_-;_-&quot;€&quot;\ * &quot;-&quot;??_-;_-@_-"/>
    <numFmt numFmtId="164" formatCode="#,##0\ &quot;Flaschen&quot;"/>
    <numFmt numFmtId="165" formatCode="0\ * &quot;Wochen&quot;"/>
    <numFmt numFmtId="166" formatCode="[$-F400]h:mm:ss\ AM/PM"/>
    <numFmt numFmtId="167" formatCode="_-* #,##0.00\ [$€]_-;\-* #,##0.00\ [$€]_-;_-* &quot;-&quot;??\ [$€]_-;_-@_-"/>
    <numFmt numFmtId="168" formatCode="#,##0_ ;\-#,##0\ "/>
    <numFmt numFmtId="169" formatCode="#,##0.00\ &quot;DM&quot;;[Red]\-#,##0.00\ &quot;DM&quot;"/>
    <numFmt numFmtId="170" formatCode="_-* #,##0.0\ _€_-;\-* #,##0.0\ _€_-;_-* &quot;-&quot;??\ _€_-;_-@_-"/>
    <numFmt numFmtId="171" formatCode="&quot;€&quot;\ #,##0.00"/>
  </numFmts>
  <fonts count="2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Arial"/>
    </font>
    <font>
      <b/>
      <sz val="24"/>
      <name val="Calibri"/>
      <family val="2"/>
    </font>
    <font>
      <b/>
      <sz val="24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8"/>
      <name val="Calibri"/>
      <family val="2"/>
    </font>
    <font>
      <b/>
      <sz val="11"/>
      <color indexed="8"/>
      <name val="Calibri"/>
    </font>
    <font>
      <b/>
      <sz val="1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indexed="8"/>
      <name val="Calibri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Arial"/>
      <family val="2"/>
    </font>
    <font>
      <b/>
      <sz val="12"/>
      <name val="Calibri"/>
      <family val="2"/>
    </font>
    <font>
      <sz val="12"/>
      <name val="Calibri"/>
      <family val="2"/>
    </font>
    <font>
      <b/>
      <sz val="14"/>
      <name val="Calibri"/>
      <family val="2"/>
    </font>
    <font>
      <b/>
      <sz val="16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4" fontId="2" fillId="0" borderId="0" applyFont="0" applyFill="0" applyBorder="0" applyAlignment="0" applyProtection="0"/>
  </cellStyleXfs>
  <cellXfs count="117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1" fillId="0" borderId="0" xfId="0" applyNumberFormat="1" applyFont="1" applyBorder="1"/>
    <xf numFmtId="164" fontId="0" fillId="0" borderId="0" xfId="0" applyNumberFormat="1" applyFill="1"/>
    <xf numFmtId="0" fontId="0" fillId="0" borderId="0" xfId="0" applyNumberFormat="1" applyFill="1"/>
    <xf numFmtId="0" fontId="0" fillId="0" borderId="0" xfId="0" applyNumberFormat="1"/>
    <xf numFmtId="0" fontId="0" fillId="0" borderId="0" xfId="0" applyNumberFormat="1" applyBorder="1"/>
    <xf numFmtId="0" fontId="1" fillId="0" borderId="0" xfId="0" applyNumberFormat="1" applyFont="1" applyAlignment="1">
      <alignment horizontal="left"/>
    </xf>
    <xf numFmtId="0" fontId="12" fillId="0" borderId="0" xfId="6" applyNumberFormat="1" applyFont="1"/>
    <xf numFmtId="3" fontId="0" fillId="0" borderId="0" xfId="0" applyNumberFormat="1" applyFill="1"/>
    <xf numFmtId="0" fontId="5" fillId="0" borderId="0" xfId="8" applyFont="1" applyAlignment="1"/>
    <xf numFmtId="0" fontId="3" fillId="0" borderId="0" xfId="8"/>
    <xf numFmtId="0" fontId="6" fillId="0" borderId="4" xfId="8" applyFont="1" applyFill="1" applyBorder="1" applyAlignment="1">
      <alignment vertical="center"/>
    </xf>
    <xf numFmtId="0" fontId="6" fillId="0" borderId="6" xfId="8" applyFont="1" applyFill="1" applyBorder="1" applyAlignment="1">
      <alignment vertical="center"/>
    </xf>
    <xf numFmtId="0" fontId="6" fillId="0" borderId="7" xfId="8" applyFont="1" applyFill="1" applyBorder="1" applyAlignment="1">
      <alignment vertical="center"/>
    </xf>
    <xf numFmtId="0" fontId="7" fillId="0" borderId="0" xfId="8" applyFont="1"/>
    <xf numFmtId="164" fontId="10" fillId="0" borderId="0" xfId="0" applyNumberFormat="1" applyFont="1" applyFill="1"/>
    <xf numFmtId="0" fontId="10" fillId="0" borderId="0" xfId="0" applyNumberFormat="1" applyFont="1"/>
    <xf numFmtId="0" fontId="0" fillId="2" borderId="0" xfId="0" applyNumberFormat="1" applyFill="1"/>
    <xf numFmtId="0" fontId="10" fillId="3" borderId="0" xfId="0" applyNumberFormat="1" applyFont="1" applyFill="1"/>
    <xf numFmtId="0" fontId="0" fillId="3" borderId="0" xfId="0" applyFill="1"/>
    <xf numFmtId="3" fontId="0" fillId="3" borderId="0" xfId="0" applyNumberFormat="1" applyFill="1"/>
    <xf numFmtId="164" fontId="0" fillId="2" borderId="0" xfId="0" applyNumberFormat="1" applyFill="1"/>
    <xf numFmtId="0" fontId="0" fillId="4" borderId="0" xfId="0" applyNumberFormat="1" applyFill="1"/>
    <xf numFmtId="0" fontId="13" fillId="6" borderId="0" xfId="0" applyNumberFormat="1" applyFont="1" applyFill="1"/>
    <xf numFmtId="0" fontId="1" fillId="7" borderId="0" xfId="0" applyFont="1" applyFill="1"/>
    <xf numFmtId="171" fontId="0" fillId="8" borderId="0" xfId="0" applyNumberFormat="1" applyFill="1"/>
    <xf numFmtId="171" fontId="0" fillId="0" borderId="0" xfId="0" applyNumberFormat="1"/>
    <xf numFmtId="0" fontId="0" fillId="7" borderId="0" xfId="0" applyFill="1"/>
    <xf numFmtId="171" fontId="13" fillId="6" borderId="8" xfId="0" applyNumberFormat="1" applyFont="1" applyFill="1" applyBorder="1"/>
    <xf numFmtId="0" fontId="6" fillId="0" borderId="4" xfId="0" applyNumberFormat="1" applyFont="1" applyFill="1" applyBorder="1"/>
    <xf numFmtId="0" fontId="6" fillId="0" borderId="5" xfId="0" applyNumberFormat="1" applyFont="1" applyFill="1" applyBorder="1"/>
    <xf numFmtId="0" fontId="7" fillId="0" borderId="21" xfId="0" applyNumberFormat="1" applyFont="1" applyFill="1" applyBorder="1"/>
    <xf numFmtId="0" fontId="6" fillId="0" borderId="20" xfId="0" applyNumberFormat="1" applyFont="1" applyFill="1" applyBorder="1"/>
    <xf numFmtId="0" fontId="7" fillId="0" borderId="7" xfId="0" applyNumberFormat="1" applyFont="1" applyFill="1" applyBorder="1"/>
    <xf numFmtId="171" fontId="7" fillId="8" borderId="20" xfId="2" applyNumberFormat="1" applyFont="1" applyFill="1" applyBorder="1"/>
    <xf numFmtId="9" fontId="7" fillId="8" borderId="20" xfId="0" applyNumberFormat="1" applyFont="1" applyFill="1" applyBorder="1"/>
    <xf numFmtId="164" fontId="7" fillId="8" borderId="6" xfId="0" applyNumberFormat="1" applyFont="1" applyFill="1" applyBorder="1"/>
    <xf numFmtId="0" fontId="14" fillId="0" borderId="0" xfId="0" applyFont="1"/>
    <xf numFmtId="0" fontId="14" fillId="3" borderId="0" xfId="0" applyFont="1" applyFill="1"/>
    <xf numFmtId="0" fontId="15" fillId="0" borderId="0" xfId="0" applyFont="1"/>
    <xf numFmtId="0" fontId="16" fillId="0" borderId="0" xfId="0" applyFont="1"/>
    <xf numFmtId="0" fontId="15" fillId="0" borderId="1" xfId="0" applyFont="1" applyBorder="1"/>
    <xf numFmtId="0" fontId="15" fillId="0" borderId="2" xfId="0" applyFont="1" applyBorder="1"/>
    <xf numFmtId="166" fontId="16" fillId="0" borderId="3" xfId="0" applyNumberFormat="1" applyFont="1" applyBorder="1"/>
    <xf numFmtId="21" fontId="16" fillId="0" borderId="3" xfId="0" applyNumberFormat="1" applyFont="1" applyBorder="1"/>
    <xf numFmtId="0" fontId="14" fillId="6" borderId="0" xfId="0" applyFont="1" applyFill="1"/>
    <xf numFmtId="0" fontId="0" fillId="6" borderId="0" xfId="0" applyFill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5" fillId="0" borderId="4" xfId="0" applyFont="1" applyBorder="1"/>
    <xf numFmtId="0" fontId="16" fillId="0" borderId="20" xfId="0" applyFont="1" applyBorder="1"/>
    <xf numFmtId="0" fontId="16" fillId="0" borderId="21" xfId="0" applyFont="1" applyBorder="1"/>
    <xf numFmtId="0" fontId="15" fillId="0" borderId="20" xfId="0" applyFont="1" applyBorder="1"/>
    <xf numFmtId="44" fontId="17" fillId="9" borderId="22" xfId="9" applyFont="1" applyFill="1" applyBorder="1"/>
    <xf numFmtId="0" fontId="16" fillId="11" borderId="0" xfId="0" applyFont="1" applyFill="1"/>
    <xf numFmtId="44" fontId="16" fillId="11" borderId="0" xfId="9" applyFont="1" applyFill="1"/>
    <xf numFmtId="44" fontId="16" fillId="11" borderId="5" xfId="9" applyFont="1" applyFill="1" applyBorder="1"/>
    <xf numFmtId="44" fontId="16" fillId="11" borderId="21" xfId="9" applyFont="1" applyFill="1" applyBorder="1"/>
    <xf numFmtId="0" fontId="17" fillId="11" borderId="7" xfId="0" applyFont="1" applyFill="1" applyBorder="1"/>
    <xf numFmtId="0" fontId="16" fillId="0" borderId="6" xfId="0" applyFont="1" applyBorder="1" applyAlignment="1">
      <alignment horizontal="right"/>
    </xf>
    <xf numFmtId="0" fontId="11" fillId="0" borderId="0" xfId="8" applyFont="1" applyFill="1" applyBorder="1" applyAlignment="1">
      <alignment vertical="center"/>
    </xf>
    <xf numFmtId="0" fontId="11" fillId="0" borderId="0" xfId="8" applyFont="1" applyAlignment="1">
      <alignment vertical="center"/>
    </xf>
    <xf numFmtId="0" fontId="18" fillId="0" borderId="0" xfId="8" applyFont="1" applyAlignment="1">
      <alignment vertical="center"/>
    </xf>
    <xf numFmtId="0" fontId="7" fillId="0" borderId="5" xfId="8" applyFont="1" applyBorder="1" applyAlignment="1">
      <alignment vertical="center"/>
    </xf>
    <xf numFmtId="0" fontId="11" fillId="0" borderId="0" xfId="8" applyFont="1" applyBorder="1" applyAlignment="1">
      <alignment vertical="center"/>
    </xf>
    <xf numFmtId="9" fontId="18" fillId="0" borderId="0" xfId="8" applyNumberFormat="1" applyFont="1" applyBorder="1" applyAlignment="1">
      <alignment horizontal="center" vertical="center"/>
    </xf>
    <xf numFmtId="0" fontId="18" fillId="0" borderId="0" xfId="8" applyFont="1" applyBorder="1" applyAlignment="1">
      <alignment vertical="center"/>
    </xf>
    <xf numFmtId="0" fontId="7" fillId="0" borderId="0" xfId="8" applyFont="1" applyAlignment="1">
      <alignment vertical="center"/>
    </xf>
    <xf numFmtId="0" fontId="6" fillId="0" borderId="8" xfId="8" applyFont="1" applyBorder="1" applyAlignment="1">
      <alignment horizontal="center" vertical="center"/>
    </xf>
    <xf numFmtId="0" fontId="6" fillId="0" borderId="9" xfId="8" applyFont="1" applyBorder="1" applyAlignment="1">
      <alignment horizontal="center" vertical="center"/>
    </xf>
    <xf numFmtId="0" fontId="6" fillId="0" borderId="9" xfId="8" applyFont="1" applyBorder="1" applyAlignment="1">
      <alignment horizontal="left" vertical="center"/>
    </xf>
    <xf numFmtId="0" fontId="7" fillId="0" borderId="10" xfId="8" applyFont="1" applyBorder="1" applyAlignment="1">
      <alignment vertical="center"/>
    </xf>
    <xf numFmtId="167" fontId="7" fillId="0" borderId="11" xfId="2" applyNumberFormat="1" applyFont="1" applyBorder="1" applyAlignment="1">
      <alignment vertical="center"/>
    </xf>
    <xf numFmtId="0" fontId="7" fillId="0" borderId="11" xfId="2" applyNumberFormat="1" applyFont="1" applyBorder="1" applyAlignment="1">
      <alignment vertical="center"/>
    </xf>
    <xf numFmtId="0" fontId="7" fillId="0" borderId="12" xfId="8" applyFont="1" applyBorder="1" applyAlignment="1">
      <alignment vertical="center"/>
    </xf>
    <xf numFmtId="167" fontId="7" fillId="0" borderId="13" xfId="2" applyNumberFormat="1" applyFont="1" applyBorder="1" applyAlignment="1">
      <alignment vertical="center"/>
    </xf>
    <xf numFmtId="0" fontId="7" fillId="0" borderId="14" xfId="8" applyFont="1" applyBorder="1" applyAlignment="1">
      <alignment vertical="center"/>
    </xf>
    <xf numFmtId="167" fontId="7" fillId="0" borderId="15" xfId="2" applyNumberFormat="1" applyFont="1" applyBorder="1" applyAlignment="1">
      <alignment vertical="center"/>
    </xf>
    <xf numFmtId="0" fontId="6" fillId="0" borderId="16" xfId="8" applyFont="1" applyBorder="1" applyAlignment="1">
      <alignment horizontal="left" vertical="center"/>
    </xf>
    <xf numFmtId="167" fontId="7" fillId="2" borderId="17" xfId="2" applyNumberFormat="1" applyFont="1" applyFill="1" applyBorder="1" applyAlignment="1">
      <alignment vertical="center"/>
    </xf>
    <xf numFmtId="0" fontId="11" fillId="0" borderId="0" xfId="8" applyFont="1" applyBorder="1" applyAlignment="1">
      <alignment horizontal="left" vertical="center"/>
    </xf>
    <xf numFmtId="167" fontId="18" fillId="0" borderId="0" xfId="2" applyNumberFormat="1" applyFont="1" applyBorder="1" applyAlignment="1">
      <alignment vertical="center"/>
    </xf>
    <xf numFmtId="0" fontId="6" fillId="0" borderId="12" xfId="8" applyFont="1" applyBorder="1" applyAlignment="1">
      <alignment horizontal="left" vertical="center"/>
    </xf>
    <xf numFmtId="167" fontId="7" fillId="2" borderId="13" xfId="2" applyNumberFormat="1" applyFont="1" applyFill="1" applyBorder="1" applyAlignment="1">
      <alignment vertical="center"/>
    </xf>
    <xf numFmtId="0" fontId="6" fillId="0" borderId="14" xfId="8" applyFont="1" applyBorder="1" applyAlignment="1">
      <alignment horizontal="left" vertical="center"/>
    </xf>
    <xf numFmtId="168" fontId="7" fillId="2" borderId="15" xfId="2" applyNumberFormat="1" applyFont="1" applyFill="1" applyBorder="1" applyAlignment="1">
      <alignment horizontal="center" vertical="center"/>
    </xf>
    <xf numFmtId="0" fontId="18" fillId="8" borderId="0" xfId="8" applyFont="1" applyFill="1" applyAlignment="1">
      <alignment vertical="center"/>
    </xf>
    <xf numFmtId="0" fontId="11" fillId="10" borderId="26" xfId="8" applyFont="1" applyFill="1" applyBorder="1" applyAlignment="1">
      <alignment vertical="center"/>
    </xf>
    <xf numFmtId="0" fontId="18" fillId="10" borderId="27" xfId="8" applyFont="1" applyFill="1" applyBorder="1" applyAlignment="1">
      <alignment vertical="center"/>
    </xf>
    <xf numFmtId="0" fontId="18" fillId="10" borderId="9" xfId="8" applyFont="1" applyFill="1" applyBorder="1" applyAlignment="1">
      <alignment vertical="center"/>
    </xf>
    <xf numFmtId="0" fontId="18" fillId="7" borderId="0" xfId="8" applyFont="1" applyFill="1" applyAlignment="1">
      <alignment vertical="center"/>
    </xf>
    <xf numFmtId="0" fontId="18" fillId="3" borderId="0" xfId="8" applyFont="1" applyFill="1" applyAlignment="1">
      <alignment vertical="center"/>
    </xf>
    <xf numFmtId="0" fontId="3" fillId="0" borderId="0" xfId="8" applyAlignment="1">
      <alignment vertical="center"/>
    </xf>
    <xf numFmtId="0" fontId="6" fillId="12" borderId="19" xfId="8" applyFont="1" applyFill="1" applyBorder="1" applyAlignment="1">
      <alignment horizontal="right" vertical="center"/>
    </xf>
    <xf numFmtId="44" fontId="7" fillId="11" borderId="19" xfId="4" applyNumberFormat="1" applyFont="1" applyFill="1" applyBorder="1" applyAlignment="1">
      <alignment vertical="center"/>
    </xf>
    <xf numFmtId="0" fontId="7" fillId="11" borderId="19" xfId="8" applyNumberFormat="1" applyFont="1" applyFill="1" applyBorder="1" applyAlignment="1">
      <alignment vertical="center"/>
    </xf>
    <xf numFmtId="0" fontId="7" fillId="6" borderId="0" xfId="8" applyFont="1" applyFill="1" applyAlignment="1">
      <alignment vertical="center"/>
    </xf>
    <xf numFmtId="0" fontId="7" fillId="10" borderId="27" xfId="8" applyFont="1" applyFill="1" applyBorder="1" applyAlignment="1">
      <alignment vertical="center"/>
    </xf>
    <xf numFmtId="0" fontId="7" fillId="10" borderId="9" xfId="8" applyFont="1" applyFill="1" applyBorder="1" applyAlignment="1">
      <alignment vertical="center"/>
    </xf>
    <xf numFmtId="0" fontId="20" fillId="0" borderId="0" xfId="8" applyFont="1"/>
    <xf numFmtId="169" fontId="19" fillId="0" borderId="0" xfId="8" applyNumberFormat="1" applyFont="1" applyBorder="1"/>
    <xf numFmtId="0" fontId="19" fillId="12" borderId="19" xfId="8" applyFont="1" applyFill="1" applyBorder="1" applyAlignment="1">
      <alignment horizontal="center" vertical="center"/>
    </xf>
    <xf numFmtId="0" fontId="19" fillId="12" borderId="19" xfId="8" applyFont="1" applyFill="1" applyBorder="1" applyAlignment="1">
      <alignment horizontal="center" vertical="center" wrapText="1"/>
    </xf>
    <xf numFmtId="0" fontId="19" fillId="0" borderId="19" xfId="8" applyFont="1" applyBorder="1" applyAlignment="1">
      <alignment vertical="center"/>
    </xf>
    <xf numFmtId="0" fontId="20" fillId="0" borderId="19" xfId="8" applyFont="1" applyBorder="1" applyAlignment="1">
      <alignment vertical="center"/>
    </xf>
    <xf numFmtId="170" fontId="20" fillId="0" borderId="19" xfId="1" applyNumberFormat="1" applyFont="1" applyBorder="1" applyAlignment="1">
      <alignment vertical="center"/>
    </xf>
    <xf numFmtId="44" fontId="20" fillId="11" borderId="19" xfId="4" applyNumberFormat="1" applyFont="1" applyFill="1" applyBorder="1" applyAlignment="1">
      <alignment vertical="center"/>
    </xf>
    <xf numFmtId="0" fontId="20" fillId="11" borderId="19" xfId="7" applyNumberFormat="1" applyFont="1" applyFill="1" applyBorder="1" applyAlignment="1">
      <alignment vertical="center"/>
    </xf>
    <xf numFmtId="0" fontId="21" fillId="0" borderId="0" xfId="8" applyFont="1" applyAlignment="1">
      <alignment horizontal="right"/>
    </xf>
    <xf numFmtId="44" fontId="21" fillId="0" borderId="18" xfId="4" applyNumberFormat="1" applyFont="1" applyBorder="1"/>
    <xf numFmtId="44" fontId="6" fillId="10" borderId="26" xfId="8" applyNumberFormat="1" applyFont="1" applyFill="1" applyBorder="1" applyAlignment="1">
      <alignment vertical="center"/>
    </xf>
    <xf numFmtId="0" fontId="4" fillId="0" borderId="0" xfId="8" applyFont="1" applyAlignment="1">
      <alignment horizontal="center"/>
    </xf>
    <xf numFmtId="0" fontId="22" fillId="5" borderId="23" xfId="8" applyFont="1" applyFill="1" applyBorder="1" applyAlignment="1">
      <alignment horizontal="center" vertical="center"/>
    </xf>
    <xf numFmtId="0" fontId="22" fillId="5" borderId="24" xfId="8" applyFont="1" applyFill="1" applyBorder="1" applyAlignment="1">
      <alignment horizontal="center" vertical="center"/>
    </xf>
    <xf numFmtId="0" fontId="22" fillId="5" borderId="25" xfId="8" applyFont="1" applyFill="1" applyBorder="1" applyAlignment="1">
      <alignment horizontal="center" vertical="center"/>
    </xf>
  </cellXfs>
  <cellStyles count="10">
    <cellStyle name="Dezimal 2" xfId="1" xr:uid="{00000000-0005-0000-0000-000000000000}"/>
    <cellStyle name="Euro" xfId="2" xr:uid="{00000000-0005-0000-0000-000001000000}"/>
    <cellStyle name="Euro 2" xfId="3" xr:uid="{00000000-0005-0000-0000-000002000000}"/>
    <cellStyle name="Euro 3" xfId="4" xr:uid="{00000000-0005-0000-0000-000003000000}"/>
    <cellStyle name="Euro 4" xfId="5" xr:uid="{00000000-0005-0000-0000-000004000000}"/>
    <cellStyle name="Prozent" xfId="6" builtinId="5"/>
    <cellStyle name="Prozent 2" xfId="7" xr:uid="{00000000-0005-0000-0000-000006000000}"/>
    <cellStyle name="Standard" xfId="0" builtinId="0"/>
    <cellStyle name="Standard 2" xfId="8" xr:uid="{00000000-0005-0000-0000-000008000000}"/>
    <cellStyle name="Währung" xfId="9" builtinId="4"/>
  </cellStyles>
  <dxfs count="6">
    <dxf>
      <font>
        <color rgb="FF9C5700"/>
      </font>
      <fill>
        <patternFill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6" formatCode="hh:mm:ss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color rgb="FF9C5700"/>
      </font>
      <fill>
        <patternFill>
          <bgColor rgb="FFFFEB9C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18</xdr:row>
      <xdr:rowOff>114300</xdr:rowOff>
    </xdr:from>
    <xdr:to>
      <xdr:col>12</xdr:col>
      <xdr:colOff>0</xdr:colOff>
      <xdr:row>18</xdr:row>
      <xdr:rowOff>114300</xdr:rowOff>
    </xdr:to>
    <xdr:sp macro="" textlink="">
      <xdr:nvSpPr>
        <xdr:cNvPr id="2071" name="Line 1">
          <a:extLst>
            <a:ext uri="{FF2B5EF4-FFF2-40B4-BE49-F238E27FC236}">
              <a16:creationId xmlns:a16="http://schemas.microsoft.com/office/drawing/2014/main" id="{00000000-0008-0000-0400-000017080000}"/>
            </a:ext>
          </a:extLst>
        </xdr:cNvPr>
        <xdr:cNvSpPr>
          <a:spLocks noChangeShapeType="1"/>
        </xdr:cNvSpPr>
      </xdr:nvSpPr>
      <xdr:spPr bwMode="auto">
        <a:xfrm>
          <a:off x="10077450" y="3914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5AAEBF-45CB-418E-BECE-1A2B14E70A89}" name="Tabelle1" displayName="Tabelle1" ref="A3:C11" totalsRowShown="0" headerRowBorderDxfId="4">
  <autoFilter ref="A3:C11" xr:uid="{C828E115-FBC0-4E84-8CBA-7771AC39D4B4}"/>
  <tableColumns count="3">
    <tableColumn id="1" xr3:uid="{C3EBAD65-22C9-4A01-8A48-4F4B73DE67FB}" name="Name" dataDxfId="3"/>
    <tableColumn id="2" xr3:uid="{8156C4F5-92A6-4980-9084-060BC3D44F26}" name="Zeit in h" dataDxfId="2"/>
    <tableColumn id="3" xr3:uid="{07D512A0-260D-4A5E-8D76-3F82F534D232}" name="Rang" dataDxfId="1">
      <calculatedColumnFormula>_xlfn.RANK.EQ(B4,B$4:B$11, 1)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7"/>
  <sheetViews>
    <sheetView zoomScaleNormal="100" workbookViewId="0">
      <selection activeCell="E14" sqref="E14"/>
    </sheetView>
  </sheetViews>
  <sheetFormatPr baseColWidth="10" defaultRowHeight="15" x14ac:dyDescent="0.25"/>
  <cols>
    <col min="1" max="1" width="28.7109375" bestFit="1" customWidth="1"/>
    <col min="2" max="2" width="9.85546875" bestFit="1" customWidth="1"/>
    <col min="3" max="3" width="16.140625" bestFit="1" customWidth="1"/>
    <col min="4" max="4" width="5.28515625" bestFit="1" customWidth="1"/>
    <col min="5" max="5" width="15.7109375" customWidth="1"/>
    <col min="6" max="6" width="25.140625" bestFit="1" customWidth="1"/>
    <col min="7" max="7" width="10.7109375" customWidth="1"/>
    <col min="8" max="8" width="14.85546875" bestFit="1" customWidth="1"/>
    <col min="9" max="9" width="16.7109375" bestFit="1" customWidth="1"/>
    <col min="12" max="12" width="14.7109375" bestFit="1" customWidth="1"/>
  </cols>
  <sheetData>
    <row r="1" spans="1:11" x14ac:dyDescent="0.25">
      <c r="A1" s="1" t="s">
        <v>7</v>
      </c>
      <c r="B1" s="1" t="s">
        <v>0</v>
      </c>
      <c r="C1" s="1" t="s">
        <v>8</v>
      </c>
      <c r="D1" s="26" t="s">
        <v>21</v>
      </c>
      <c r="E1" s="2" t="s">
        <v>118</v>
      </c>
      <c r="F1" s="2" t="s">
        <v>132</v>
      </c>
      <c r="H1" s="31" t="s">
        <v>121</v>
      </c>
      <c r="I1" s="32"/>
      <c r="J1" s="2"/>
      <c r="K1" s="3"/>
    </row>
    <row r="2" spans="1:11" x14ac:dyDescent="0.25">
      <c r="A2" t="s">
        <v>9</v>
      </c>
      <c r="B2" t="s">
        <v>1</v>
      </c>
      <c r="C2" s="4">
        <v>22400</v>
      </c>
      <c r="D2" s="24">
        <f>_xlfn.RANK.EQ(C2, C$2:C$13,0)</f>
        <v>11</v>
      </c>
      <c r="E2" s="19" t="str">
        <f>IF(C2&gt;35000, "ja", "nein")</f>
        <v>nein</v>
      </c>
      <c r="F2" s="27"/>
      <c r="G2" s="28"/>
      <c r="H2" s="36">
        <v>0.4</v>
      </c>
      <c r="I2" s="33"/>
      <c r="J2" s="6"/>
      <c r="K2" s="7"/>
    </row>
    <row r="3" spans="1:11" x14ac:dyDescent="0.25">
      <c r="A3" t="s">
        <v>9</v>
      </c>
      <c r="B3" t="s">
        <v>2</v>
      </c>
      <c r="C3" s="4">
        <v>22300</v>
      </c>
      <c r="D3" s="24">
        <f t="shared" ref="D3:D13" si="0">_xlfn.RANK.EQ(C3, C$2:C$13,0)</f>
        <v>12</v>
      </c>
      <c r="E3" s="19" t="str">
        <f t="shared" ref="E3:E13" si="1">IF(C3&gt;35000, "ja", "nein")</f>
        <v>nein</v>
      </c>
      <c r="F3" s="27"/>
      <c r="G3" s="28"/>
      <c r="H3" s="34" t="s">
        <v>83</v>
      </c>
      <c r="I3" s="33"/>
      <c r="J3" s="6"/>
      <c r="K3" s="8"/>
    </row>
    <row r="4" spans="1:11" x14ac:dyDescent="0.25">
      <c r="A4" t="s">
        <v>9</v>
      </c>
      <c r="B4" t="s">
        <v>3</v>
      </c>
      <c r="C4" s="4">
        <v>26300</v>
      </c>
      <c r="D4" s="24">
        <f t="shared" si="0"/>
        <v>10</v>
      </c>
      <c r="E4" s="19" t="str">
        <f t="shared" si="1"/>
        <v>nein</v>
      </c>
      <c r="F4" s="27"/>
      <c r="G4" s="28"/>
      <c r="H4" s="37">
        <v>0.15</v>
      </c>
      <c r="I4" s="33" t="s">
        <v>123</v>
      </c>
      <c r="J4" s="6"/>
      <c r="K4" s="9"/>
    </row>
    <row r="5" spans="1:11" x14ac:dyDescent="0.25">
      <c r="A5" t="s">
        <v>9</v>
      </c>
      <c r="B5" t="s">
        <v>4</v>
      </c>
      <c r="C5" s="4">
        <v>33000</v>
      </c>
      <c r="D5" s="24">
        <f t="shared" si="0"/>
        <v>7</v>
      </c>
      <c r="E5" s="19" t="str">
        <f t="shared" si="1"/>
        <v>nein</v>
      </c>
      <c r="F5" s="27"/>
      <c r="G5" s="28"/>
      <c r="H5" s="34" t="s">
        <v>122</v>
      </c>
      <c r="I5" s="33"/>
      <c r="J5" s="6"/>
      <c r="K5" s="8"/>
    </row>
    <row r="6" spans="1:11" ht="15.75" thickBot="1" x14ac:dyDescent="0.3">
      <c r="A6" t="s">
        <v>9</v>
      </c>
      <c r="B6" t="s">
        <v>5</v>
      </c>
      <c r="C6" s="4">
        <v>38600</v>
      </c>
      <c r="D6" s="24">
        <f t="shared" si="0"/>
        <v>5</v>
      </c>
      <c r="E6" s="19" t="str">
        <f t="shared" si="1"/>
        <v>ja</v>
      </c>
      <c r="F6" s="27"/>
      <c r="G6" s="28"/>
      <c r="H6" s="38">
        <v>35000</v>
      </c>
      <c r="I6" s="35"/>
      <c r="J6" s="6"/>
      <c r="K6" s="6"/>
    </row>
    <row r="7" spans="1:11" x14ac:dyDescent="0.25">
      <c r="A7" t="s">
        <v>9</v>
      </c>
      <c r="B7" t="s">
        <v>6</v>
      </c>
      <c r="C7" s="4">
        <v>76900</v>
      </c>
      <c r="D7" s="24">
        <f t="shared" si="0"/>
        <v>3</v>
      </c>
      <c r="E7" s="19" t="str">
        <f t="shared" si="1"/>
        <v>ja</v>
      </c>
      <c r="F7" s="27"/>
      <c r="G7" s="28"/>
      <c r="H7" s="6"/>
      <c r="I7" s="6"/>
      <c r="J7" s="6"/>
      <c r="K7" s="6"/>
    </row>
    <row r="8" spans="1:11" x14ac:dyDescent="0.25">
      <c r="A8" t="s">
        <v>9</v>
      </c>
      <c r="B8" t="s">
        <v>10</v>
      </c>
      <c r="C8" s="4">
        <v>104000</v>
      </c>
      <c r="D8" s="24">
        <f t="shared" si="0"/>
        <v>1</v>
      </c>
      <c r="E8" s="19" t="str">
        <f t="shared" si="1"/>
        <v>ja</v>
      </c>
      <c r="F8" s="27"/>
      <c r="G8" s="28"/>
      <c r="H8" s="28"/>
      <c r="I8" s="6"/>
      <c r="J8" s="6"/>
      <c r="K8" s="6"/>
    </row>
    <row r="9" spans="1:11" x14ac:dyDescent="0.25">
      <c r="A9" t="s">
        <v>9</v>
      </c>
      <c r="B9" t="s">
        <v>11</v>
      </c>
      <c r="C9" s="4">
        <v>94900</v>
      </c>
      <c r="D9" s="24">
        <f t="shared" si="0"/>
        <v>2</v>
      </c>
      <c r="E9" s="19" t="str">
        <f t="shared" si="1"/>
        <v>ja</v>
      </c>
      <c r="F9" s="27"/>
      <c r="G9" s="28"/>
      <c r="H9" s="6"/>
      <c r="I9" s="6"/>
      <c r="J9" s="6"/>
      <c r="K9" s="6"/>
    </row>
    <row r="10" spans="1:11" x14ac:dyDescent="0.25">
      <c r="A10" t="s">
        <v>9</v>
      </c>
      <c r="B10" t="s">
        <v>12</v>
      </c>
      <c r="C10" s="4">
        <v>40800</v>
      </c>
      <c r="D10" s="24">
        <f t="shared" si="0"/>
        <v>4</v>
      </c>
      <c r="E10" s="19" t="str">
        <f t="shared" si="1"/>
        <v>ja</v>
      </c>
      <c r="F10" s="27"/>
      <c r="G10" s="28"/>
      <c r="H10" s="6"/>
      <c r="I10" s="6"/>
      <c r="J10" s="6"/>
      <c r="K10" s="6"/>
    </row>
    <row r="11" spans="1:11" x14ac:dyDescent="0.25">
      <c r="A11" t="s">
        <v>9</v>
      </c>
      <c r="B11" t="s">
        <v>13</v>
      </c>
      <c r="C11" s="4">
        <v>37300</v>
      </c>
      <c r="D11" s="24">
        <f t="shared" si="0"/>
        <v>6</v>
      </c>
      <c r="E11" s="19" t="str">
        <f t="shared" si="1"/>
        <v>ja</v>
      </c>
      <c r="F11" s="27"/>
      <c r="G11" s="28"/>
      <c r="H11" s="6"/>
      <c r="I11" s="6"/>
      <c r="J11" s="6"/>
      <c r="K11" s="6"/>
    </row>
    <row r="12" spans="1:11" x14ac:dyDescent="0.25">
      <c r="A12" t="s">
        <v>9</v>
      </c>
      <c r="B12" t="s">
        <v>14</v>
      </c>
      <c r="C12" s="4">
        <v>30500</v>
      </c>
      <c r="D12" s="24">
        <f t="shared" si="0"/>
        <v>9</v>
      </c>
      <c r="E12" s="19" t="str">
        <f t="shared" si="1"/>
        <v>nein</v>
      </c>
      <c r="F12" s="27"/>
      <c r="G12" s="28"/>
      <c r="H12" s="6"/>
      <c r="I12" s="6"/>
      <c r="J12" s="6"/>
      <c r="K12" s="6"/>
    </row>
    <row r="13" spans="1:11" ht="15.75" thickBot="1" x14ac:dyDescent="0.3">
      <c r="A13" t="s">
        <v>9</v>
      </c>
      <c r="B13" t="s">
        <v>15</v>
      </c>
      <c r="C13" s="4">
        <v>33000</v>
      </c>
      <c r="D13" s="24">
        <f t="shared" si="0"/>
        <v>7</v>
      </c>
      <c r="E13" s="19" t="str">
        <f t="shared" si="1"/>
        <v>nein</v>
      </c>
      <c r="F13" s="27"/>
      <c r="G13" s="28"/>
      <c r="H13" s="6"/>
      <c r="I13" s="6"/>
      <c r="J13" s="6"/>
      <c r="K13" s="6"/>
    </row>
    <row r="14" spans="1:11" ht="15.75" thickBot="1" x14ac:dyDescent="0.3">
      <c r="A14" s="1" t="s">
        <v>16</v>
      </c>
      <c r="C14" s="17"/>
      <c r="D14" s="17"/>
      <c r="E14" s="4"/>
      <c r="F14" s="30"/>
      <c r="G14" s="28"/>
      <c r="H14" s="4"/>
    </row>
    <row r="15" spans="1:11" x14ac:dyDescent="0.25">
      <c r="C15" s="10"/>
      <c r="D15" s="10"/>
      <c r="H15" s="6"/>
      <c r="I15" s="6"/>
    </row>
    <row r="16" spans="1:11" x14ac:dyDescent="0.25">
      <c r="A16" s="18" t="s">
        <v>114</v>
      </c>
      <c r="B16" s="6"/>
      <c r="C16" s="23"/>
      <c r="D16" s="23"/>
      <c r="E16" s="6"/>
      <c r="F16" s="6"/>
      <c r="G16" s="25" t="s">
        <v>130</v>
      </c>
      <c r="H16" s="6"/>
      <c r="I16" s="6"/>
    </row>
    <row r="17" spans="1:9" x14ac:dyDescent="0.25">
      <c r="A17" s="18" t="s">
        <v>115</v>
      </c>
      <c r="B17" s="6"/>
      <c r="C17" s="23"/>
      <c r="D17" s="23"/>
      <c r="E17" s="6"/>
      <c r="F17" s="6"/>
      <c r="G17" s="6" t="s">
        <v>124</v>
      </c>
      <c r="H17" s="6"/>
      <c r="I17" s="6"/>
    </row>
    <row r="18" spans="1:9" x14ac:dyDescent="0.25">
      <c r="A18" s="18" t="s">
        <v>116</v>
      </c>
      <c r="B18" s="6"/>
      <c r="C18" s="23"/>
      <c r="D18" s="23"/>
      <c r="E18" s="6"/>
      <c r="F18" s="6"/>
      <c r="G18" s="6" t="s">
        <v>134</v>
      </c>
      <c r="H18" s="6"/>
      <c r="I18" s="6"/>
    </row>
    <row r="19" spans="1:9" x14ac:dyDescent="0.25">
      <c r="A19" s="18" t="s">
        <v>117</v>
      </c>
      <c r="B19" s="6"/>
      <c r="C19" s="19"/>
      <c r="D19" s="19"/>
      <c r="E19" s="6"/>
      <c r="F19" s="6"/>
      <c r="G19" s="6" t="s">
        <v>135</v>
      </c>
      <c r="H19" s="6"/>
      <c r="I19" s="6"/>
    </row>
    <row r="20" spans="1:9" x14ac:dyDescent="0.25">
      <c r="A20" s="18"/>
      <c r="B20" s="6"/>
      <c r="C20" s="5"/>
      <c r="D20" s="5"/>
      <c r="E20" s="6"/>
      <c r="F20" s="6"/>
      <c r="G20" s="6" t="s">
        <v>131</v>
      </c>
      <c r="H20" s="6"/>
      <c r="I20" s="6"/>
    </row>
    <row r="21" spans="1:9" x14ac:dyDescent="0.25">
      <c r="A21" s="18"/>
      <c r="B21" s="6"/>
      <c r="C21" s="5"/>
      <c r="D21" s="5"/>
      <c r="E21" s="6"/>
      <c r="F21" s="6"/>
      <c r="G21" s="6"/>
      <c r="H21" s="6"/>
      <c r="I21" s="6"/>
    </row>
    <row r="22" spans="1:9" x14ac:dyDescent="0.25">
      <c r="A22" s="20" t="s">
        <v>120</v>
      </c>
      <c r="B22" s="21"/>
      <c r="C22" s="22"/>
      <c r="D22" s="22"/>
      <c r="E22" s="21"/>
      <c r="F22" s="21"/>
      <c r="G22" s="21"/>
      <c r="H22" s="6"/>
      <c r="I22" s="6"/>
    </row>
    <row r="23" spans="1:9" x14ac:dyDescent="0.25">
      <c r="A23" s="20" t="s">
        <v>119</v>
      </c>
      <c r="B23" s="21"/>
      <c r="C23" s="22"/>
      <c r="D23" s="22"/>
      <c r="E23" s="21"/>
      <c r="F23" s="21"/>
      <c r="G23" s="21"/>
      <c r="H23" s="6"/>
      <c r="I23" s="6"/>
    </row>
    <row r="24" spans="1:9" x14ac:dyDescent="0.25">
      <c r="C24" s="10"/>
      <c r="D24" s="10"/>
      <c r="H24" s="6"/>
      <c r="I24" s="6"/>
    </row>
    <row r="25" spans="1:9" x14ac:dyDescent="0.25">
      <c r="C25" s="10"/>
      <c r="D25" s="10"/>
    </row>
    <row r="26" spans="1:9" x14ac:dyDescent="0.25">
      <c r="C26" s="10"/>
      <c r="D26" s="10"/>
    </row>
    <row r="27" spans="1:9" x14ac:dyDescent="0.25">
      <c r="C27" s="10"/>
      <c r="D27" s="10"/>
    </row>
  </sheetData>
  <dataConsolidate/>
  <phoneticPr fontId="9" type="noConversion"/>
  <pageMargins left="0.70866141732283472" right="0.70866141732283472" top="0.78740157480314965" bottom="0.78740157480314965" header="0.31496062992125984" footer="0.31496062992125984"/>
  <pageSetup paperSize="9" scale="85" orientation="landscape" horizontalDpi="200" verticalDpi="200" r:id="rId1"/>
  <headerFooter>
    <oddFooter>&amp;L&amp;F&amp;C&amp;A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zoomScaleNormal="100" workbookViewId="0">
      <selection activeCell="J15" sqref="J15"/>
    </sheetView>
  </sheetViews>
  <sheetFormatPr baseColWidth="10" defaultRowHeight="15" x14ac:dyDescent="0.25"/>
  <cols>
    <col min="1" max="1" width="36.42578125" customWidth="1"/>
    <col min="2" max="2" width="14.7109375" customWidth="1"/>
    <col min="3" max="3" width="14" customWidth="1"/>
  </cols>
  <sheetData>
    <row r="1" spans="1:7" ht="18.75" x14ac:dyDescent="0.3">
      <c r="A1" s="41" t="s">
        <v>18</v>
      </c>
      <c r="B1" s="42"/>
      <c r="C1" s="42"/>
    </row>
    <row r="2" spans="1:7" ht="18.75" x14ac:dyDescent="0.3">
      <c r="A2" s="42"/>
      <c r="B2" s="42"/>
      <c r="C2" s="42"/>
    </row>
    <row r="3" spans="1:7" ht="18.75" x14ac:dyDescent="0.3">
      <c r="A3" s="43" t="s">
        <v>19</v>
      </c>
      <c r="B3" s="44" t="s">
        <v>20</v>
      </c>
      <c r="C3" s="43" t="s">
        <v>21</v>
      </c>
    </row>
    <row r="4" spans="1:7" ht="18.75" x14ac:dyDescent="0.3">
      <c r="A4" s="42" t="s">
        <v>22</v>
      </c>
      <c r="B4" s="45">
        <v>0.16796296296296298</v>
      </c>
      <c r="C4" s="42">
        <f t="shared" ref="C4:C11" si="0">_xlfn.RANK.EQ(B4,B$4:B$11, 1)</f>
        <v>6</v>
      </c>
    </row>
    <row r="5" spans="1:7" ht="18.75" x14ac:dyDescent="0.3">
      <c r="A5" s="42" t="s">
        <v>23</v>
      </c>
      <c r="B5" s="46">
        <v>0.13571759259259261</v>
      </c>
      <c r="C5" s="42">
        <f t="shared" si="0"/>
        <v>2</v>
      </c>
    </row>
    <row r="6" spans="1:7" ht="18.75" x14ac:dyDescent="0.3">
      <c r="A6" s="42" t="s">
        <v>24</v>
      </c>
      <c r="B6" s="46">
        <v>0.14578703703703702</v>
      </c>
      <c r="C6" s="42">
        <f t="shared" si="0"/>
        <v>4</v>
      </c>
    </row>
    <row r="7" spans="1:7" ht="18.75" x14ac:dyDescent="0.3">
      <c r="A7" s="42" t="s">
        <v>25</v>
      </c>
      <c r="B7" s="46">
        <v>0.13706018518518517</v>
      </c>
      <c r="C7" s="42">
        <f t="shared" si="0"/>
        <v>3</v>
      </c>
    </row>
    <row r="8" spans="1:7" ht="18.75" x14ac:dyDescent="0.3">
      <c r="A8" s="42" t="s">
        <v>26</v>
      </c>
      <c r="B8" s="46">
        <v>0.19874999999999998</v>
      </c>
      <c r="C8" s="42">
        <f t="shared" si="0"/>
        <v>8</v>
      </c>
    </row>
    <row r="9" spans="1:7" ht="18.75" x14ac:dyDescent="0.3">
      <c r="A9" s="42" t="s">
        <v>27</v>
      </c>
      <c r="B9" s="46">
        <v>0.17231481481481481</v>
      </c>
      <c r="C9" s="42">
        <f t="shared" si="0"/>
        <v>7</v>
      </c>
    </row>
    <row r="10" spans="1:7" ht="18.75" x14ac:dyDescent="0.3">
      <c r="A10" s="42" t="s">
        <v>28</v>
      </c>
      <c r="B10" s="46">
        <v>0.1648611111111111</v>
      </c>
      <c r="C10" s="42">
        <f t="shared" si="0"/>
        <v>5</v>
      </c>
    </row>
    <row r="11" spans="1:7" ht="18.75" x14ac:dyDescent="0.3">
      <c r="A11" s="42" t="s">
        <v>29</v>
      </c>
      <c r="B11" s="46">
        <v>0.11804398148148149</v>
      </c>
      <c r="C11" s="42">
        <f t="shared" si="0"/>
        <v>1</v>
      </c>
    </row>
    <row r="12" spans="1:7" ht="15.75" x14ac:dyDescent="0.25">
      <c r="A12" s="39"/>
      <c r="B12" s="39"/>
      <c r="C12" s="39"/>
    </row>
    <row r="13" spans="1:7" ht="15.75" x14ac:dyDescent="0.25">
      <c r="A13" s="39"/>
      <c r="B13" s="39"/>
      <c r="C13" s="39"/>
    </row>
    <row r="14" spans="1:7" ht="15.75" x14ac:dyDescent="0.25">
      <c r="A14" s="40" t="s">
        <v>128</v>
      </c>
      <c r="B14" s="40"/>
      <c r="C14" s="40"/>
      <c r="D14" s="21"/>
      <c r="E14" s="29"/>
      <c r="F14" s="29"/>
      <c r="G14" s="29"/>
    </row>
    <row r="15" spans="1:7" ht="15.75" x14ac:dyDescent="0.25">
      <c r="A15" s="40" t="s">
        <v>133</v>
      </c>
      <c r="B15" s="40"/>
      <c r="C15" s="40"/>
      <c r="D15" s="21"/>
    </row>
    <row r="16" spans="1:7" ht="15.75" x14ac:dyDescent="0.25">
      <c r="A16" s="47" t="s">
        <v>136</v>
      </c>
      <c r="B16" s="47"/>
      <c r="C16" s="47"/>
      <c r="D16" s="48"/>
    </row>
  </sheetData>
  <phoneticPr fontId="9" type="noConversion"/>
  <conditionalFormatting sqref="C4:C11">
    <cfRule type="top10" dxfId="5" priority="1" rank="3"/>
  </conditionalFormatting>
  <pageMargins left="0.7" right="0.7" top="0.78740157499999996" bottom="0.78740157499999996" header="0.3" footer="0.3"/>
  <pageSetup paperSize="9" orientation="landscape" horizontalDpi="200" verticalDpi="200" r:id="rId1"/>
  <headerFooter>
    <oddFooter>&amp;L&amp;F&amp;C&amp;A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zoomScaleNormal="100" workbookViewId="0">
      <selection activeCell="C20" sqref="C20"/>
    </sheetView>
  </sheetViews>
  <sheetFormatPr baseColWidth="10" defaultRowHeight="15" x14ac:dyDescent="0.25"/>
  <cols>
    <col min="1" max="1" width="14" bestFit="1" customWidth="1"/>
    <col min="2" max="2" width="11.5703125" bestFit="1" customWidth="1"/>
    <col min="3" max="3" width="21" customWidth="1"/>
    <col min="4" max="4" width="13" customWidth="1"/>
    <col min="5" max="5" width="14.42578125" customWidth="1"/>
    <col min="6" max="6" width="4.42578125" customWidth="1"/>
    <col min="7" max="7" width="19.140625" bestFit="1" customWidth="1"/>
    <col min="8" max="8" width="11.42578125" bestFit="1" customWidth="1"/>
  </cols>
  <sheetData>
    <row r="1" spans="1:8" ht="37.5" x14ac:dyDescent="0.3">
      <c r="A1" s="49" t="s">
        <v>81</v>
      </c>
      <c r="B1" s="49" t="s">
        <v>44</v>
      </c>
      <c r="C1" s="50" t="s">
        <v>86</v>
      </c>
      <c r="D1" s="49" t="s">
        <v>87</v>
      </c>
      <c r="E1" s="49" t="s">
        <v>88</v>
      </c>
      <c r="F1" s="42"/>
      <c r="G1" s="42"/>
      <c r="H1" s="42"/>
    </row>
    <row r="2" spans="1:8" ht="18.75" x14ac:dyDescent="0.3">
      <c r="A2" s="42" t="s">
        <v>82</v>
      </c>
      <c r="B2" s="42" t="s">
        <v>89</v>
      </c>
      <c r="C2" s="42">
        <v>10</v>
      </c>
      <c r="D2" s="56"/>
      <c r="E2" s="57"/>
      <c r="F2" s="42"/>
      <c r="G2" s="42"/>
      <c r="H2" s="42"/>
    </row>
    <row r="3" spans="1:8" ht="18.75" x14ac:dyDescent="0.3">
      <c r="A3" s="42" t="s">
        <v>90</v>
      </c>
      <c r="B3" s="42" t="s">
        <v>91</v>
      </c>
      <c r="C3" s="42">
        <v>15</v>
      </c>
      <c r="D3" s="56"/>
      <c r="E3" s="57"/>
      <c r="F3" s="42"/>
      <c r="G3" s="42"/>
      <c r="H3" s="42"/>
    </row>
    <row r="4" spans="1:8" ht="19.5" thickBot="1" x14ac:dyDescent="0.35">
      <c r="A4" s="42" t="s">
        <v>92</v>
      </c>
      <c r="B4" s="42" t="s">
        <v>93</v>
      </c>
      <c r="C4" s="42">
        <v>3</v>
      </c>
      <c r="D4" s="56"/>
      <c r="E4" s="57"/>
      <c r="F4" s="42"/>
      <c r="G4" s="42"/>
      <c r="H4" s="42"/>
    </row>
    <row r="5" spans="1:8" ht="18.75" x14ac:dyDescent="0.3">
      <c r="A5" s="42" t="s">
        <v>94</v>
      </c>
      <c r="B5" s="42" t="s">
        <v>95</v>
      </c>
      <c r="C5" s="42">
        <v>34</v>
      </c>
      <c r="D5" s="56"/>
      <c r="E5" s="57"/>
      <c r="F5" s="42"/>
      <c r="G5" s="51" t="s">
        <v>96</v>
      </c>
      <c r="H5" s="58">
        <v>10</v>
      </c>
    </row>
    <row r="6" spans="1:8" ht="18.75" x14ac:dyDescent="0.3">
      <c r="A6" s="42" t="s">
        <v>84</v>
      </c>
      <c r="B6" s="42" t="s">
        <v>97</v>
      </c>
      <c r="C6" s="42">
        <v>20</v>
      </c>
      <c r="D6" s="56"/>
      <c r="E6" s="57"/>
      <c r="F6" s="42"/>
      <c r="G6" s="52"/>
      <c r="H6" s="53"/>
    </row>
    <row r="7" spans="1:8" ht="18.75" x14ac:dyDescent="0.3">
      <c r="A7" s="42" t="s">
        <v>98</v>
      </c>
      <c r="B7" s="42" t="s">
        <v>99</v>
      </c>
      <c r="C7" s="42">
        <v>6</v>
      </c>
      <c r="D7" s="56"/>
      <c r="E7" s="57"/>
      <c r="F7" s="42"/>
      <c r="G7" s="54" t="s">
        <v>100</v>
      </c>
      <c r="H7" s="59">
        <v>50</v>
      </c>
    </row>
    <row r="8" spans="1:8" ht="19.5" thickBot="1" x14ac:dyDescent="0.35">
      <c r="A8" s="42" t="s">
        <v>101</v>
      </c>
      <c r="B8" s="42" t="s">
        <v>102</v>
      </c>
      <c r="C8" s="42">
        <v>13</v>
      </c>
      <c r="D8" s="56"/>
      <c r="E8" s="57"/>
      <c r="F8" s="42"/>
      <c r="G8" s="61" t="s">
        <v>103</v>
      </c>
      <c r="H8" s="60">
        <v>5</v>
      </c>
    </row>
    <row r="9" spans="1:8" ht="18.75" x14ac:dyDescent="0.3">
      <c r="A9" s="42" t="s">
        <v>104</v>
      </c>
      <c r="B9" s="42" t="s">
        <v>105</v>
      </c>
      <c r="C9" s="42">
        <v>17</v>
      </c>
      <c r="D9" s="56"/>
      <c r="E9" s="57"/>
      <c r="F9" s="42"/>
      <c r="G9" s="42"/>
      <c r="H9" s="42"/>
    </row>
    <row r="10" spans="1:8" ht="18.75" x14ac:dyDescent="0.3">
      <c r="A10" s="42" t="s">
        <v>106</v>
      </c>
      <c r="B10" s="42" t="s">
        <v>107</v>
      </c>
      <c r="C10" s="42">
        <v>24</v>
      </c>
      <c r="D10" s="56"/>
      <c r="E10" s="57"/>
      <c r="F10" s="42"/>
      <c r="G10" s="42"/>
      <c r="H10" s="42"/>
    </row>
    <row r="11" spans="1:8" ht="18.75" x14ac:dyDescent="0.3">
      <c r="A11" s="42" t="s">
        <v>108</v>
      </c>
      <c r="B11" s="42" t="s">
        <v>109</v>
      </c>
      <c r="C11" s="42">
        <v>28</v>
      </c>
      <c r="D11" s="56"/>
      <c r="E11" s="57"/>
      <c r="F11" s="42"/>
      <c r="G11" s="42"/>
      <c r="H11" s="42"/>
    </row>
    <row r="12" spans="1:8" ht="18.75" x14ac:dyDescent="0.3">
      <c r="A12" s="42" t="s">
        <v>17</v>
      </c>
      <c r="B12" s="42" t="s">
        <v>110</v>
      </c>
      <c r="C12" s="42">
        <v>11</v>
      </c>
      <c r="D12" s="56"/>
      <c r="E12" s="57"/>
      <c r="F12" s="42"/>
      <c r="G12" s="42"/>
      <c r="H12" s="42"/>
    </row>
    <row r="13" spans="1:8" ht="18.75" x14ac:dyDescent="0.3">
      <c r="A13" s="42" t="s">
        <v>111</v>
      </c>
      <c r="B13" s="42" t="s">
        <v>112</v>
      </c>
      <c r="C13" s="42">
        <v>14</v>
      </c>
      <c r="D13" s="56"/>
      <c r="E13" s="57"/>
      <c r="F13" s="42"/>
      <c r="G13" s="42"/>
      <c r="H13" s="42"/>
    </row>
    <row r="14" spans="1:8" ht="18.75" x14ac:dyDescent="0.3">
      <c r="A14" s="42" t="s">
        <v>113</v>
      </c>
      <c r="B14" s="42" t="s">
        <v>85</v>
      </c>
      <c r="C14" s="42">
        <v>16</v>
      </c>
      <c r="D14" s="56"/>
      <c r="E14" s="57"/>
      <c r="F14" s="42"/>
      <c r="G14" s="42"/>
      <c r="H14" s="42"/>
    </row>
    <row r="15" spans="1:8" ht="19.5" thickBot="1" x14ac:dyDescent="0.35">
      <c r="A15" s="42"/>
      <c r="B15" s="42"/>
      <c r="C15" s="42"/>
      <c r="D15" s="42"/>
      <c r="E15" s="55"/>
      <c r="F15" s="42"/>
      <c r="G15" s="42"/>
      <c r="H15" s="42"/>
    </row>
  </sheetData>
  <phoneticPr fontId="9" type="noConversion"/>
  <pageMargins left="0.7" right="0.7" top="0.78740157499999996" bottom="0.78740157499999996" header="0.3" footer="0.3"/>
  <pageSetup paperSize="9" orientation="landscape" horizontalDpi="200" verticalDpi="200" r:id="rId1"/>
  <headerFooter>
    <oddFooter>&amp;L&amp;F&amp;C&amp;A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4"/>
  <sheetViews>
    <sheetView zoomScaleNormal="100" workbookViewId="0">
      <selection activeCell="F20" sqref="F20"/>
    </sheetView>
  </sheetViews>
  <sheetFormatPr baseColWidth="10" defaultColWidth="10.85546875" defaultRowHeight="12.75" x14ac:dyDescent="0.2"/>
  <cols>
    <col min="1" max="1" width="25.28515625" style="12" bestFit="1" customWidth="1"/>
    <col min="2" max="2" width="15.42578125" style="12" customWidth="1"/>
    <col min="3" max="3" width="10.28515625" style="12" customWidth="1"/>
    <col min="4" max="4" width="13.42578125" style="12" bestFit="1" customWidth="1"/>
    <col min="5" max="5" width="15.85546875" style="12" customWidth="1"/>
    <col min="6" max="6" width="23.85546875" style="12" customWidth="1"/>
    <col min="7" max="7" width="6" style="12" customWidth="1"/>
    <col min="8" max="16384" width="10.85546875" style="12"/>
  </cols>
  <sheetData>
    <row r="1" spans="1:4" ht="31.5" x14ac:dyDescent="0.5">
      <c r="A1" s="113" t="s">
        <v>30</v>
      </c>
      <c r="B1" s="113"/>
      <c r="C1" s="11"/>
      <c r="D1" s="11"/>
    </row>
    <row r="2" spans="1:4" s="64" customFormat="1" ht="18.75" customHeight="1" thickBot="1" x14ac:dyDescent="0.3">
      <c r="A2" s="63"/>
    </row>
    <row r="3" spans="1:4" s="64" customFormat="1" ht="18.75" customHeight="1" x14ac:dyDescent="0.25">
      <c r="A3" s="13" t="s">
        <v>31</v>
      </c>
      <c r="B3" s="65"/>
      <c r="C3" s="66"/>
      <c r="D3" s="67"/>
    </row>
    <row r="4" spans="1:4" s="64" customFormat="1" ht="18.75" customHeight="1" thickBot="1" x14ac:dyDescent="0.3">
      <c r="A4" s="14" t="s">
        <v>129</v>
      </c>
      <c r="B4" s="15"/>
      <c r="C4" s="62"/>
      <c r="D4" s="68"/>
    </row>
    <row r="5" spans="1:4" s="64" customFormat="1" ht="18.75" customHeight="1" thickBot="1" x14ac:dyDescent="0.3">
      <c r="A5" s="69"/>
      <c r="B5" s="69"/>
      <c r="C5" s="68"/>
      <c r="D5" s="68"/>
    </row>
    <row r="6" spans="1:4" s="64" customFormat="1" ht="18.75" customHeight="1" thickBot="1" x14ac:dyDescent="0.3">
      <c r="A6" s="70" t="s">
        <v>32</v>
      </c>
      <c r="B6" s="71" t="s">
        <v>33</v>
      </c>
      <c r="C6" s="72" t="s">
        <v>21</v>
      </c>
      <c r="D6" s="68"/>
    </row>
    <row r="7" spans="1:4" s="64" customFormat="1" ht="18.75" customHeight="1" x14ac:dyDescent="0.25">
      <c r="A7" s="73" t="s">
        <v>34</v>
      </c>
      <c r="B7" s="74">
        <v>30100</v>
      </c>
      <c r="C7" s="75">
        <f>_xlfn.RANK.EQ(B7,B$7:B$11)</f>
        <v>5</v>
      </c>
      <c r="D7" s="68"/>
    </row>
    <row r="8" spans="1:4" s="64" customFormat="1" ht="18.75" customHeight="1" x14ac:dyDescent="0.25">
      <c r="A8" s="76" t="s">
        <v>35</v>
      </c>
      <c r="B8" s="77">
        <v>36800</v>
      </c>
      <c r="C8" s="75">
        <f t="shared" ref="C8:C11" si="0">_xlfn.RANK.EQ(B8,B$7:B$11)</f>
        <v>1</v>
      </c>
      <c r="D8" s="68"/>
    </row>
    <row r="9" spans="1:4" s="64" customFormat="1" ht="18.75" customHeight="1" x14ac:dyDescent="0.25">
      <c r="A9" s="76" t="s">
        <v>36</v>
      </c>
      <c r="B9" s="77">
        <v>35000</v>
      </c>
      <c r="C9" s="75">
        <f t="shared" si="0"/>
        <v>2</v>
      </c>
      <c r="D9" s="68"/>
    </row>
    <row r="10" spans="1:4" s="64" customFormat="1" ht="18.75" customHeight="1" x14ac:dyDescent="0.25">
      <c r="A10" s="76" t="s">
        <v>37</v>
      </c>
      <c r="B10" s="77">
        <v>31500</v>
      </c>
      <c r="C10" s="75">
        <f t="shared" si="0"/>
        <v>4</v>
      </c>
      <c r="D10" s="68"/>
    </row>
    <row r="11" spans="1:4" s="64" customFormat="1" ht="18.75" customHeight="1" thickBot="1" x14ac:dyDescent="0.3">
      <c r="A11" s="78" t="s">
        <v>38</v>
      </c>
      <c r="B11" s="79">
        <v>32800</v>
      </c>
      <c r="C11" s="75">
        <f t="shared" si="0"/>
        <v>3</v>
      </c>
      <c r="D11" s="68"/>
    </row>
    <row r="12" spans="1:4" s="64" customFormat="1" ht="18.75" customHeight="1" thickBot="1" x14ac:dyDescent="0.3">
      <c r="A12" s="69"/>
      <c r="B12" s="69"/>
      <c r="C12" s="68"/>
      <c r="D12" s="68"/>
    </row>
    <row r="13" spans="1:4" s="64" customFormat="1" ht="18.75" customHeight="1" x14ac:dyDescent="0.25">
      <c r="A13" s="80" t="s">
        <v>39</v>
      </c>
      <c r="B13" s="81">
        <f>MIN(B7:B11)</f>
        <v>30100</v>
      </c>
      <c r="C13" s="82"/>
      <c r="D13" s="83"/>
    </row>
    <row r="14" spans="1:4" s="64" customFormat="1" ht="18.75" customHeight="1" x14ac:dyDescent="0.25">
      <c r="A14" s="84" t="s">
        <v>40</v>
      </c>
      <c r="B14" s="85">
        <f>MAX(B7:B11)</f>
        <v>36800</v>
      </c>
      <c r="C14" s="82"/>
      <c r="D14" s="83"/>
    </row>
    <row r="15" spans="1:4" s="64" customFormat="1" ht="18.75" customHeight="1" x14ac:dyDescent="0.25">
      <c r="A15" s="84" t="s">
        <v>125</v>
      </c>
      <c r="B15" s="85">
        <f>AVERAGE(B7:B11)</f>
        <v>33240</v>
      </c>
      <c r="C15" s="82"/>
      <c r="D15" s="83"/>
    </row>
    <row r="16" spans="1:4" s="64" customFormat="1" ht="18.75" customHeight="1" thickBot="1" x14ac:dyDescent="0.3">
      <c r="A16" s="86" t="s">
        <v>41</v>
      </c>
      <c r="B16" s="87">
        <f>COUNT(B7:B11)</f>
        <v>5</v>
      </c>
    </row>
    <row r="17" spans="1:6" s="64" customFormat="1" ht="18.75" customHeight="1" x14ac:dyDescent="0.25"/>
    <row r="18" spans="1:6" s="64" customFormat="1" ht="18.75" customHeight="1" x14ac:dyDescent="0.25"/>
    <row r="19" spans="1:6" s="64" customFormat="1" ht="18.75" customHeight="1" thickBot="1" x14ac:dyDescent="0.3">
      <c r="A19" s="88" t="s">
        <v>126</v>
      </c>
      <c r="B19" s="88"/>
      <c r="C19" s="88"/>
      <c r="D19" s="88"/>
      <c r="E19" s="88"/>
      <c r="F19" s="88"/>
    </row>
    <row r="20" spans="1:6" s="64" customFormat="1" ht="18.75" customHeight="1" thickBot="1" x14ac:dyDescent="0.3">
      <c r="A20" s="89"/>
      <c r="B20" s="90"/>
      <c r="C20" s="90"/>
      <c r="D20" s="90"/>
      <c r="E20" s="90"/>
      <c r="F20" s="91"/>
    </row>
    <row r="21" spans="1:6" s="92" customFormat="1" ht="18.75" customHeight="1" x14ac:dyDescent="0.25"/>
    <row r="22" spans="1:6" s="64" customFormat="1" ht="18.75" customHeight="1" x14ac:dyDescent="0.25">
      <c r="A22" s="93" t="s">
        <v>127</v>
      </c>
      <c r="B22" s="93"/>
      <c r="C22" s="93"/>
      <c r="D22" s="93"/>
      <c r="E22" s="93"/>
    </row>
    <row r="23" spans="1:6" s="64" customFormat="1" ht="18.75" customHeight="1" x14ac:dyDescent="0.25">
      <c r="A23" s="88" t="s">
        <v>138</v>
      </c>
      <c r="B23" s="93"/>
      <c r="C23" s="93"/>
      <c r="D23" s="93"/>
      <c r="E23" s="93"/>
    </row>
    <row r="24" spans="1:6" s="94" customFormat="1" ht="18.75" customHeight="1" x14ac:dyDescent="0.25"/>
  </sheetData>
  <mergeCells count="1">
    <mergeCell ref="A1:B1"/>
  </mergeCells>
  <phoneticPr fontId="9" type="noConversion"/>
  <conditionalFormatting sqref="C7:C11">
    <cfRule type="top10" dxfId="0" priority="1" rank="3"/>
  </conditionalFormatting>
  <pageMargins left="0.7" right="0.7" top="0.78740157499999996" bottom="0.78740157499999996" header="0.3" footer="0.3"/>
  <pageSetup paperSize="9" orientation="landscape" horizontalDpi="200" verticalDpi="200" r:id="rId1"/>
  <headerFooter alignWithMargins="0">
    <oddFooter>&amp;L&amp;F&amp;C&amp;A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20"/>
  <sheetViews>
    <sheetView tabSelected="1" zoomScaleNormal="100" workbookViewId="0">
      <selection activeCell="G22" sqref="G22"/>
    </sheetView>
  </sheetViews>
  <sheetFormatPr baseColWidth="10" defaultRowHeight="15" x14ac:dyDescent="0.25"/>
  <cols>
    <col min="1" max="1" width="13.7109375" style="16" bestFit="1" customWidth="1"/>
    <col min="2" max="2" width="17.28515625" style="16" bestFit="1" customWidth="1"/>
    <col min="3" max="3" width="16.42578125" style="16" customWidth="1"/>
    <col min="4" max="4" width="16.5703125" style="16" customWidth="1"/>
    <col min="5" max="5" width="11.85546875" style="16" customWidth="1"/>
    <col min="6" max="6" width="3.28515625" style="16" customWidth="1"/>
    <col min="7" max="7" width="22.42578125" style="16" customWidth="1"/>
    <col min="8" max="8" width="15.85546875" style="16" customWidth="1"/>
    <col min="9" max="16384" width="11.42578125" style="16"/>
  </cols>
  <sheetData>
    <row r="1" spans="1:9" ht="21" x14ac:dyDescent="0.25">
      <c r="A1" s="114" t="s">
        <v>42</v>
      </c>
      <c r="B1" s="115"/>
      <c r="C1" s="115"/>
      <c r="D1" s="115"/>
      <c r="E1" s="116"/>
    </row>
    <row r="2" spans="1:9" ht="15.95" customHeight="1" x14ac:dyDescent="0.25">
      <c r="A2" s="101"/>
      <c r="B2" s="101"/>
      <c r="C2" s="101"/>
      <c r="D2" s="101"/>
      <c r="E2" s="101"/>
    </row>
    <row r="3" spans="1:9" ht="24.75" customHeight="1" thickBot="1" x14ac:dyDescent="0.35">
      <c r="A3" s="101"/>
      <c r="B3" s="110" t="s">
        <v>43</v>
      </c>
      <c r="C3" s="111">
        <v>12.5</v>
      </c>
      <c r="D3" s="102"/>
      <c r="E3" s="101"/>
    </row>
    <row r="4" spans="1:9" ht="6.75" customHeight="1" thickTop="1" x14ac:dyDescent="0.25">
      <c r="A4" s="101"/>
      <c r="B4" s="101"/>
      <c r="C4" s="101"/>
      <c r="D4" s="101"/>
      <c r="E4" s="101"/>
    </row>
    <row r="5" spans="1:9" ht="40.5" customHeight="1" x14ac:dyDescent="0.25">
      <c r="A5" s="103" t="s">
        <v>19</v>
      </c>
      <c r="B5" s="103" t="s">
        <v>44</v>
      </c>
      <c r="C5" s="104" t="s">
        <v>45</v>
      </c>
      <c r="D5" s="103" t="s">
        <v>46</v>
      </c>
      <c r="E5" s="104" t="s">
        <v>21</v>
      </c>
    </row>
    <row r="6" spans="1:9" s="69" customFormat="1" ht="20.25" customHeight="1" x14ac:dyDescent="0.25">
      <c r="A6" s="105" t="s">
        <v>47</v>
      </c>
      <c r="B6" s="106" t="s">
        <v>48</v>
      </c>
      <c r="C6" s="107">
        <v>102</v>
      </c>
      <c r="D6" s="108">
        <f>C6*$C$3</f>
        <v>1275</v>
      </c>
      <c r="E6" s="109">
        <f>_xlfn.RANK.EQ(D6,D$6:D$20)</f>
        <v>7</v>
      </c>
      <c r="G6" s="95" t="s">
        <v>49</v>
      </c>
      <c r="H6" s="96">
        <f>SUM(D6:D20)</f>
        <v>18862.5</v>
      </c>
    </row>
    <row r="7" spans="1:9" s="69" customFormat="1" ht="20.25" customHeight="1" x14ac:dyDescent="0.25">
      <c r="A7" s="105" t="s">
        <v>50</v>
      </c>
      <c r="B7" s="106" t="s">
        <v>51</v>
      </c>
      <c r="C7" s="107">
        <v>163</v>
      </c>
      <c r="D7" s="108">
        <f t="shared" ref="D7:D20" si="0">C7*$C$3</f>
        <v>2037.5</v>
      </c>
      <c r="E7" s="109">
        <f t="shared" ref="E7:E20" si="1">_xlfn.RANK.EQ(D7,D$6:D$20)</f>
        <v>2</v>
      </c>
      <c r="G7" s="95" t="s">
        <v>52</v>
      </c>
      <c r="H7" s="96">
        <f>AVERAGE(D6:D20)</f>
        <v>1257.5</v>
      </c>
    </row>
    <row r="8" spans="1:9" s="69" customFormat="1" ht="20.25" customHeight="1" x14ac:dyDescent="0.25">
      <c r="A8" s="105" t="s">
        <v>53</v>
      </c>
      <c r="B8" s="106" t="s">
        <v>54</v>
      </c>
      <c r="C8" s="107">
        <v>108</v>
      </c>
      <c r="D8" s="108">
        <f t="shared" si="0"/>
        <v>1350</v>
      </c>
      <c r="E8" s="109">
        <f t="shared" si="1"/>
        <v>6</v>
      </c>
      <c r="G8" s="95" t="s">
        <v>55</v>
      </c>
      <c r="H8" s="97">
        <f>COUNTA(A6:A20)</f>
        <v>15</v>
      </c>
    </row>
    <row r="9" spans="1:9" s="69" customFormat="1" ht="20.25" customHeight="1" x14ac:dyDescent="0.25">
      <c r="A9" s="105" t="s">
        <v>56</v>
      </c>
      <c r="B9" s="106" t="s">
        <v>57</v>
      </c>
      <c r="C9" s="107">
        <v>115</v>
      </c>
      <c r="D9" s="108">
        <f t="shared" si="0"/>
        <v>1437.5</v>
      </c>
      <c r="E9" s="109">
        <f t="shared" si="1"/>
        <v>5</v>
      </c>
      <c r="G9" s="95" t="s">
        <v>58</v>
      </c>
      <c r="H9" s="96">
        <f>MAX(D6:D20)</f>
        <v>2225</v>
      </c>
    </row>
    <row r="10" spans="1:9" s="69" customFormat="1" ht="20.25" customHeight="1" x14ac:dyDescent="0.25">
      <c r="A10" s="105" t="s">
        <v>59</v>
      </c>
      <c r="B10" s="106" t="s">
        <v>60</v>
      </c>
      <c r="C10" s="107">
        <v>95</v>
      </c>
      <c r="D10" s="108">
        <f t="shared" si="0"/>
        <v>1187.5</v>
      </c>
      <c r="E10" s="109">
        <f t="shared" si="1"/>
        <v>9</v>
      </c>
      <c r="G10" s="95" t="s">
        <v>61</v>
      </c>
      <c r="H10" s="96">
        <f>MIN(D6:D20)</f>
        <v>250</v>
      </c>
    </row>
    <row r="11" spans="1:9" s="69" customFormat="1" ht="20.25" customHeight="1" x14ac:dyDescent="0.25">
      <c r="A11" s="105" t="s">
        <v>62</v>
      </c>
      <c r="B11" s="106" t="s">
        <v>63</v>
      </c>
      <c r="C11" s="107">
        <v>68</v>
      </c>
      <c r="D11" s="108">
        <f t="shared" si="0"/>
        <v>850</v>
      </c>
      <c r="E11" s="109">
        <f t="shared" si="1"/>
        <v>12</v>
      </c>
    </row>
    <row r="12" spans="1:9" s="69" customFormat="1" ht="20.25" customHeight="1" thickBot="1" x14ac:dyDescent="0.3">
      <c r="A12" s="105" t="s">
        <v>64</v>
      </c>
      <c r="B12" s="106" t="s">
        <v>65</v>
      </c>
      <c r="C12" s="107">
        <v>139</v>
      </c>
      <c r="D12" s="108">
        <f t="shared" si="0"/>
        <v>1737.5</v>
      </c>
      <c r="E12" s="109">
        <f t="shared" si="1"/>
        <v>4</v>
      </c>
      <c r="G12" s="98" t="s">
        <v>137</v>
      </c>
      <c r="H12" s="98"/>
      <c r="I12" s="98"/>
    </row>
    <row r="13" spans="1:9" s="69" customFormat="1" ht="20.25" customHeight="1" thickBot="1" x14ac:dyDescent="0.3">
      <c r="A13" s="105" t="s">
        <v>66</v>
      </c>
      <c r="B13" s="106" t="s">
        <v>67</v>
      </c>
      <c r="C13" s="107">
        <v>75</v>
      </c>
      <c r="D13" s="108">
        <f t="shared" si="0"/>
        <v>937.5</v>
      </c>
      <c r="E13" s="109">
        <f t="shared" si="1"/>
        <v>11</v>
      </c>
      <c r="G13" s="112">
        <f>MAX(D6:D20)</f>
        <v>2225</v>
      </c>
      <c r="H13" s="99"/>
      <c r="I13" s="100"/>
    </row>
    <row r="14" spans="1:9" s="69" customFormat="1" ht="20.25" customHeight="1" x14ac:dyDescent="0.25">
      <c r="A14" s="105" t="s">
        <v>68</v>
      </c>
      <c r="B14" s="106" t="s">
        <v>69</v>
      </c>
      <c r="C14" s="107">
        <v>56</v>
      </c>
      <c r="D14" s="108">
        <f t="shared" si="0"/>
        <v>700</v>
      </c>
      <c r="E14" s="109">
        <f t="shared" si="1"/>
        <v>13</v>
      </c>
    </row>
    <row r="15" spans="1:9" s="69" customFormat="1" ht="20.25" customHeight="1" x14ac:dyDescent="0.25">
      <c r="A15" s="105" t="s">
        <v>70</v>
      </c>
      <c r="B15" s="106" t="s">
        <v>71</v>
      </c>
      <c r="C15" s="107">
        <v>178</v>
      </c>
      <c r="D15" s="108">
        <f t="shared" si="0"/>
        <v>2225</v>
      </c>
      <c r="E15" s="109">
        <f t="shared" si="1"/>
        <v>1</v>
      </c>
    </row>
    <row r="16" spans="1:9" s="69" customFormat="1" ht="20.25" customHeight="1" x14ac:dyDescent="0.25">
      <c r="A16" s="105" t="s">
        <v>72</v>
      </c>
      <c r="B16" s="106" t="s">
        <v>73</v>
      </c>
      <c r="C16" s="107">
        <v>156</v>
      </c>
      <c r="D16" s="108">
        <f t="shared" si="0"/>
        <v>1950</v>
      </c>
      <c r="E16" s="109">
        <f t="shared" si="1"/>
        <v>3</v>
      </c>
    </row>
    <row r="17" spans="1:5" s="69" customFormat="1" ht="20.25" customHeight="1" x14ac:dyDescent="0.25">
      <c r="A17" s="105" t="s">
        <v>74</v>
      </c>
      <c r="B17" s="106" t="s">
        <v>75</v>
      </c>
      <c r="C17" s="107">
        <v>92</v>
      </c>
      <c r="D17" s="108">
        <f t="shared" si="0"/>
        <v>1150</v>
      </c>
      <c r="E17" s="109">
        <f t="shared" si="1"/>
        <v>10</v>
      </c>
    </row>
    <row r="18" spans="1:5" s="69" customFormat="1" ht="20.25" customHeight="1" x14ac:dyDescent="0.25">
      <c r="A18" s="105" t="s">
        <v>76</v>
      </c>
      <c r="B18" s="106" t="s">
        <v>73</v>
      </c>
      <c r="C18" s="107">
        <v>96</v>
      </c>
      <c r="D18" s="108">
        <f t="shared" si="0"/>
        <v>1200</v>
      </c>
      <c r="E18" s="109">
        <f t="shared" si="1"/>
        <v>8</v>
      </c>
    </row>
    <row r="19" spans="1:5" s="69" customFormat="1" ht="20.25" customHeight="1" x14ac:dyDescent="0.25">
      <c r="A19" s="105" t="s">
        <v>77</v>
      </c>
      <c r="B19" s="106" t="s">
        <v>78</v>
      </c>
      <c r="C19" s="107">
        <v>46</v>
      </c>
      <c r="D19" s="108">
        <f t="shared" si="0"/>
        <v>575</v>
      </c>
      <c r="E19" s="109">
        <f t="shared" si="1"/>
        <v>14</v>
      </c>
    </row>
    <row r="20" spans="1:5" s="69" customFormat="1" ht="20.25" customHeight="1" x14ac:dyDescent="0.25">
      <c r="A20" s="105" t="s">
        <v>79</v>
      </c>
      <c r="B20" s="106" t="s">
        <v>80</v>
      </c>
      <c r="C20" s="107">
        <v>20</v>
      </c>
      <c r="D20" s="108">
        <f t="shared" si="0"/>
        <v>250</v>
      </c>
      <c r="E20" s="109">
        <f t="shared" si="1"/>
        <v>15</v>
      </c>
    </row>
  </sheetData>
  <mergeCells count="1">
    <mergeCell ref="A1:E1"/>
  </mergeCells>
  <phoneticPr fontId="9" type="noConversion"/>
  <pageMargins left="0.46" right="0.55000000000000004" top="0.78740157499999996" bottom="0.78740157499999996" header="0.3" footer="0.3"/>
  <pageSetup paperSize="9" scale="85" orientation="landscape" horizontalDpi="200" verticalDpi="200" r:id="rId1"/>
  <headerFooter alignWithMargins="0">
    <oddFooter>&amp;L&amp;F&amp;C&amp;A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Bestellung</vt:lpstr>
      <vt:lpstr>Zeitliste</vt:lpstr>
      <vt:lpstr>Prämie</vt:lpstr>
      <vt:lpstr>HÜ_Auktion</vt:lpstr>
      <vt:lpstr>HÜ_Lohn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Lisbeth</dc:creator>
  <cp:lastModifiedBy>Spitzer Markus</cp:lastModifiedBy>
  <cp:lastPrinted>2015-01-25T19:49:24Z</cp:lastPrinted>
  <dcterms:created xsi:type="dcterms:W3CDTF">2008-04-15T13:57:51Z</dcterms:created>
  <dcterms:modified xsi:type="dcterms:W3CDTF">2023-03-16T08:30:17Z</dcterms:modified>
</cp:coreProperties>
</file>