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ata analysis journey\Exce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O21" i="1"/>
  <c r="N21" i="1"/>
  <c r="M21" i="1"/>
  <c r="K21" i="1"/>
  <c r="J21" i="1"/>
  <c r="I21" i="1"/>
  <c r="H21" i="1"/>
  <c r="G21" i="1"/>
  <c r="F21" i="1"/>
  <c r="E21" i="1"/>
  <c r="S20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S19" i="1"/>
  <c r="R19" i="1"/>
  <c r="Q19" i="1"/>
  <c r="P19" i="1"/>
  <c r="O19" i="1"/>
  <c r="N19" i="1"/>
  <c r="M19" i="1"/>
  <c r="K19" i="1"/>
  <c r="J19" i="1"/>
  <c r="I19" i="1"/>
  <c r="H19" i="1"/>
  <c r="G19" i="1"/>
  <c r="F19" i="1"/>
  <c r="E19" i="1"/>
  <c r="S16" i="1"/>
  <c r="S15" i="1"/>
  <c r="S14" i="1"/>
  <c r="S13" i="1"/>
  <c r="S12" i="1"/>
  <c r="S11" i="1"/>
  <c r="S10" i="1"/>
  <c r="S9" i="1"/>
  <c r="S8" i="1"/>
  <c r="S7" i="1"/>
  <c r="S6" i="1"/>
  <c r="R8" i="1"/>
  <c r="R9" i="1"/>
  <c r="R10" i="1"/>
  <c r="R11" i="1"/>
  <c r="R12" i="1"/>
  <c r="R13" i="1"/>
  <c r="R14" i="1"/>
  <c r="R15" i="1"/>
  <c r="R16" i="1"/>
  <c r="R7" i="1"/>
  <c r="R6" i="1"/>
  <c r="Q8" i="1"/>
  <c r="Q9" i="1"/>
  <c r="Q10" i="1"/>
  <c r="Q11" i="1"/>
  <c r="Q12" i="1"/>
  <c r="Q13" i="1"/>
  <c r="Q14" i="1"/>
  <c r="Q15" i="1"/>
  <c r="Q16" i="1"/>
  <c r="Q7" i="1"/>
  <c r="Q6" i="1"/>
  <c r="O8" i="1"/>
  <c r="O9" i="1"/>
  <c r="O10" i="1"/>
  <c r="O11" i="1"/>
  <c r="O12" i="1"/>
  <c r="O13" i="1"/>
  <c r="O14" i="1"/>
  <c r="O15" i="1"/>
  <c r="O16" i="1"/>
  <c r="O7" i="1"/>
  <c r="O6" i="1"/>
  <c r="N8" i="1"/>
  <c r="N9" i="1"/>
  <c r="N10" i="1"/>
  <c r="N11" i="1"/>
  <c r="N12" i="1"/>
  <c r="N13" i="1"/>
  <c r="N14" i="1"/>
  <c r="N15" i="1"/>
  <c r="N16" i="1"/>
  <c r="N7" i="1"/>
  <c r="N6" i="1"/>
  <c r="M8" i="1"/>
  <c r="M9" i="1"/>
  <c r="M10" i="1"/>
  <c r="M11" i="1"/>
  <c r="M12" i="1"/>
  <c r="M13" i="1"/>
  <c r="M14" i="1"/>
  <c r="M15" i="1"/>
  <c r="M16" i="1"/>
  <c r="M7" i="1"/>
  <c r="M6" i="1"/>
  <c r="L6" i="1"/>
  <c r="K8" i="1"/>
  <c r="K9" i="1"/>
  <c r="K10" i="1"/>
  <c r="K11" i="1"/>
  <c r="K12" i="1"/>
  <c r="K13" i="1"/>
  <c r="K14" i="1"/>
  <c r="K15" i="1"/>
  <c r="K16" i="1"/>
  <c r="K7" i="1"/>
  <c r="K6" i="1"/>
  <c r="J8" i="1"/>
  <c r="J9" i="1"/>
  <c r="J10" i="1"/>
  <c r="J11" i="1"/>
  <c r="J12" i="1"/>
  <c r="J13" i="1"/>
  <c r="J14" i="1"/>
  <c r="J15" i="1"/>
  <c r="J16" i="1"/>
  <c r="J7" i="1"/>
  <c r="J6" i="1"/>
  <c r="I8" i="1"/>
  <c r="I9" i="1"/>
  <c r="I10" i="1"/>
  <c r="I11" i="1"/>
  <c r="I12" i="1"/>
  <c r="I13" i="1"/>
  <c r="I14" i="1"/>
  <c r="I15" i="1"/>
  <c r="I16" i="1"/>
  <c r="I7" i="1"/>
  <c r="I6" i="1"/>
  <c r="H6" i="1"/>
  <c r="P6" i="1" s="1"/>
  <c r="D21" i="1"/>
  <c r="D20" i="1"/>
  <c r="D19" i="1"/>
  <c r="C21" i="1"/>
  <c r="C20" i="1"/>
  <c r="C19" i="1"/>
  <c r="L8" i="1"/>
  <c r="L9" i="1"/>
  <c r="L10" i="1"/>
  <c r="L11" i="1"/>
  <c r="L12" i="1"/>
  <c r="L13" i="1"/>
  <c r="L14" i="1"/>
  <c r="L15" i="1"/>
  <c r="L16" i="1"/>
  <c r="L7" i="1"/>
  <c r="H8" i="1"/>
  <c r="P8" i="1" s="1"/>
  <c r="H9" i="1"/>
  <c r="P9" i="1" s="1"/>
  <c r="T9" i="1" s="1"/>
  <c r="H10" i="1"/>
  <c r="P10" i="1" s="1"/>
  <c r="H11" i="1"/>
  <c r="P11" i="1" s="1"/>
  <c r="T11" i="1" s="1"/>
  <c r="H12" i="1"/>
  <c r="P12" i="1" s="1"/>
  <c r="H13" i="1"/>
  <c r="P13" i="1" s="1"/>
  <c r="H14" i="1"/>
  <c r="P14" i="1" s="1"/>
  <c r="H15" i="1"/>
  <c r="P15" i="1" s="1"/>
  <c r="H16" i="1"/>
  <c r="P16" i="1" s="1"/>
  <c r="H7" i="1"/>
  <c r="P7" i="1" s="1"/>
  <c r="T7" i="1" l="1"/>
  <c r="T10" i="1"/>
  <c r="T16" i="1"/>
  <c r="T8" i="1"/>
  <c r="T15" i="1"/>
  <c r="T6" i="1"/>
  <c r="L19" i="1"/>
  <c r="T12" i="1"/>
  <c r="L20" i="1"/>
  <c r="T14" i="1"/>
  <c r="T13" i="1"/>
  <c r="L21" i="1"/>
  <c r="T21" i="1" l="1"/>
  <c r="T19" i="1"/>
  <c r="T20" i="1"/>
</calcChain>
</file>

<file path=xl/sharedStrings.xml><?xml version="1.0" encoding="utf-8"?>
<sst xmlns="http://schemas.openxmlformats.org/spreadsheetml/2006/main" count="34" uniqueCount="34">
  <si>
    <r>
      <t xml:space="preserve">                                                                                                                        </t>
    </r>
    <r>
      <rPr>
        <b/>
        <sz val="16"/>
        <color theme="7" tint="-0.249977111117893"/>
        <rFont val="Calibri"/>
        <family val="2"/>
        <scheme val="minor"/>
      </rPr>
      <t xml:space="preserve">  project number 01 Payroll</t>
    </r>
  </si>
  <si>
    <t>John</t>
  </si>
  <si>
    <t>ben</t>
  </si>
  <si>
    <t>Kashem</t>
  </si>
  <si>
    <t>Hsam</t>
  </si>
  <si>
    <t>Ross</t>
  </si>
  <si>
    <t>Brendan</t>
  </si>
  <si>
    <t>Pri</t>
  </si>
  <si>
    <t>Tariq</t>
  </si>
  <si>
    <t>Criss</t>
  </si>
  <si>
    <t>Xavier</t>
  </si>
  <si>
    <t>tam</t>
  </si>
  <si>
    <t xml:space="preserve">First Name </t>
  </si>
  <si>
    <t>Last Name</t>
  </si>
  <si>
    <t>kinley</t>
  </si>
  <si>
    <t>finley</t>
  </si>
  <si>
    <t>human</t>
  </si>
  <si>
    <t>weekend</t>
  </si>
  <si>
    <t>salato</t>
  </si>
  <si>
    <t>amago</t>
  </si>
  <si>
    <t>des</t>
  </si>
  <si>
    <t>khan</t>
  </si>
  <si>
    <t>sabanal</t>
  </si>
  <si>
    <t>brownie</t>
  </si>
  <si>
    <t>bal</t>
  </si>
  <si>
    <t>Hourly Wage</t>
  </si>
  <si>
    <t>Hour Worked</t>
  </si>
  <si>
    <t>Overtime Hours</t>
  </si>
  <si>
    <t>Pay</t>
  </si>
  <si>
    <t>Overtime Bonus</t>
  </si>
  <si>
    <t>Total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</si>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</sst>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5" fillId="4" borderId="0" xfId="0" applyFont="1" applyFill="1"/>
    <xf numFmtId="0" fontId="0" fillId="3" borderId="0" xfId="0" applyFill="1"/>
    <xf numFmtId="0" fontId="2" fillId="5" borderId="0" xfId="0" applyFont="1" applyFill="1"/>
    <xf numFmtId="44" fontId="0" fillId="0" borderId="0" xfId="1" applyFont="1"/>
    <xf numFmtId="44" fontId="0" fillId="0" borderId="0" xfId="0" applyNumberFormat="1"/>
    <xf numFmtId="0" fontId="0" fillId="6" borderId="0" xfId="0" applyFill="1"/>
    <xf numFmtId="16" fontId="0" fillId="6" borderId="0" xfId="0" applyNumberFormat="1" applyFill="1"/>
    <xf numFmtId="0" fontId="0" fillId="7" borderId="0" xfId="0" applyFill="1"/>
    <xf numFmtId="16" fontId="0" fillId="7" borderId="0" xfId="0" applyNumberFormat="1" applyFill="1"/>
    <xf numFmtId="0" fontId="0" fillId="2" borderId="0" xfId="0" applyFill="1"/>
    <xf numFmtId="16" fontId="0" fillId="2" borderId="0" xfId="0" applyNumberFormat="1" applyFill="1"/>
    <xf numFmtId="44" fontId="0" fillId="2" borderId="0" xfId="0" applyNumberFormat="1" applyFill="1"/>
    <xf numFmtId="16" fontId="0" fillId="3" borderId="0" xfId="0" applyNumberFormat="1" applyFill="1"/>
    <xf numFmtId="44" fontId="0" fillId="3" borderId="0" xfId="1" applyFont="1" applyFill="1"/>
    <xf numFmtId="0" fontId="0" fillId="9" borderId="0" xfId="0" applyFill="1"/>
    <xf numFmtId="44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4" fontId="0" fillId="8" borderId="0" xfId="0" applyNumberFormat="1" applyFill="1"/>
    <xf numFmtId="44" fontId="0" fillId="10" borderId="0" xfId="0" applyNumberFormat="1" applyFill="1"/>
    <xf numFmtId="0" fontId="0" fillId="13" borderId="0" xfId="0" applyFill="1"/>
    <xf numFmtId="44" fontId="0" fillId="8" borderId="0" xfId="0" quotePrefix="1" applyNumberFormat="1" applyFill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Sheet1!$T$6</c:f>
              <c:numCache>
                <c:formatCode>_("$"* #,##0.00_);_("$"* \(#,##0.00\);_("$"* "-"??_);_(@_)</c:formatCode>
                <c:ptCount val="1"/>
                <c:pt idx="0">
                  <c:v>3927.5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Sheet1!$T$7</c:f>
              <c:numCache>
                <c:formatCode>_("$"* #,##0.00_);_("$"* \(#,##0.00\);_("$"* "-"??_);_(@_)</c:formatCode>
                <c:ptCount val="1"/>
                <c:pt idx="0">
                  <c:v>3428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Sheet1!$T$8</c:f>
              <c:numCache>
                <c:formatCode>_("$"* #,##0.00_);_("$"* \(#,##0.00\);_("$"* "-"??_);_(@_)</c:formatCode>
                <c:ptCount val="1"/>
                <c:pt idx="0">
                  <c:v>4333.5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Sheet1!$T$9</c:f>
              <c:numCache>
                <c:formatCode>_("$"* #,##0.00_);_("$"* \(#,##0.00\);_("$"* "-"??_);_(@_)</c:formatCode>
                <c:ptCount val="1"/>
                <c:pt idx="0">
                  <c:v>3450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Sheet1!$T$10</c:f>
              <c:numCache>
                <c:formatCode>_("$"* #,##0.00_);_("$"* \(#,##0.00\);_("$"* "-"??_);_(@_)</c:formatCode>
                <c:ptCount val="1"/>
                <c:pt idx="0">
                  <c:v>5262.5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Sheet1!$T$11</c:f>
              <c:numCache>
                <c:formatCode>_("$"* #,##0.00_);_("$"* \(#,##0.00\);_("$"* "-"??_);_(@_)</c:formatCode>
                <c:ptCount val="1"/>
                <c:pt idx="0">
                  <c:v>7265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Sheet1!$T$12</c:f>
              <c:numCache>
                <c:formatCode>_("$"* #,##0.00_);_("$"* \(#,##0.00\);_("$"* "-"??_);_(@_)</c:formatCode>
                <c:ptCount val="1"/>
                <c:pt idx="0">
                  <c:v>3653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Sheet1!$T$13</c:f>
              <c:numCache>
                <c:formatCode>_("$"* #,##0.00_);_("$"* \(#,##0.00\);_("$"* "-"??_);_(@_)</c:formatCode>
                <c:ptCount val="1"/>
                <c:pt idx="0">
                  <c:v>5001.5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Sheet1!$T$14</c:f>
              <c:numCache>
                <c:formatCode>_("$"* #,##0.00_);_("$"* \(#,##0.00\);_("$"* "-"??_);_(@_)</c:formatCode>
                <c:ptCount val="1"/>
                <c:pt idx="0">
                  <c:v>6650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Sheet1!$T$15</c:f>
              <c:numCache>
                <c:formatCode>_("$"* #,##0.00_);_("$"* \(#,##0.00\);_("$"* "-"??_);_(@_)</c:formatCode>
                <c:ptCount val="1"/>
                <c:pt idx="0">
                  <c:v>6350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Sheet1!$T$16</c:f>
              <c:numCache>
                <c:formatCode>_("$"* #,##0.00_);_("$"* \(#,##0.00\);_("$"* "-"??_);_(@_)</c:formatCode>
                <c:ptCount val="1"/>
                <c:pt idx="0">
                  <c:v>5900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59184"/>
        <c:axId val="1343208352"/>
      </c:barChart>
      <c:catAx>
        <c:axId val="10870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08352"/>
        <c:crosses val="autoZero"/>
        <c:auto val="1"/>
        <c:lblAlgn val="ctr"/>
        <c:lblOffset val="100"/>
        <c:noMultiLvlLbl val="0"/>
      </c:catAx>
      <c:valAx>
        <c:axId val="13432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220980</xdr:colOff>
      <xdr:row>21</xdr:row>
      <xdr:rowOff>91440</xdr:rowOff>
    </xdr:from>
    <xdr:to>
      <xdr:col>21</xdr:col>
      <xdr:colOff>22860</xdr:colOff>
      <xdr:row>36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H10" workbookViewId="0">
      <selection activeCell="O26" sqref="O26"/>
    </sheetView>
  </sheetViews>
  <sheetFormatPr defaultRowHeight="14.4" x14ac:dyDescent="0.3"/>
  <cols>
    <col min="1" max="1" width="19.6640625" customWidth="1"/>
    <col min="2" max="2" width="13.33203125" customWidth="1"/>
    <col min="3" max="3" width="15.77734375" customWidth="1"/>
    <col min="4" max="4" width="11.6640625" customWidth="1"/>
    <col min="5" max="5" width="15.44140625" customWidth="1"/>
    <col min="6" max="7" width="11.6640625" customWidth="1"/>
    <col min="8" max="11" width="15.44140625" customWidth="1"/>
    <col min="12" max="15" width="13" customWidth="1"/>
    <col min="16" max="19" width="15" customWidth="1"/>
    <col min="20" max="20" width="12.88671875" customWidth="1"/>
  </cols>
  <sheetData>
    <row r="1" spans="1:20" ht="21" x14ac:dyDescent="0.4">
      <c r="A1" s="1" t="s">
        <v>0</v>
      </c>
    </row>
    <row r="4" spans="1:20" x14ac:dyDescent="0.3">
      <c r="D4" s="7" t="s">
        <v>26</v>
      </c>
      <c r="E4" s="7"/>
      <c r="F4" s="7"/>
      <c r="G4" s="7"/>
      <c r="H4" s="9" t="s">
        <v>27</v>
      </c>
      <c r="I4" s="9"/>
      <c r="J4" s="9"/>
      <c r="K4" s="9"/>
      <c r="L4" s="11" t="s">
        <v>28</v>
      </c>
      <c r="M4" s="11"/>
      <c r="N4" s="11"/>
      <c r="O4" s="11"/>
      <c r="P4" s="3" t="s">
        <v>29</v>
      </c>
      <c r="Q4" s="3"/>
      <c r="R4" s="3"/>
      <c r="S4" s="3"/>
      <c r="T4" s="16" t="s">
        <v>30</v>
      </c>
    </row>
    <row r="5" spans="1:20" x14ac:dyDescent="0.3">
      <c r="A5" s="2" t="s">
        <v>12</v>
      </c>
      <c r="B5" s="4" t="s">
        <v>13</v>
      </c>
      <c r="C5" t="s">
        <v>25</v>
      </c>
      <c r="D5" s="8">
        <v>44927</v>
      </c>
      <c r="E5" s="8">
        <v>44936</v>
      </c>
      <c r="F5" s="8">
        <v>44946</v>
      </c>
      <c r="G5" s="8">
        <v>44956</v>
      </c>
      <c r="H5" s="10">
        <v>44927</v>
      </c>
      <c r="I5" s="10">
        <v>44936</v>
      </c>
      <c r="J5" s="10">
        <v>44946</v>
      </c>
      <c r="K5" s="10">
        <v>44956</v>
      </c>
      <c r="L5" s="12">
        <v>44927</v>
      </c>
      <c r="M5" s="12">
        <v>44936</v>
      </c>
      <c r="N5" s="12">
        <v>44946</v>
      </c>
      <c r="O5" s="12">
        <v>44956</v>
      </c>
      <c r="P5" s="14">
        <v>44927</v>
      </c>
      <c r="Q5" s="14">
        <v>44936</v>
      </c>
      <c r="R5" s="14">
        <v>44946</v>
      </c>
      <c r="S5" s="14">
        <v>44956</v>
      </c>
      <c r="T5" s="16"/>
    </row>
    <row r="6" spans="1:20" x14ac:dyDescent="0.3">
      <c r="A6" t="s">
        <v>1</v>
      </c>
      <c r="B6" t="s">
        <v>14</v>
      </c>
      <c r="C6" s="5">
        <v>25</v>
      </c>
      <c r="D6" s="7">
        <v>45</v>
      </c>
      <c r="E6" s="7">
        <v>49</v>
      </c>
      <c r="F6" s="7">
        <v>40</v>
      </c>
      <c r="G6" s="7">
        <v>23</v>
      </c>
      <c r="H6" s="9">
        <f>IF(D6&gt;40,D6-40,0)</f>
        <v>5</v>
      </c>
      <c r="I6" s="9">
        <f>IF(E6&gt;40,E6-40,0)</f>
        <v>9</v>
      </c>
      <c r="J6" s="9">
        <f>IF(F6&gt;40,F6-40,0)</f>
        <v>0</v>
      </c>
      <c r="K6" s="9">
        <f>IF(G6&gt;40,G6-40,0)</f>
        <v>0</v>
      </c>
      <c r="L6" s="13">
        <f>C6*D6</f>
        <v>1125</v>
      </c>
      <c r="M6" s="13">
        <f>C6*E6</f>
        <v>1225</v>
      </c>
      <c r="N6" s="13">
        <f>F6*C6</f>
        <v>1000</v>
      </c>
      <c r="O6" s="13">
        <f>G6*C6</f>
        <v>575</v>
      </c>
      <c r="P6" s="15">
        <f>(0.5*H6)</f>
        <v>2.5</v>
      </c>
      <c r="Q6" s="15">
        <f>0.5*I6</f>
        <v>4.5</v>
      </c>
      <c r="R6" s="15">
        <f>0.5*J6</f>
        <v>0</v>
      </c>
      <c r="S6" s="15">
        <f>0.5*K6</f>
        <v>0</v>
      </c>
      <c r="T6" s="17">
        <f>SUM(L6:P6)</f>
        <v>3927.5</v>
      </c>
    </row>
    <row r="7" spans="1:20" x14ac:dyDescent="0.3">
      <c r="A7" t="s">
        <v>2</v>
      </c>
      <c r="B7" t="s">
        <v>15</v>
      </c>
      <c r="C7" s="5">
        <v>25</v>
      </c>
      <c r="D7" s="7">
        <v>46</v>
      </c>
      <c r="E7" s="7">
        <v>37</v>
      </c>
      <c r="F7" s="7">
        <v>34</v>
      </c>
      <c r="G7" s="7">
        <v>20</v>
      </c>
      <c r="H7" s="9">
        <f>IF(D7&gt;40,D7-40,0)</f>
        <v>6</v>
      </c>
      <c r="I7" s="9">
        <f>IF(E7&gt;40,E7-40,0)</f>
        <v>0</v>
      </c>
      <c r="J7" s="9">
        <f>IF(F7&gt;40,F7-40,0)</f>
        <v>0</v>
      </c>
      <c r="K7" s="9">
        <f>IF(G7&gt;40,G7-40,0)</f>
        <v>0</v>
      </c>
      <c r="L7" s="13">
        <f>C7*D7</f>
        <v>1150</v>
      </c>
      <c r="M7" s="13">
        <f>C7*E7</f>
        <v>925</v>
      </c>
      <c r="N7" s="13">
        <f>F7*C7</f>
        <v>850</v>
      </c>
      <c r="O7" s="13">
        <f>G7*C7</f>
        <v>500</v>
      </c>
      <c r="P7" s="15">
        <f>(0.5*H7)</f>
        <v>3</v>
      </c>
      <c r="Q7" s="15">
        <f>0.5*I7</f>
        <v>0</v>
      </c>
      <c r="R7" s="15">
        <f>0.5*J7</f>
        <v>0</v>
      </c>
      <c r="S7" s="15">
        <f>0.5*K7</f>
        <v>0</v>
      </c>
      <c r="T7" s="17">
        <f>SUM(L7:P7)</f>
        <v>3428</v>
      </c>
    </row>
    <row r="8" spans="1:20" x14ac:dyDescent="0.3">
      <c r="A8" t="s">
        <v>3</v>
      </c>
      <c r="B8" t="s">
        <v>16</v>
      </c>
      <c r="C8" s="5">
        <v>20</v>
      </c>
      <c r="D8" s="7">
        <v>67</v>
      </c>
      <c r="E8" s="7">
        <v>80</v>
      </c>
      <c r="F8" s="7">
        <v>35</v>
      </c>
      <c r="G8" s="7">
        <v>34</v>
      </c>
      <c r="H8" s="9">
        <f>IF(D8&gt;40,D8-40,0)</f>
        <v>27</v>
      </c>
      <c r="I8" s="9">
        <f t="shared" ref="I8:I16" si="0">IF(E8&gt;40,E8-40,0)</f>
        <v>40</v>
      </c>
      <c r="J8" s="9">
        <f>IF(F8&gt;40,F8-40,0)</f>
        <v>0</v>
      </c>
      <c r="K8" s="9">
        <f t="shared" ref="K8:K16" si="1">IF(G8&gt;40,G8-40,0)</f>
        <v>0</v>
      </c>
      <c r="L8" s="13">
        <f t="shared" ref="L8:L16" si="2">C8*D8</f>
        <v>1340</v>
      </c>
      <c r="M8" s="13">
        <f t="shared" ref="M8:M16" si="3">C8*E8</f>
        <v>1600</v>
      </c>
      <c r="N8" s="13">
        <f t="shared" ref="N8:N16" si="4">F8*C8</f>
        <v>700</v>
      </c>
      <c r="O8" s="13">
        <f t="shared" ref="O8:O16" si="5">G8*C8</f>
        <v>680</v>
      </c>
      <c r="P8" s="15">
        <f>(0.5*H8)</f>
        <v>13.5</v>
      </c>
      <c r="Q8" s="15">
        <f t="shared" ref="Q8:Q16" si="6">0.5*I8</f>
        <v>20</v>
      </c>
      <c r="R8" s="15">
        <f t="shared" ref="R8:R16" si="7">0.5*J8</f>
        <v>0</v>
      </c>
      <c r="S8" s="15">
        <f t="shared" ref="S8:S16" si="8">0.5*K8</f>
        <v>0</v>
      </c>
      <c r="T8" s="17">
        <f>SUM(L8:P8)</f>
        <v>4333.5</v>
      </c>
    </row>
    <row r="9" spans="1:20" x14ac:dyDescent="0.3">
      <c r="A9" t="s">
        <v>4</v>
      </c>
      <c r="B9" t="s">
        <v>17</v>
      </c>
      <c r="C9" s="5">
        <v>25</v>
      </c>
      <c r="D9" s="7">
        <v>23</v>
      </c>
      <c r="E9" s="7">
        <v>56</v>
      </c>
      <c r="F9" s="7">
        <v>36</v>
      </c>
      <c r="G9" s="7">
        <v>23</v>
      </c>
      <c r="H9" s="9">
        <f>IF(D9&gt;40,D9-40,0)</f>
        <v>0</v>
      </c>
      <c r="I9" s="9">
        <f t="shared" si="0"/>
        <v>16</v>
      </c>
      <c r="J9" s="9">
        <f>IF(F9&gt;40,F9-40,0)</f>
        <v>0</v>
      </c>
      <c r="K9" s="9">
        <f t="shared" si="1"/>
        <v>0</v>
      </c>
      <c r="L9" s="13">
        <f t="shared" si="2"/>
        <v>575</v>
      </c>
      <c r="M9" s="13">
        <f t="shared" si="3"/>
        <v>1400</v>
      </c>
      <c r="N9" s="13">
        <f t="shared" si="4"/>
        <v>900</v>
      </c>
      <c r="O9" s="13">
        <f t="shared" si="5"/>
        <v>575</v>
      </c>
      <c r="P9" s="15">
        <f>(0.5*H9)</f>
        <v>0</v>
      </c>
      <c r="Q9" s="15">
        <f t="shared" si="6"/>
        <v>8</v>
      </c>
      <c r="R9" s="15">
        <f t="shared" si="7"/>
        <v>0</v>
      </c>
      <c r="S9" s="15">
        <f t="shared" si="8"/>
        <v>0</v>
      </c>
      <c r="T9" s="17">
        <f>SUM(L9:P9)</f>
        <v>3450</v>
      </c>
    </row>
    <row r="10" spans="1:20" x14ac:dyDescent="0.3">
      <c r="A10" t="s">
        <v>5</v>
      </c>
      <c r="B10" t="s">
        <v>18</v>
      </c>
      <c r="C10" s="5">
        <v>25</v>
      </c>
      <c r="D10" s="7">
        <v>65</v>
      </c>
      <c r="E10" s="7">
        <v>87</v>
      </c>
      <c r="F10" s="7">
        <v>38</v>
      </c>
      <c r="G10" s="7">
        <v>20</v>
      </c>
      <c r="H10" s="9">
        <f>IF(D10&gt;40,D10-40,0)</f>
        <v>25</v>
      </c>
      <c r="I10" s="9">
        <f t="shared" si="0"/>
        <v>47</v>
      </c>
      <c r="J10" s="9">
        <f>IF(F10&gt;40,F10-40,0)</f>
        <v>0</v>
      </c>
      <c r="K10" s="9">
        <f t="shared" si="1"/>
        <v>0</v>
      </c>
      <c r="L10" s="13">
        <f t="shared" si="2"/>
        <v>1625</v>
      </c>
      <c r="M10" s="13">
        <f t="shared" si="3"/>
        <v>2175</v>
      </c>
      <c r="N10" s="13">
        <f t="shared" si="4"/>
        <v>950</v>
      </c>
      <c r="O10" s="13">
        <f t="shared" si="5"/>
        <v>500</v>
      </c>
      <c r="P10" s="15">
        <f>(0.5*H10)</f>
        <v>12.5</v>
      </c>
      <c r="Q10" s="15">
        <f t="shared" si="6"/>
        <v>23.5</v>
      </c>
      <c r="R10" s="15">
        <f t="shared" si="7"/>
        <v>0</v>
      </c>
      <c r="S10" s="15">
        <f t="shared" si="8"/>
        <v>0</v>
      </c>
      <c r="T10" s="17">
        <f>SUM(L10:P10)</f>
        <v>5262.5</v>
      </c>
    </row>
    <row r="11" spans="1:20" x14ac:dyDescent="0.3">
      <c r="A11" t="s">
        <v>6</v>
      </c>
      <c r="B11" t="s">
        <v>19</v>
      </c>
      <c r="C11" s="5">
        <v>25</v>
      </c>
      <c r="D11" s="7">
        <v>70</v>
      </c>
      <c r="E11" s="7">
        <v>90</v>
      </c>
      <c r="F11" s="7">
        <v>90</v>
      </c>
      <c r="G11" s="7">
        <v>40</v>
      </c>
      <c r="H11" s="9">
        <f>IF(D11&gt;40,D11-40,0)</f>
        <v>30</v>
      </c>
      <c r="I11" s="9">
        <f t="shared" si="0"/>
        <v>50</v>
      </c>
      <c r="J11" s="9">
        <f>IF(F11&gt;40,F11-40,0)</f>
        <v>50</v>
      </c>
      <c r="K11" s="9">
        <f t="shared" si="1"/>
        <v>0</v>
      </c>
      <c r="L11" s="13">
        <f t="shared" si="2"/>
        <v>1750</v>
      </c>
      <c r="M11" s="13">
        <f t="shared" si="3"/>
        <v>2250</v>
      </c>
      <c r="N11" s="13">
        <f t="shared" si="4"/>
        <v>2250</v>
      </c>
      <c r="O11" s="13">
        <f t="shared" si="5"/>
        <v>1000</v>
      </c>
      <c r="P11" s="15">
        <f>(0.5*H11)</f>
        <v>15</v>
      </c>
      <c r="Q11" s="15">
        <f t="shared" si="6"/>
        <v>25</v>
      </c>
      <c r="R11" s="15">
        <f t="shared" si="7"/>
        <v>25</v>
      </c>
      <c r="S11" s="15">
        <f t="shared" si="8"/>
        <v>0</v>
      </c>
      <c r="T11" s="17">
        <f>SUM(L11:P11)</f>
        <v>7265</v>
      </c>
    </row>
    <row r="12" spans="1:20" x14ac:dyDescent="0.3">
      <c r="A12" t="s">
        <v>7</v>
      </c>
      <c r="B12" t="s">
        <v>20</v>
      </c>
      <c r="C12" s="5">
        <v>25</v>
      </c>
      <c r="D12" s="7">
        <v>46</v>
      </c>
      <c r="E12" s="7">
        <v>23</v>
      </c>
      <c r="F12" s="7">
        <v>67</v>
      </c>
      <c r="G12" s="7">
        <v>10</v>
      </c>
      <c r="H12" s="9">
        <f>IF(D12&gt;40,D12-40,0)</f>
        <v>6</v>
      </c>
      <c r="I12" s="9">
        <f t="shared" si="0"/>
        <v>0</v>
      </c>
      <c r="J12" s="9">
        <f>IF(F12&gt;40,F12-40,0)</f>
        <v>27</v>
      </c>
      <c r="K12" s="9">
        <f t="shared" si="1"/>
        <v>0</v>
      </c>
      <c r="L12" s="13">
        <f t="shared" si="2"/>
        <v>1150</v>
      </c>
      <c r="M12" s="13">
        <f t="shared" si="3"/>
        <v>575</v>
      </c>
      <c r="N12" s="13">
        <f t="shared" si="4"/>
        <v>1675</v>
      </c>
      <c r="O12" s="13">
        <f t="shared" si="5"/>
        <v>250</v>
      </c>
      <c r="P12" s="15">
        <f>(0.5*H12)</f>
        <v>3</v>
      </c>
      <c r="Q12" s="15">
        <f t="shared" si="6"/>
        <v>0</v>
      </c>
      <c r="R12" s="15">
        <f t="shared" si="7"/>
        <v>13.5</v>
      </c>
      <c r="S12" s="15">
        <f t="shared" si="8"/>
        <v>0</v>
      </c>
      <c r="T12" s="17">
        <f>SUM(L12:P12)</f>
        <v>3653</v>
      </c>
    </row>
    <row r="13" spans="1:20" x14ac:dyDescent="0.3">
      <c r="A13" t="s">
        <v>8</v>
      </c>
      <c r="B13" t="s">
        <v>21</v>
      </c>
      <c r="C13" s="5">
        <v>25</v>
      </c>
      <c r="D13" s="7">
        <v>43</v>
      </c>
      <c r="E13" s="7">
        <v>40</v>
      </c>
      <c r="F13" s="7">
        <v>28</v>
      </c>
      <c r="G13" s="7">
        <v>89</v>
      </c>
      <c r="H13" s="9">
        <f>IF(D13&gt;40,D13-40,0)</f>
        <v>3</v>
      </c>
      <c r="I13" s="9">
        <f t="shared" si="0"/>
        <v>0</v>
      </c>
      <c r="J13" s="9">
        <f>IF(F13&gt;40,F13-40,0)</f>
        <v>0</v>
      </c>
      <c r="K13" s="9">
        <f t="shared" si="1"/>
        <v>49</v>
      </c>
      <c r="L13" s="13">
        <f t="shared" si="2"/>
        <v>1075</v>
      </c>
      <c r="M13" s="13">
        <f t="shared" si="3"/>
        <v>1000</v>
      </c>
      <c r="N13" s="13">
        <f t="shared" si="4"/>
        <v>700</v>
      </c>
      <c r="O13" s="13">
        <f t="shared" si="5"/>
        <v>2225</v>
      </c>
      <c r="P13" s="15">
        <f>(0.5*H13)</f>
        <v>1.5</v>
      </c>
      <c r="Q13" s="15">
        <f t="shared" si="6"/>
        <v>0</v>
      </c>
      <c r="R13" s="15">
        <f t="shared" si="7"/>
        <v>0</v>
      </c>
      <c r="S13" s="15">
        <f t="shared" si="8"/>
        <v>24.5</v>
      </c>
      <c r="T13" s="17">
        <f>SUM(L13:P13)</f>
        <v>5001.5</v>
      </c>
    </row>
    <row r="14" spans="1:20" x14ac:dyDescent="0.3">
      <c r="A14" t="s">
        <v>9</v>
      </c>
      <c r="B14" t="s">
        <v>22</v>
      </c>
      <c r="C14" s="5">
        <v>25</v>
      </c>
      <c r="D14" s="7">
        <v>29</v>
      </c>
      <c r="E14" s="7">
        <v>78</v>
      </c>
      <c r="F14" s="7">
        <v>89</v>
      </c>
      <c r="G14" s="7">
        <v>70</v>
      </c>
      <c r="H14" s="9">
        <f>IF(D14&gt;40,D14-40,0)</f>
        <v>0</v>
      </c>
      <c r="I14" s="9">
        <f t="shared" si="0"/>
        <v>38</v>
      </c>
      <c r="J14" s="9">
        <f>IF(F14&gt;40,F14-40,0)</f>
        <v>49</v>
      </c>
      <c r="K14" s="9">
        <f t="shared" si="1"/>
        <v>30</v>
      </c>
      <c r="L14" s="13">
        <f t="shared" si="2"/>
        <v>725</v>
      </c>
      <c r="M14" s="13">
        <f t="shared" si="3"/>
        <v>1950</v>
      </c>
      <c r="N14" s="13">
        <f t="shared" si="4"/>
        <v>2225</v>
      </c>
      <c r="O14" s="13">
        <f t="shared" si="5"/>
        <v>1750</v>
      </c>
      <c r="P14" s="15">
        <f>(0.5*H14)</f>
        <v>0</v>
      </c>
      <c r="Q14" s="15">
        <f t="shared" si="6"/>
        <v>19</v>
      </c>
      <c r="R14" s="15">
        <f t="shared" si="7"/>
        <v>24.5</v>
      </c>
      <c r="S14" s="15">
        <f t="shared" si="8"/>
        <v>15</v>
      </c>
      <c r="T14" s="17">
        <f>SUM(L14:P14)</f>
        <v>6650</v>
      </c>
    </row>
    <row r="15" spans="1:20" x14ac:dyDescent="0.3">
      <c r="A15" t="s">
        <v>10</v>
      </c>
      <c r="B15" t="s">
        <v>23</v>
      </c>
      <c r="C15" s="5">
        <v>25</v>
      </c>
      <c r="D15" s="7">
        <v>90</v>
      </c>
      <c r="E15" s="7">
        <v>39</v>
      </c>
      <c r="F15" s="7">
        <v>90</v>
      </c>
      <c r="G15" s="7">
        <v>34</v>
      </c>
      <c r="H15" s="9">
        <f>IF(D15&gt;40,D15-40,0)</f>
        <v>50</v>
      </c>
      <c r="I15" s="9">
        <f t="shared" si="0"/>
        <v>0</v>
      </c>
      <c r="J15" s="9">
        <f>IF(F15&gt;40,F15-40,0)</f>
        <v>50</v>
      </c>
      <c r="K15" s="9">
        <f t="shared" si="1"/>
        <v>0</v>
      </c>
      <c r="L15" s="13">
        <f t="shared" si="2"/>
        <v>2250</v>
      </c>
      <c r="M15" s="13">
        <f t="shared" si="3"/>
        <v>975</v>
      </c>
      <c r="N15" s="13">
        <f t="shared" si="4"/>
        <v>2250</v>
      </c>
      <c r="O15" s="13">
        <f t="shared" si="5"/>
        <v>850</v>
      </c>
      <c r="P15" s="15">
        <f>(0.5*H15)</f>
        <v>25</v>
      </c>
      <c r="Q15" s="15">
        <f t="shared" si="6"/>
        <v>0</v>
      </c>
      <c r="R15" s="15">
        <f t="shared" si="7"/>
        <v>25</v>
      </c>
      <c r="S15" s="15">
        <f t="shared" si="8"/>
        <v>0</v>
      </c>
      <c r="T15" s="17">
        <f>SUM(L15:P15)</f>
        <v>6350</v>
      </c>
    </row>
    <row r="16" spans="1:20" x14ac:dyDescent="0.3">
      <c r="A16" t="s">
        <v>11</v>
      </c>
      <c r="B16" t="s">
        <v>24</v>
      </c>
      <c r="C16" s="5">
        <v>25</v>
      </c>
      <c r="D16" s="7">
        <v>28</v>
      </c>
      <c r="E16" s="7">
        <v>82</v>
      </c>
      <c r="F16" s="7">
        <v>100</v>
      </c>
      <c r="G16" s="7">
        <v>26</v>
      </c>
      <c r="H16" s="9">
        <f>IF(D16&gt;40,D16-40,0)</f>
        <v>0</v>
      </c>
      <c r="I16" s="9">
        <f t="shared" si="0"/>
        <v>42</v>
      </c>
      <c r="J16" s="9">
        <f>IF(F16&gt;40,F16-40,0)</f>
        <v>60</v>
      </c>
      <c r="K16" s="9">
        <f t="shared" si="1"/>
        <v>0</v>
      </c>
      <c r="L16" s="13">
        <f t="shared" si="2"/>
        <v>700</v>
      </c>
      <c r="M16" s="13">
        <f t="shared" si="3"/>
        <v>2050</v>
      </c>
      <c r="N16" s="13">
        <f t="shared" si="4"/>
        <v>2500</v>
      </c>
      <c r="O16" s="13">
        <f t="shared" si="5"/>
        <v>650</v>
      </c>
      <c r="P16" s="15">
        <f>(0.5*H16)</f>
        <v>0</v>
      </c>
      <c r="Q16" s="15">
        <f t="shared" si="6"/>
        <v>21</v>
      </c>
      <c r="R16" s="15">
        <f t="shared" si="7"/>
        <v>30</v>
      </c>
      <c r="S16" s="15">
        <f t="shared" si="8"/>
        <v>0</v>
      </c>
      <c r="T16" s="17">
        <f>SUM(L16:P16)</f>
        <v>5900</v>
      </c>
    </row>
    <row r="19" spans="1:20" x14ac:dyDescent="0.3">
      <c r="A19" t="s">
        <v>31</v>
      </c>
      <c r="C19" s="6">
        <f>MAX(C6:C16)</f>
        <v>25</v>
      </c>
      <c r="D19" s="19">
        <f>MAX(D6:D16)</f>
        <v>90</v>
      </c>
      <c r="E19" s="19">
        <f>MAX(E6:E16)</f>
        <v>90</v>
      </c>
      <c r="F19" s="19">
        <f>MAX(F6:F16)</f>
        <v>100</v>
      </c>
      <c r="G19" s="19">
        <f>MAX(G6:G16)</f>
        <v>89</v>
      </c>
      <c r="H19" s="20">
        <f>MAX(H6:H16)</f>
        <v>50</v>
      </c>
      <c r="I19" s="20">
        <f>MAX(I6:I16)</f>
        <v>50</v>
      </c>
      <c r="J19" s="20">
        <f>MAX(J6:J16)</f>
        <v>60</v>
      </c>
      <c r="K19" s="20">
        <f>MAX(K6:K16)</f>
        <v>49</v>
      </c>
      <c r="L19" s="22">
        <f>MAX(L6:L16)</f>
        <v>2250</v>
      </c>
      <c r="M19" s="18">
        <f>MAX(M6:M16)</f>
        <v>2250</v>
      </c>
      <c r="N19" s="18">
        <f>MAX(N6:N16)</f>
        <v>2500</v>
      </c>
      <c r="O19" s="18">
        <f>MAX(O6:O16)</f>
        <v>2225</v>
      </c>
      <c r="P19" s="23">
        <f>MAX(P6:P16)</f>
        <v>25</v>
      </c>
      <c r="Q19" s="23">
        <f>MAX(Q6:Q16)</f>
        <v>25</v>
      </c>
      <c r="R19" s="23">
        <f>MAX(R6:R16)</f>
        <v>30</v>
      </c>
      <c r="S19" s="23">
        <f>MAX(S6:S16)</f>
        <v>24.5</v>
      </c>
      <c r="T19" s="21">
        <f>MAX(T6:T16)</f>
        <v>7265</v>
      </c>
    </row>
    <row r="20" spans="1:20" x14ac:dyDescent="0.3">
      <c r="A20" t="s">
        <v>32</v>
      </c>
      <c r="C20" s="6">
        <f>MIN(C6:C16)</f>
        <v>20</v>
      </c>
      <c r="D20" s="19">
        <f>MIN(D6:D16)</f>
        <v>23</v>
      </c>
      <c r="E20" s="19">
        <f>MIN(E6:E16)</f>
        <v>23</v>
      </c>
      <c r="F20" s="19">
        <f>MIN(F6:F16)</f>
        <v>28</v>
      </c>
      <c r="G20" s="19">
        <f>MIN(G6:G16)</f>
        <v>10</v>
      </c>
      <c r="H20" s="20">
        <f>MIN(H6:H16)</f>
        <v>0</v>
      </c>
      <c r="I20" s="20">
        <f>MIN(I6:I16)</f>
        <v>0</v>
      </c>
      <c r="J20" s="20">
        <f>MIN(J6:J16)</f>
        <v>0</v>
      </c>
      <c r="K20" s="20">
        <f>MIN(K6:K16)</f>
        <v>0</v>
      </c>
      <c r="L20" s="22">
        <f>MIN(L6:L16)</f>
        <v>575</v>
      </c>
      <c r="M20" s="18">
        <f>MIN(M6:M16)</f>
        <v>575</v>
      </c>
      <c r="N20" s="18">
        <f>MIN(N6:N16)</f>
        <v>700</v>
      </c>
      <c r="O20" s="18">
        <f>MIN(O6:O16)</f>
        <v>250</v>
      </c>
      <c r="P20" s="23">
        <f>MIN(P6:P16)</f>
        <v>0</v>
      </c>
      <c r="Q20" s="23">
        <f>MIN(Q6:Q16)</f>
        <v>0</v>
      </c>
      <c r="R20" s="23">
        <f>MIN(R6:R16)</f>
        <v>0</v>
      </c>
      <c r="S20" s="23">
        <f>MIN(S6:S16)</f>
        <v>0</v>
      </c>
      <c r="T20" s="24">
        <f>MIN(T6:T16)</f>
        <v>3428</v>
      </c>
    </row>
    <row r="21" spans="1:20" x14ac:dyDescent="0.3">
      <c r="A21" t="s">
        <v>33</v>
      </c>
      <c r="C21" s="6">
        <f>AVERAGE(C6:C16)</f>
        <v>24.545454545454547</v>
      </c>
      <c r="D21" s="19">
        <f>AVERAGE(D6:D16)</f>
        <v>50.18181818181818</v>
      </c>
      <c r="E21" s="19">
        <f>AVERAGE(E6:E16)</f>
        <v>60.090909090909093</v>
      </c>
      <c r="F21" s="19">
        <f>AVERAGE(F6:F16)</f>
        <v>58.81818181818182</v>
      </c>
      <c r="G21" s="19">
        <f>AVERAGE(G6:G16)</f>
        <v>35.363636363636367</v>
      </c>
      <c r="H21" s="20">
        <f>AVERAGE(H6:H16)</f>
        <v>13.818181818181818</v>
      </c>
      <c r="I21" s="20">
        <f>AVERAGE(I6:I16)</f>
        <v>22</v>
      </c>
      <c r="J21" s="20">
        <f>AVERAGE(J6:J16)</f>
        <v>21.454545454545453</v>
      </c>
      <c r="K21" s="20">
        <f>AVERAGE(K6:K16)</f>
        <v>7.1818181818181817</v>
      </c>
      <c r="L21" s="22">
        <f>AVERAGE(L6:L16)</f>
        <v>1224.090909090909</v>
      </c>
      <c r="M21" s="18">
        <f>AVERAGE(M6:M16)</f>
        <v>1465.909090909091</v>
      </c>
      <c r="N21" s="18">
        <f>AVERAGE(N6:N16)</f>
        <v>1454.5454545454545</v>
      </c>
      <c r="O21" s="18">
        <f>AVERAGE(O6:O16)</f>
        <v>868.63636363636363</v>
      </c>
      <c r="P21" s="23">
        <f>AVERAGE(P6:P16)</f>
        <v>6.9090909090909092</v>
      </c>
      <c r="Q21" s="23">
        <f>AVERAGE(Q6:Q16)</f>
        <v>11</v>
      </c>
      <c r="R21" s="23">
        <f>AVERAGE(R6:R16)</f>
        <v>10.727272727272727</v>
      </c>
      <c r="S21" s="23">
        <f>AVERAGE(S6:S16)</f>
        <v>3.5909090909090908</v>
      </c>
      <c r="T21" s="21">
        <f>AVERAGE(T6:T16)</f>
        <v>5020.090909090909</v>
      </c>
    </row>
  </sheetData>
  <conditionalFormatting sqref="T6:T16">
    <cfRule type="top10" dxfId="0" priority="2" percent="1" rank="10"/>
  </conditionalFormatting>
  <conditionalFormatting sqref="T19: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 Computer</dc:creator>
  <cp:lastModifiedBy>MM Computer</cp:lastModifiedBy>
  <dcterms:created xsi:type="dcterms:W3CDTF">2023-11-05T16:51:28Z</dcterms:created>
  <dcterms:modified xsi:type="dcterms:W3CDTF">2023-11-05T18:30:05Z</dcterms:modified>
</cp:coreProperties>
</file>