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Excel Project\Coca-Cola Dashboard\"/>
    </mc:Choice>
  </mc:AlternateContent>
  <xr:revisionPtr revIDLastSave="0" documentId="13_ncr:1_{B0C8539D-1AD9-4F33-B98B-DCC092A9D12C}" xr6:coauthVersionLast="47" xr6:coauthVersionMax="47" xr10:uidLastSave="{00000000-0000-0000-0000-000000000000}"/>
  <bookViews>
    <workbookView xWindow="-120" yWindow="-120" windowWidth="38640" windowHeight="21120" activeTab="3" xr2:uid="{AA3C1E50-38F1-6644-B051-514CE6CAA6A2}"/>
  </bookViews>
  <sheets>
    <sheet name="Cover Page" sheetId="7" r:id="rId1"/>
    <sheet name="Data" sheetId="1" r:id="rId2"/>
    <sheet name="Analyze" sheetId="5" r:id="rId3"/>
    <sheet name="Dashboard" sheetId="6" r:id="rId4"/>
  </sheets>
  <definedNames>
    <definedName name="Slicer_Region">#N/A</definedName>
    <definedName name="Slicer_Years__Invoice_D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6" l="1"/>
  <c r="K15" i="6"/>
  <c r="J16" i="6"/>
  <c r="K16" i="6"/>
  <c r="J17" i="6"/>
  <c r="K17" i="6"/>
  <c r="J18" i="6"/>
  <c r="K18" i="6"/>
  <c r="J19" i="6"/>
  <c r="K19" i="6"/>
  <c r="J20" i="6"/>
  <c r="K20" i="6"/>
  <c r="J21" i="6"/>
  <c r="K21" i="6"/>
  <c r="I16" i="6"/>
  <c r="I17" i="6"/>
  <c r="I18" i="6"/>
  <c r="I19" i="6"/>
  <c r="I20" i="6"/>
  <c r="I15" i="6"/>
  <c r="F21" i="6"/>
  <c r="E21" i="6"/>
  <c r="D16" i="6"/>
  <c r="E16" i="6"/>
  <c r="F16" i="6"/>
  <c r="D17" i="6"/>
  <c r="E17" i="6"/>
  <c r="F17" i="6"/>
  <c r="D18" i="6"/>
  <c r="E18" i="6"/>
  <c r="F18" i="6"/>
  <c r="D19" i="6"/>
  <c r="E19" i="6"/>
  <c r="F19" i="6"/>
  <c r="D20" i="6"/>
  <c r="E20" i="6"/>
  <c r="F20" i="6"/>
  <c r="E15" i="6"/>
  <c r="F15" i="6"/>
  <c r="D15" i="6"/>
  <c r="G24" i="5"/>
  <c r="H24" i="5"/>
  <c r="I24" i="5"/>
  <c r="G25" i="5"/>
  <c r="H25" i="5"/>
  <c r="I25" i="5"/>
  <c r="G26" i="5"/>
  <c r="H26" i="5"/>
  <c r="I26" i="5"/>
  <c r="F27" i="5"/>
  <c r="G27" i="5"/>
  <c r="H27" i="5"/>
  <c r="I27" i="5"/>
  <c r="G28" i="5"/>
  <c r="H28" i="5"/>
  <c r="I28" i="5"/>
  <c r="G29" i="5"/>
  <c r="H29" i="5"/>
  <c r="I29" i="5"/>
  <c r="G30" i="5"/>
  <c r="H30" i="5"/>
  <c r="I30" i="5"/>
  <c r="G23" i="5"/>
  <c r="H23" i="5"/>
  <c r="I23" i="5"/>
  <c r="F23" i="5"/>
  <c r="G2" i="5"/>
  <c r="I2" i="5"/>
  <c r="H2" i="5"/>
  <c r="J2" i="5"/>
  <c r="L21" i="6" l="1"/>
  <c r="L15" i="6"/>
  <c r="L17" i="6"/>
  <c r="L18" i="6"/>
  <c r="L20" i="6"/>
  <c r="L19" i="6"/>
  <c r="L16" i="6"/>
  <c r="G20" i="6"/>
  <c r="G17" i="6"/>
  <c r="G19" i="6"/>
  <c r="G16" i="6"/>
  <c r="G21" i="6"/>
  <c r="G18" i="6"/>
  <c r="G15" i="6"/>
</calcChain>
</file>

<file path=xl/sharedStrings.xml><?xml version="1.0" encoding="utf-8"?>
<sst xmlns="http://schemas.openxmlformats.org/spreadsheetml/2006/main" count="48312" uniqueCount="159">
  <si>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</si>
  <si>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</si>
  <si>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</si>
  <si>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</si>
  <si>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</si>
  <si>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</si>
  <si>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</si>
  <si>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</si>
  <si>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</si>
  <si>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</si>
  <si>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</si>
  <si>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</si>
  <si>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</si>
  <si>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</si>
  <si>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</si>
  <si>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</si>
  <si>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</si>
  <si>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</si>
  <si>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</si>
  <si>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</si>
  <si>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</si>
  <si>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</si>
  <si>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</si>
  <si>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</si>
  <si>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</si>
  <si>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</si>
  <si>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</si>
  <si>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</si>
  <si>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</si>
  <si>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</si>
  <si>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</si>
  <si>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</si>
  <si>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</si>
  <si>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</si>
  <si>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</si>
  <si>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</si>
  <si>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</si>
  <si>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</si>
  <si>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</si>
  <si>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</si>
  <si>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</si>
  <si>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</si>
  <si>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</si>
  <si>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</si>
  <si>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</si>
  <si>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</si>
  <si>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</si>
  <si>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</si>
  <si>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</si>
  <si>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</si>
  <si>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</si>
  <si>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</si>
  <si>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</si>
  <si>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</si>
  <si>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</si>
  <si>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</si>
  <si>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</si>
  <si>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</si>
  <si>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</si>
  <si>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</si>
  <si>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</si>
  <si>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</si>
  <si>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</si>
  <si>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</si>
  <si>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</si>
  <si>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</si>
  <si>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</si>
  <si>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</si>
  <si>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</si>
  <si>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</si>
  <si>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</si>
  <si>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</si>
  <si>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</si>
  <si>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</si>
  <si>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</si>
  <si>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</si>
  <si>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</si>
  <si>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</si>
  <si>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</si>
  <si>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</si>
  <si>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</si>
  <si>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</si>
  <si>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</si>
  <si>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</si>
  <si>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</si>
  <si>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</si>
  <si>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</si>
  <si>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</si>
  <si>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</si>
  <si>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</si>
  <si>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</si>
  <si>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</si>
  <si>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</si>
  <si>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</si>
  <si>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</si>
  <si>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</si>
  <si>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</si>
  <si>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</si>
  <si>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</si>
  <si>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</si>
  <si>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</si>
  <si>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</si>
  <si>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</si>
  <si>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</si>
  <si>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</si>
  <si>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</si>
  <si>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</si>
  <si>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</si>
  <si>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</si>
  <si>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</si>
  <si>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</si>
  <si>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</si>
  <si>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</si>
  <si>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</si>
  <si>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</si>
  <si>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</si>
  <si>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</si>
  <si>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</si>
  <si>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</si>
  <si>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</si>
  <si>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</si>
  <si>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</si>
  <si>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</si>
  <si>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</si>
  <si>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</si>
  <si>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</si>
  <si>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</si>
  <si>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</si>
  <si>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</si>
  <si>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</si>
  <si>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</si>
  <si>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r>
      <t xml:space="preserve">Get </t>
    </r>
    <r>
      <rPr>
        <b/>
        <sz val="16"/>
        <color theme="1"/>
        <rFont val="Calibri"/>
        <family val="2"/>
        <scheme val="minor"/>
      </rPr>
      <t>10% OFF</t>
    </r>
    <r>
      <rPr>
        <sz val="16"/>
        <color theme="1"/>
        <rFont val="Calibri"/>
        <family val="2"/>
        <scheme val="minor"/>
      </rPr>
      <t xml:space="preserve"> our course using coupon code </t>
    </r>
    <r>
      <rPr>
        <b/>
        <sz val="16"/>
        <color theme="1"/>
        <rFont val="Calibri"/>
        <family val="2"/>
        <scheme val="minor"/>
      </rPr>
      <t>EMAIL10</t>
    </r>
  </si>
  <si>
    <t>Get our Excel for Business and Finance course.</t>
  </si>
  <si>
    <t>Made by Career Principles Ltd.</t>
  </si>
  <si>
    <t>Note</t>
  </si>
  <si>
    <t>All content is copyright material of Career Principles Ltd.</t>
  </si>
  <si>
    <t>This Excel model may not be reproduced or distributed by any means, including printing, 
screencapturing, or any other method without the prior permission of the publisher.</t>
  </si>
  <si>
    <t>Dashboard Dataset</t>
  </si>
  <si>
    <t>Sum of Total Sales</t>
  </si>
  <si>
    <t>Sum of Units Sold</t>
  </si>
  <si>
    <t>Average of Price per Unit</t>
  </si>
  <si>
    <t>Sum of Operating Profit</t>
  </si>
  <si>
    <t>Column Labels</t>
  </si>
  <si>
    <t>Grand Total</t>
  </si>
  <si>
    <t>Row Labels</t>
  </si>
  <si>
    <t>2022</t>
  </si>
  <si>
    <t>Qtr1</t>
  </si>
  <si>
    <t>Qtr2</t>
  </si>
  <si>
    <t>Qtr3</t>
  </si>
  <si>
    <t>Qtr4</t>
  </si>
  <si>
    <t>Average of Operating Margin</t>
  </si>
  <si>
    <t>Years (Invoice Date)</t>
  </si>
  <si>
    <t>Quarters (Invoice Date)</t>
  </si>
  <si>
    <t>Brand</t>
  </si>
  <si>
    <t>Sales 2022</t>
  </si>
  <si>
    <t>Sales 2023</t>
  </si>
  <si>
    <t>Variance</t>
  </si>
  <si>
    <t>Total</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</si>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</sst>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quot;$&quot;#,##0.00"/>
    <numFmt numFmtId="165" formatCode="_(&quot;$&quot;* #,##0_);_(&quot;$&quot;* \(#,##0\);_(&quot;$&quot;* &quot;-&quot;??_);_(@_)"/>
  </numFmts>
  <fonts count="1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b/>
      <sz val="11"/>
      <color theme="1"/>
      <name val="Calibri"/>
      <family val="2"/>
      <scheme val="minor"/>
    </font>
    <font>
      <u/>
      <sz val="12"/>
      <color theme="10"/>
      <name val="Calibri"/>
      <family val="2"/>
      <scheme val="minor"/>
    </font>
    <font>
      <b/>
      <sz val="48"/>
      <color theme="1"/>
      <name val="Calibri"/>
      <family val="2"/>
      <scheme val="minor"/>
    </font>
    <font>
      <b/>
      <sz val="60"/>
      <color theme="1"/>
      <name val="Calibri"/>
      <family val="2"/>
      <scheme val="minor"/>
    </font>
    <font>
      <sz val="16"/>
      <color theme="1"/>
      <name val="Calibri"/>
      <family val="2"/>
      <scheme val="minor"/>
    </font>
    <font>
      <b/>
      <sz val="16"/>
      <color theme="1"/>
      <name val="Calibri"/>
      <family val="2"/>
      <scheme val="minor"/>
    </font>
    <font>
      <i/>
      <sz val="14"/>
      <color rgb="FF0432FF"/>
      <name val="Calibri"/>
      <family val="2"/>
      <scheme val="minor"/>
    </font>
    <font>
      <u/>
      <sz val="20"/>
      <color theme="10"/>
      <name val="Calibri"/>
      <family val="2"/>
      <scheme val="minor"/>
    </font>
    <font>
      <b/>
      <sz val="12"/>
      <color theme="1"/>
      <name val="Calibri"/>
      <family val="2"/>
      <scheme val="minor"/>
    </font>
    <font>
      <b/>
      <sz val="14"/>
      <color theme="1"/>
      <name val="Calibri"/>
      <family val="2"/>
      <scheme val="minor"/>
    </font>
    <font>
      <b/>
      <sz val="16"/>
      <color theme="0"/>
      <name val="Calibri"/>
      <family val="2"/>
      <scheme val="minor"/>
    </font>
  </fonts>
  <fills count="8">
    <fill>
      <patternFill patternType="none"/>
    </fill>
    <fill>
      <patternFill patternType="gray125"/>
    </fill>
    <fill>
      <patternFill patternType="solid">
        <fgColor rgb="FF2A3E68"/>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rgb="FFFFFF99"/>
        <bgColor indexed="64"/>
      </patternFill>
    </fill>
  </fills>
  <borders count="11">
    <border>
      <left/>
      <right/>
      <top/>
      <bottom/>
      <diagonal/>
    </border>
    <border>
      <left/>
      <right/>
      <top/>
      <bottom style="thin">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4">
    <xf numFmtId="0" fontId="0" fillId="0" borderId="0"/>
    <xf numFmtId="0" fontId="6" fillId="0" borderId="0" applyNumberFormat="0" applyFill="0" applyBorder="0" applyAlignment="0" applyProtection="0"/>
    <xf numFmtId="44" fontId="4" fillId="0" borderId="0" applyFont="0" applyFill="0" applyBorder="0" applyAlignment="0" applyProtection="0"/>
    <xf numFmtId="9" fontId="4" fillId="0" borderId="0" applyFont="0" applyFill="0" applyBorder="0" applyAlignment="0" applyProtection="0"/>
  </cellStyleXfs>
  <cellXfs count="51">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2" xfId="0" applyBorder="1"/>
    <xf numFmtId="0" fontId="7" fillId="0" borderId="3" xfId="0" applyFont="1" applyBorder="1" applyAlignment="1">
      <alignment horizontal="center" vertical="center"/>
    </xf>
    <xf numFmtId="0" fontId="0" fillId="0" borderId="4" xfId="0" applyBorder="1"/>
    <xf numFmtId="0" fontId="0" fillId="3" borderId="0" xfId="0" applyFill="1"/>
    <xf numFmtId="0" fontId="0" fillId="0" borderId="5" xfId="0" applyBorder="1"/>
    <xf numFmtId="0" fontId="8" fillId="0" borderId="0" xfId="0" applyFont="1" applyAlignment="1">
      <alignment horizontal="center" vertical="center"/>
    </xf>
    <xf numFmtId="0" fontId="0" fillId="0" borderId="6" xfId="0" applyBorder="1"/>
    <xf numFmtId="0" fontId="4" fillId="0" borderId="5" xfId="0" applyFont="1" applyBorder="1"/>
    <xf numFmtId="0" fontId="9" fillId="0" borderId="0" xfId="0" applyFont="1" applyAlignment="1">
      <alignment horizontal="center"/>
    </xf>
    <xf numFmtId="0" fontId="4" fillId="0" borderId="6" xfId="0" applyFont="1" applyBorder="1"/>
    <xf numFmtId="0" fontId="4" fillId="3" borderId="0" xfId="0" applyFont="1" applyFill="1"/>
    <xf numFmtId="0" fontId="4" fillId="0" borderId="0" xfId="0" applyFont="1"/>
    <xf numFmtId="0" fontId="0" fillId="0" borderId="5" xfId="0" applyBorder="1" applyAlignment="1">
      <alignment vertical="center"/>
    </xf>
    <xf numFmtId="0" fontId="0" fillId="0" borderId="6" xfId="0" applyBorder="1" applyAlignment="1">
      <alignment vertical="center"/>
    </xf>
    <xf numFmtId="0" fontId="0" fillId="3" borderId="0" xfId="0" applyFill="1" applyAlignment="1">
      <alignment vertical="center"/>
    </xf>
    <xf numFmtId="0" fontId="11" fillId="0" borderId="0" xfId="1" applyFont="1" applyFill="1" applyBorder="1"/>
    <xf numFmtId="0" fontId="5" fillId="0" borderId="8" xfId="0" applyFont="1" applyBorder="1"/>
    <xf numFmtId="0" fontId="0" fillId="0" borderId="0" xfId="0" applyAlignment="1">
      <alignment vertical="top" wrapText="1"/>
    </xf>
    <xf numFmtId="0" fontId="0" fillId="0" borderId="9" xfId="0" applyBorder="1"/>
    <xf numFmtId="0" fontId="0" fillId="0" borderId="8" xfId="0" applyBorder="1"/>
    <xf numFmtId="0" fontId="0" fillId="0" borderId="10" xfId="0" applyBorder="1"/>
    <xf numFmtId="0" fontId="12" fillId="4" borderId="7" xfId="1" applyFont="1" applyFill="1" applyBorder="1" applyAlignment="1">
      <alignment horizontal="center" vertical="center"/>
    </xf>
    <xf numFmtId="6" fontId="0" fillId="0" borderId="0" xfId="0" applyNumberFormat="1"/>
    <xf numFmtId="3" fontId="0" fillId="0" borderId="0" xfId="0" applyNumberFormat="1"/>
    <xf numFmtId="8"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5" borderId="0" xfId="0" applyFill="1"/>
    <xf numFmtId="3" fontId="0" fillId="5" borderId="0" xfId="0" applyNumberFormat="1" applyFill="1" applyAlignment="1">
      <alignment horizontal="center"/>
    </xf>
    <xf numFmtId="0" fontId="14" fillId="5" borderId="0" xfId="0" applyFont="1" applyFill="1" applyAlignment="1">
      <alignment horizontal="left"/>
    </xf>
    <xf numFmtId="0" fontId="14" fillId="5" borderId="0" xfId="0" applyFont="1" applyFill="1"/>
    <xf numFmtId="3" fontId="0" fillId="5" borderId="0" xfId="0" applyNumberFormat="1" applyFill="1"/>
    <xf numFmtId="0" fontId="15" fillId="6" borderId="0" xfId="0" applyFont="1" applyFill="1" applyAlignment="1">
      <alignment horizontal="center"/>
    </xf>
    <xf numFmtId="0" fontId="14" fillId="7" borderId="0" xfId="0" applyFont="1" applyFill="1" applyAlignment="1">
      <alignment horizontal="left"/>
    </xf>
    <xf numFmtId="3" fontId="13" fillId="7" borderId="0" xfId="0" applyNumberFormat="1" applyFont="1" applyFill="1" applyAlignment="1">
      <alignment horizontal="center"/>
    </xf>
    <xf numFmtId="0" fontId="14" fillId="7" borderId="0" xfId="0" applyFont="1" applyFill="1"/>
    <xf numFmtId="3" fontId="13" fillId="7" borderId="0" xfId="0" applyNumberFormat="1" applyFont="1" applyFill="1"/>
    <xf numFmtId="37" fontId="0" fillId="0" borderId="0" xfId="2" applyNumberFormat="1" applyFont="1"/>
    <xf numFmtId="164" fontId="0" fillId="0" borderId="0" xfId="3" applyNumberFormat="1" applyFont="1"/>
    <xf numFmtId="165" fontId="0" fillId="0" borderId="0" xfId="2" applyNumberFormat="1" applyFont="1"/>
  </cellXfs>
  <cellStyles count="4">
    <cellStyle name="Currency" xfId="2" builtinId="4"/>
    <cellStyle name="Hyperlink 2" xfId="1" xr:uid="{229837FD-7C70-47AC-B854-CBC5538B0B97}"/>
    <cellStyle name="Normal" xfId="0" builtinId="0"/>
    <cellStyle name="Percent" xfId="3" builtinId="5"/>
  </cellStyles>
  <dxfs count="15">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6"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lumMod val="50000"/>
              </a:schemeClr>
            </a:solidFill>
            <a:ln>
              <a:solidFill>
                <a:schemeClr val="accent1">
                  <a:lumMod val="50000"/>
                </a:schemeClr>
              </a:solidFill>
            </a:ln>
            <a:effectLst/>
          </c:spPr>
          <c:invertIfNegative val="0"/>
          <c:cat>
            <c:multiLvlStrRef>
              <c:f>Analyze!$F$23:$G$30</c:f>
              <c:multiLvlStrCache>
                <c:ptCount val="8"/>
                <c:lvl>
                  <c:pt idx="0">
                    <c:v>Qtr4</c:v>
                  </c:pt>
                  <c:pt idx="1">
                    <c:v>Qtr1</c:v>
                  </c:pt>
                  <c:pt idx="2">
                    <c:v>Qtr2</c:v>
                  </c:pt>
                  <c:pt idx="3">
                    <c:v>Qtr3</c:v>
                  </c:pt>
                  <c:pt idx="4">
                    <c:v>Qtr4</c:v>
                  </c:pt>
                  <c:pt idx="5">
                    <c:v>0</c:v>
                  </c:pt>
                  <c:pt idx="6">
                    <c:v>0</c:v>
                  </c:pt>
                  <c:pt idx="7">
                    <c:v>0</c:v>
                  </c:pt>
                </c:lvl>
                <c:lvl>
                  <c:pt idx="0">
                    <c:v>2022</c:v>
                  </c:pt>
                  <c:pt idx="4">
                    <c:v>0</c:v>
                  </c:pt>
                </c:lvl>
              </c:multiLvlStrCache>
            </c:multiLvlStrRef>
          </c:cat>
          <c:val>
            <c:numRef>
              <c:f>Analyze!$H$23:$H$30</c:f>
              <c:numCache>
                <c:formatCode>General</c:formatCode>
                <c:ptCount val="8"/>
                <c:pt idx="0">
                  <c:v>90391.799999999988</c:v>
                </c:pt>
                <c:pt idx="1">
                  <c:v>383459.10000000003</c:v>
                </c:pt>
                <c:pt idx="2">
                  <c:v>355718.20000000007</c:v>
                </c:pt>
                <c:pt idx="3">
                  <c:v>483622</c:v>
                </c:pt>
                <c:pt idx="4">
                  <c:v>354252.3</c:v>
                </c:pt>
                <c:pt idx="5">
                  <c:v>0</c:v>
                </c:pt>
                <c:pt idx="6">
                  <c:v>0</c:v>
                </c:pt>
                <c:pt idx="7">
                  <c:v>0</c:v>
                </c:pt>
              </c:numCache>
            </c:numRef>
          </c:val>
          <c:extLst>
            <c:ext xmlns:c16="http://schemas.microsoft.com/office/drawing/2014/chart" uri="{C3380CC4-5D6E-409C-BE32-E72D297353CC}">
              <c16:uniqueId val="{00000000-A032-48AB-B465-05699943896C}"/>
            </c:ext>
          </c:extLst>
        </c:ser>
        <c:dLbls>
          <c:showLegendKey val="0"/>
          <c:showVal val="0"/>
          <c:showCatName val="0"/>
          <c:showSerName val="0"/>
          <c:showPercent val="0"/>
          <c:showBubbleSize val="0"/>
        </c:dLbls>
        <c:gapWidth val="247"/>
        <c:overlap val="1"/>
        <c:axId val="548794063"/>
        <c:axId val="548794543"/>
      </c:barChart>
      <c:lineChart>
        <c:grouping val="standard"/>
        <c:varyColors val="0"/>
        <c:ser>
          <c:idx val="1"/>
          <c:order val="1"/>
          <c:tx>
            <c:v>Operating Profit Margin</c:v>
          </c:tx>
          <c:spPr>
            <a:ln w="31750" cap="rnd">
              <a:solidFill>
                <a:srgbClr val="C00000"/>
              </a:solidFill>
              <a:round/>
            </a:ln>
            <a:effectLst/>
          </c:spPr>
          <c:marker>
            <c:symbol val="circle"/>
            <c:size val="7"/>
            <c:spPr>
              <a:solidFill>
                <a:schemeClr val="bg1"/>
              </a:solidFill>
              <a:ln w="9525">
                <a:solidFill>
                  <a:srgbClr val="C00000"/>
                </a:solidFill>
              </a:ln>
              <a:effectLst/>
            </c:spPr>
          </c:marker>
          <c:cat>
            <c:multiLvlStrRef>
              <c:f>Analyze!$F$23:$G$30</c:f>
              <c:multiLvlStrCache>
                <c:ptCount val="8"/>
                <c:lvl>
                  <c:pt idx="0">
                    <c:v>Qtr4</c:v>
                  </c:pt>
                  <c:pt idx="1">
                    <c:v>Qtr1</c:v>
                  </c:pt>
                  <c:pt idx="2">
                    <c:v>Qtr2</c:v>
                  </c:pt>
                  <c:pt idx="3">
                    <c:v>Qtr3</c:v>
                  </c:pt>
                  <c:pt idx="4">
                    <c:v>Qtr4</c:v>
                  </c:pt>
                  <c:pt idx="5">
                    <c:v>0</c:v>
                  </c:pt>
                  <c:pt idx="6">
                    <c:v>0</c:v>
                  </c:pt>
                  <c:pt idx="7">
                    <c:v>0</c:v>
                  </c:pt>
                </c:lvl>
                <c:lvl>
                  <c:pt idx="0">
                    <c:v>2022</c:v>
                  </c:pt>
                  <c:pt idx="4">
                    <c:v>0</c:v>
                  </c:pt>
                </c:lvl>
              </c:multiLvlStrCache>
            </c:multiLvlStrRef>
          </c:cat>
          <c:val>
            <c:numRef>
              <c:f>Analyze!$I$23:$I$30</c:f>
              <c:numCache>
                <c:formatCode>General</c:formatCode>
                <c:ptCount val="8"/>
                <c:pt idx="0">
                  <c:v>0.40812500000000002</c:v>
                </c:pt>
                <c:pt idx="1">
                  <c:v>0.4431837606837617</c:v>
                </c:pt>
                <c:pt idx="2">
                  <c:v>0.43741150442477966</c:v>
                </c:pt>
                <c:pt idx="3">
                  <c:v>0.43716942148760407</c:v>
                </c:pt>
                <c:pt idx="4">
                  <c:v>0.43009259259259203</c:v>
                </c:pt>
                <c:pt idx="5">
                  <c:v>0</c:v>
                </c:pt>
                <c:pt idx="6">
                  <c:v>0</c:v>
                </c:pt>
                <c:pt idx="7">
                  <c:v>0</c:v>
                </c:pt>
              </c:numCache>
            </c:numRef>
          </c:val>
          <c:smooth val="0"/>
          <c:extLst>
            <c:ext xmlns:c16="http://schemas.microsoft.com/office/drawing/2014/chart" uri="{C3380CC4-5D6E-409C-BE32-E72D297353CC}">
              <c16:uniqueId val="{00000001-A032-48AB-B465-05699943896C}"/>
            </c:ext>
          </c:extLst>
        </c:ser>
        <c:dLbls>
          <c:showLegendKey val="0"/>
          <c:showVal val="0"/>
          <c:showCatName val="0"/>
          <c:showSerName val="0"/>
          <c:showPercent val="0"/>
          <c:showBubbleSize val="0"/>
        </c:dLbls>
        <c:marker val="1"/>
        <c:smooth val="0"/>
        <c:axId val="548744623"/>
        <c:axId val="548747023"/>
      </c:lineChart>
      <c:catAx>
        <c:axId val="548794063"/>
        <c:scaling>
          <c:orientation val="minMax"/>
        </c:scaling>
        <c:delete val="0"/>
        <c:axPos val="b"/>
        <c:numFmt formatCode="#,##0.00" sourceLinked="0"/>
        <c:majorTickMark val="none"/>
        <c:minorTickMark val="none"/>
        <c:tickLblPos val="nextTo"/>
        <c:spPr>
          <a:noFill/>
          <a:ln w="9525" cap="flat" cmpd="sng" algn="ctr">
            <a:solidFill>
              <a:schemeClr val="tx1">
                <a:lumMod val="15000"/>
                <a:lumOff val="85000"/>
              </a:schemeClr>
            </a:solidFill>
            <a:round/>
          </a:ln>
          <a:effectLst>
            <a:softEdge rad="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794543"/>
        <c:crosses val="autoZero"/>
        <c:auto val="1"/>
        <c:lblAlgn val="ctr"/>
        <c:lblOffset val="100"/>
        <c:noMultiLvlLbl val="0"/>
      </c:catAx>
      <c:valAx>
        <c:axId val="5487945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794063"/>
        <c:crosses val="autoZero"/>
        <c:crossBetween val="between"/>
      </c:valAx>
      <c:valAx>
        <c:axId val="54874702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744623"/>
        <c:crosses val="max"/>
        <c:crossBetween val="between"/>
      </c:valAx>
      <c:catAx>
        <c:axId val="548744623"/>
        <c:scaling>
          <c:orientation val="minMax"/>
        </c:scaling>
        <c:delete val="1"/>
        <c:axPos val="b"/>
        <c:numFmt formatCode="General" sourceLinked="1"/>
        <c:majorTickMark val="out"/>
        <c:minorTickMark val="none"/>
        <c:tickLblPos val="nextTo"/>
        <c:crossAx val="54874702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careerprinciples.com/" TargetMode="External"/></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2</xdr:col>
      <xdr:colOff>2209032</xdr:colOff>
      <xdr:row>3</xdr:row>
      <xdr:rowOff>50217</xdr:rowOff>
    </xdr:from>
    <xdr:ext cx="3204694" cy="1114911"/>
    <xdr:pic>
      <xdr:nvPicPr>
        <xdr:cNvPr id="2" name="Picture 1">
          <a:hlinkClick xmlns:r="http://schemas.openxmlformats.org/officeDocument/2006/relationships" r:id="rId1"/>
          <a:extLst>
            <a:ext uri="{FF2B5EF4-FFF2-40B4-BE49-F238E27FC236}">
              <a16:creationId xmlns:a16="http://schemas.microsoft.com/office/drawing/2014/main" id="{8C575290-1461-4672-9836-EACFA325121B}"/>
            </a:ext>
          </a:extLst>
        </xdr:cNvPr>
        <xdr:cNvPicPr>
          <a:picLocks noChangeAspect="1"/>
        </xdr:cNvPicPr>
      </xdr:nvPicPr>
      <xdr:blipFill>
        <a:blip xmlns:r="http://schemas.openxmlformats.org/officeDocument/2006/relationships" r:embed="rId2"/>
        <a:stretch>
          <a:fillRect/>
        </a:stretch>
      </xdr:blipFill>
      <xdr:spPr>
        <a:xfrm>
          <a:off x="3679692" y="1223697"/>
          <a:ext cx="3204694" cy="111491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466725</xdr:colOff>
      <xdr:row>39</xdr:row>
      <xdr:rowOff>0</xdr:rowOff>
    </xdr:to>
    <xdr:sp macro="" textlink="">
      <xdr:nvSpPr>
        <xdr:cNvPr id="2" name="Rectangle 1">
          <a:extLst>
            <a:ext uri="{FF2B5EF4-FFF2-40B4-BE49-F238E27FC236}">
              <a16:creationId xmlns:a16="http://schemas.microsoft.com/office/drawing/2014/main" id="{04372943-8664-58F4-8243-03F5A41E9A66}"/>
            </a:ext>
          </a:extLst>
        </xdr:cNvPr>
        <xdr:cNvSpPr/>
      </xdr:nvSpPr>
      <xdr:spPr>
        <a:xfrm>
          <a:off x="0" y="0"/>
          <a:ext cx="2181225" cy="8001000"/>
        </a:xfrm>
        <a:prstGeom prst="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667993</xdr:colOff>
      <xdr:row>0</xdr:row>
      <xdr:rowOff>0</xdr:rowOff>
    </xdr:from>
    <xdr:to>
      <xdr:col>11</xdr:col>
      <xdr:colOff>1093305</xdr:colOff>
      <xdr:row>3</xdr:row>
      <xdr:rowOff>190500</xdr:rowOff>
    </xdr:to>
    <xdr:sp macro="" textlink="">
      <xdr:nvSpPr>
        <xdr:cNvPr id="3" name="Rectangle 2">
          <a:extLst>
            <a:ext uri="{FF2B5EF4-FFF2-40B4-BE49-F238E27FC236}">
              <a16:creationId xmlns:a16="http://schemas.microsoft.com/office/drawing/2014/main" id="{A7885FBC-C694-48D3-8FC4-6939AB3651AD}"/>
            </a:ext>
          </a:extLst>
        </xdr:cNvPr>
        <xdr:cNvSpPr/>
      </xdr:nvSpPr>
      <xdr:spPr>
        <a:xfrm>
          <a:off x="2390776" y="0"/>
          <a:ext cx="9494768" cy="786848"/>
        </a:xfrm>
        <a:prstGeom prst="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800" b="1"/>
            <a:t>    Coca-Cola</a:t>
          </a:r>
          <a:r>
            <a:rPr lang="en-US" sz="2800" b="1" baseline="0"/>
            <a:t> USA Retailer Dashboard</a:t>
          </a:r>
          <a:endParaRPr lang="en-US" sz="2800" b="1"/>
        </a:p>
      </xdr:txBody>
    </xdr:sp>
    <xdr:clientData/>
  </xdr:twoCellAnchor>
  <xdr:twoCellAnchor>
    <xdr:from>
      <xdr:col>3</xdr:col>
      <xdr:colOff>5385</xdr:colOff>
      <xdr:row>11</xdr:row>
      <xdr:rowOff>14494</xdr:rowOff>
    </xdr:from>
    <xdr:to>
      <xdr:col>6</xdr:col>
      <xdr:colOff>1101589</xdr:colOff>
      <xdr:row>12</xdr:row>
      <xdr:rowOff>194227</xdr:rowOff>
    </xdr:to>
    <xdr:sp macro="" textlink="">
      <xdr:nvSpPr>
        <xdr:cNvPr id="9" name="Rectangle 8">
          <a:extLst>
            <a:ext uri="{FF2B5EF4-FFF2-40B4-BE49-F238E27FC236}">
              <a16:creationId xmlns:a16="http://schemas.microsoft.com/office/drawing/2014/main" id="{CAECA2E0-1CCF-4915-8A31-BC4D4D17C592}"/>
            </a:ext>
          </a:extLst>
        </xdr:cNvPr>
        <xdr:cNvSpPr/>
      </xdr:nvSpPr>
      <xdr:spPr>
        <a:xfrm>
          <a:off x="2407342" y="2201103"/>
          <a:ext cx="4400964" cy="378515"/>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t>Sales</a:t>
          </a:r>
          <a:r>
            <a:rPr lang="en-US" sz="1800" b="1" baseline="0"/>
            <a:t> by Beverage Brand</a:t>
          </a:r>
          <a:endParaRPr lang="en-US" sz="1800" b="1"/>
        </a:p>
      </xdr:txBody>
    </xdr:sp>
    <xdr:clientData/>
  </xdr:twoCellAnchor>
  <xdr:twoCellAnchor>
    <xdr:from>
      <xdr:col>8</xdr:col>
      <xdr:colOff>8282</xdr:colOff>
      <xdr:row>11</xdr:row>
      <xdr:rowOff>14494</xdr:rowOff>
    </xdr:from>
    <xdr:to>
      <xdr:col>11</xdr:col>
      <xdr:colOff>1093304</xdr:colOff>
      <xdr:row>12</xdr:row>
      <xdr:rowOff>194227</xdr:rowOff>
    </xdr:to>
    <xdr:sp macro="" textlink="">
      <xdr:nvSpPr>
        <xdr:cNvPr id="10" name="Rectangle 9">
          <a:extLst>
            <a:ext uri="{FF2B5EF4-FFF2-40B4-BE49-F238E27FC236}">
              <a16:creationId xmlns:a16="http://schemas.microsoft.com/office/drawing/2014/main" id="{064FC5C6-16A4-4025-9C69-3C34FE2E5507}"/>
            </a:ext>
          </a:extLst>
        </xdr:cNvPr>
        <xdr:cNvSpPr/>
      </xdr:nvSpPr>
      <xdr:spPr>
        <a:xfrm>
          <a:off x="7446065" y="2201103"/>
          <a:ext cx="4439478" cy="378515"/>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t>Sales by Retailer</a:t>
          </a:r>
        </a:p>
      </xdr:txBody>
    </xdr:sp>
    <xdr:clientData/>
  </xdr:twoCellAnchor>
  <xdr:twoCellAnchor>
    <xdr:from>
      <xdr:col>2</xdr:col>
      <xdr:colOff>659709</xdr:colOff>
      <xdr:row>21</xdr:row>
      <xdr:rowOff>193799</xdr:rowOff>
    </xdr:from>
    <xdr:to>
      <xdr:col>11</xdr:col>
      <xdr:colOff>1085021</xdr:colOff>
      <xdr:row>23</xdr:row>
      <xdr:rowOff>174750</xdr:rowOff>
    </xdr:to>
    <xdr:sp macro="" textlink="">
      <xdr:nvSpPr>
        <xdr:cNvPr id="11" name="Rectangle 10">
          <a:extLst>
            <a:ext uri="{FF2B5EF4-FFF2-40B4-BE49-F238E27FC236}">
              <a16:creationId xmlns:a16="http://schemas.microsoft.com/office/drawing/2014/main" id="{706FC872-8504-43D9-A5D5-36DB82872C41}"/>
            </a:ext>
          </a:extLst>
        </xdr:cNvPr>
        <xdr:cNvSpPr/>
      </xdr:nvSpPr>
      <xdr:spPr>
        <a:xfrm>
          <a:off x="2382492" y="4881756"/>
          <a:ext cx="9494768" cy="378516"/>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t>Sales and Operating</a:t>
          </a:r>
          <a:r>
            <a:rPr lang="en-US" sz="1800" b="1" baseline="0"/>
            <a:t> Profit Margin by Quater</a:t>
          </a:r>
          <a:endParaRPr lang="en-US" sz="1800" b="1"/>
        </a:p>
      </xdr:txBody>
    </xdr:sp>
    <xdr:clientData/>
  </xdr:twoCellAnchor>
  <xdr:twoCellAnchor editAs="oneCell">
    <xdr:from>
      <xdr:col>0</xdr:col>
      <xdr:colOff>114300</xdr:colOff>
      <xdr:row>0</xdr:row>
      <xdr:rowOff>0</xdr:rowOff>
    </xdr:from>
    <xdr:to>
      <xdr:col>2</xdr:col>
      <xdr:colOff>457200</xdr:colOff>
      <xdr:row>5</xdr:row>
      <xdr:rowOff>152400</xdr:rowOff>
    </xdr:to>
    <xdr:pic>
      <xdr:nvPicPr>
        <xdr:cNvPr id="21" name="Picture 20">
          <a:extLst>
            <a:ext uri="{FF2B5EF4-FFF2-40B4-BE49-F238E27FC236}">
              <a16:creationId xmlns:a16="http://schemas.microsoft.com/office/drawing/2014/main" id="{682503BE-EFDF-EDC6-5CA2-F860E576C0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0"/>
          <a:ext cx="2057400" cy="1152525"/>
        </a:xfrm>
        <a:prstGeom prst="rect">
          <a:avLst/>
        </a:prstGeom>
      </xdr:spPr>
    </xdr:pic>
    <xdr:clientData/>
  </xdr:twoCellAnchor>
  <xdr:twoCellAnchor>
    <xdr:from>
      <xdr:col>3</xdr:col>
      <xdr:colOff>6625</xdr:colOff>
      <xdr:row>4</xdr:row>
      <xdr:rowOff>183047</xdr:rowOff>
    </xdr:from>
    <xdr:to>
      <xdr:col>4</xdr:col>
      <xdr:colOff>969066</xdr:colOff>
      <xdr:row>9</xdr:row>
      <xdr:rowOff>41414</xdr:rowOff>
    </xdr:to>
    <xdr:sp macro="" textlink="">
      <xdr:nvSpPr>
        <xdr:cNvPr id="25" name="Rectangle 24">
          <a:extLst>
            <a:ext uri="{FF2B5EF4-FFF2-40B4-BE49-F238E27FC236}">
              <a16:creationId xmlns:a16="http://schemas.microsoft.com/office/drawing/2014/main" id="{D437CCF1-AF53-48BA-9078-9A1898A35223}"/>
            </a:ext>
          </a:extLst>
        </xdr:cNvPr>
        <xdr:cNvSpPr/>
      </xdr:nvSpPr>
      <xdr:spPr>
        <a:xfrm>
          <a:off x="2408582" y="978177"/>
          <a:ext cx="2064027" cy="85228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Total Sales</a:t>
          </a:r>
        </a:p>
      </xdr:txBody>
    </xdr:sp>
    <xdr:clientData/>
  </xdr:twoCellAnchor>
  <xdr:twoCellAnchor>
    <xdr:from>
      <xdr:col>5</xdr:col>
      <xdr:colOff>250135</xdr:colOff>
      <xdr:row>4</xdr:row>
      <xdr:rowOff>178076</xdr:rowOff>
    </xdr:from>
    <xdr:to>
      <xdr:col>7</xdr:col>
      <xdr:colOff>94422</xdr:colOff>
      <xdr:row>9</xdr:row>
      <xdr:rowOff>36443</xdr:rowOff>
    </xdr:to>
    <xdr:sp macro="" textlink="">
      <xdr:nvSpPr>
        <xdr:cNvPr id="30" name="Rectangle 29">
          <a:extLst>
            <a:ext uri="{FF2B5EF4-FFF2-40B4-BE49-F238E27FC236}">
              <a16:creationId xmlns:a16="http://schemas.microsoft.com/office/drawing/2014/main" id="{18006198-AB60-4144-A651-B0D1B2145553}"/>
            </a:ext>
          </a:extLst>
        </xdr:cNvPr>
        <xdr:cNvSpPr/>
      </xdr:nvSpPr>
      <xdr:spPr>
        <a:xfrm>
          <a:off x="4855265" y="973206"/>
          <a:ext cx="2064027" cy="85228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solidFill>
                <a:schemeClr val="lt1"/>
              </a:solidFill>
              <a:latin typeface="+mn-lt"/>
              <a:ea typeface="+mn-ea"/>
              <a:cs typeface="+mn-cs"/>
            </a:rPr>
            <a:t>Units Sold</a:t>
          </a:r>
        </a:p>
      </xdr:txBody>
    </xdr:sp>
    <xdr:clientData/>
  </xdr:twoCellAnchor>
  <xdr:twoCellAnchor>
    <xdr:from>
      <xdr:col>7</xdr:col>
      <xdr:colOff>477078</xdr:colOff>
      <xdr:row>4</xdr:row>
      <xdr:rowOff>181392</xdr:rowOff>
    </xdr:from>
    <xdr:to>
      <xdr:col>9</xdr:col>
      <xdr:colOff>810040</xdr:colOff>
      <xdr:row>9</xdr:row>
      <xdr:rowOff>39759</xdr:rowOff>
    </xdr:to>
    <xdr:sp macro="" textlink="">
      <xdr:nvSpPr>
        <xdr:cNvPr id="31" name="Rectangle 30">
          <a:extLst>
            <a:ext uri="{FF2B5EF4-FFF2-40B4-BE49-F238E27FC236}">
              <a16:creationId xmlns:a16="http://schemas.microsoft.com/office/drawing/2014/main" id="{F0F28001-A194-457C-A965-29E2CADC830C}"/>
            </a:ext>
          </a:extLst>
        </xdr:cNvPr>
        <xdr:cNvSpPr/>
      </xdr:nvSpPr>
      <xdr:spPr>
        <a:xfrm>
          <a:off x="7301948" y="976522"/>
          <a:ext cx="2064027" cy="85228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solidFill>
                <a:schemeClr val="lt1"/>
              </a:solidFill>
              <a:latin typeface="+mn-lt"/>
              <a:ea typeface="+mn-ea"/>
              <a:cs typeface="+mn-cs"/>
            </a:rPr>
            <a:t>Average Price</a:t>
          </a:r>
        </a:p>
      </xdr:txBody>
    </xdr:sp>
    <xdr:clientData/>
  </xdr:twoCellAnchor>
  <xdr:twoCellAnchor>
    <xdr:from>
      <xdr:col>10</xdr:col>
      <xdr:colOff>74543</xdr:colOff>
      <xdr:row>4</xdr:row>
      <xdr:rowOff>176423</xdr:rowOff>
    </xdr:from>
    <xdr:to>
      <xdr:col>11</xdr:col>
      <xdr:colOff>1020418</xdr:colOff>
      <xdr:row>9</xdr:row>
      <xdr:rowOff>34790</xdr:rowOff>
    </xdr:to>
    <xdr:sp macro="" textlink="">
      <xdr:nvSpPr>
        <xdr:cNvPr id="32" name="Rectangle 31">
          <a:extLst>
            <a:ext uri="{FF2B5EF4-FFF2-40B4-BE49-F238E27FC236}">
              <a16:creationId xmlns:a16="http://schemas.microsoft.com/office/drawing/2014/main" id="{6A5DA2BA-BEED-4DE5-9867-47F2B81F07AD}"/>
            </a:ext>
          </a:extLst>
        </xdr:cNvPr>
        <xdr:cNvSpPr/>
      </xdr:nvSpPr>
      <xdr:spPr>
        <a:xfrm>
          <a:off x="9748630" y="971553"/>
          <a:ext cx="2064027" cy="85228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solidFill>
                <a:schemeClr val="lt1"/>
              </a:solidFill>
              <a:latin typeface="+mn-lt"/>
              <a:ea typeface="+mn-ea"/>
              <a:cs typeface="+mn-cs"/>
            </a:rPr>
            <a:t>Total Operating Profit</a:t>
          </a:r>
        </a:p>
      </xdr:txBody>
    </xdr:sp>
    <xdr:clientData/>
  </xdr:twoCellAnchor>
  <xdr:twoCellAnchor>
    <xdr:from>
      <xdr:col>3</xdr:col>
      <xdr:colOff>24846</xdr:colOff>
      <xdr:row>7</xdr:row>
      <xdr:rowOff>33133</xdr:rowOff>
    </xdr:from>
    <xdr:to>
      <xdr:col>4</xdr:col>
      <xdr:colOff>944217</xdr:colOff>
      <xdr:row>9</xdr:row>
      <xdr:rowOff>132525</xdr:rowOff>
    </xdr:to>
    <xdr:sp macro="" textlink="Analyze!G2">
      <xdr:nvSpPr>
        <xdr:cNvPr id="33" name="TextBox 32">
          <a:extLst>
            <a:ext uri="{FF2B5EF4-FFF2-40B4-BE49-F238E27FC236}">
              <a16:creationId xmlns:a16="http://schemas.microsoft.com/office/drawing/2014/main" id="{6EBD0B84-48DB-28BC-E02D-DE1895473EF5}"/>
            </a:ext>
          </a:extLst>
        </xdr:cNvPr>
        <xdr:cNvSpPr txBox="1"/>
      </xdr:nvSpPr>
      <xdr:spPr>
        <a:xfrm>
          <a:off x="2426803" y="1424611"/>
          <a:ext cx="2020957" cy="496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E8C548B-1651-4E74-8290-10DE508FA54A}" type="TxLink">
            <a:rPr lang="en-US" sz="1800" b="1" i="0" u="none" strike="noStrike">
              <a:solidFill>
                <a:srgbClr val="000000"/>
              </a:solidFill>
              <a:latin typeface="Calibri"/>
              <a:ea typeface="Calibri"/>
              <a:cs typeface="Calibri"/>
            </a:rPr>
            <a:pPr algn="ctr"/>
            <a:t> $90,392 </a:t>
          </a:fld>
          <a:endParaRPr lang="en-US" sz="1800" b="1"/>
        </a:p>
      </xdr:txBody>
    </xdr:sp>
    <xdr:clientData/>
  </xdr:twoCellAnchor>
  <xdr:twoCellAnchor>
    <xdr:from>
      <xdr:col>10</xdr:col>
      <xdr:colOff>94422</xdr:colOff>
      <xdr:row>7</xdr:row>
      <xdr:rowOff>11600</xdr:rowOff>
    </xdr:from>
    <xdr:to>
      <xdr:col>11</xdr:col>
      <xdr:colOff>993914</xdr:colOff>
      <xdr:row>9</xdr:row>
      <xdr:rowOff>94426</xdr:rowOff>
    </xdr:to>
    <xdr:sp macro="" textlink="Analyze!J2">
      <xdr:nvSpPr>
        <xdr:cNvPr id="34" name="TextBox 33">
          <a:extLst>
            <a:ext uri="{FF2B5EF4-FFF2-40B4-BE49-F238E27FC236}">
              <a16:creationId xmlns:a16="http://schemas.microsoft.com/office/drawing/2014/main" id="{83C503B0-4F3F-4703-9B35-67BE3BE6486C}"/>
            </a:ext>
          </a:extLst>
        </xdr:cNvPr>
        <xdr:cNvSpPr txBox="1"/>
      </xdr:nvSpPr>
      <xdr:spPr>
        <a:xfrm>
          <a:off x="9768509" y="1403078"/>
          <a:ext cx="2017644" cy="480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F38024A-0112-4DDA-81F8-8C2E8F105221}" type="TxLink">
            <a:rPr lang="en-US" sz="1800" b="1" i="0" u="none" strike="noStrike">
              <a:solidFill>
                <a:srgbClr val="000000"/>
              </a:solidFill>
              <a:latin typeface="Calibri"/>
              <a:ea typeface="Calibri"/>
              <a:cs typeface="Calibri"/>
            </a:rPr>
            <a:pPr marL="0" indent="0" algn="ctr"/>
            <a:t> $34,726 </a:t>
          </a:fld>
          <a:endParaRPr lang="en-US" sz="1800" b="1" i="0" u="none" strike="noStrike">
            <a:solidFill>
              <a:srgbClr val="000000"/>
            </a:solidFill>
            <a:latin typeface="Calibri"/>
            <a:ea typeface="Calibri"/>
            <a:cs typeface="Calibri"/>
          </a:endParaRPr>
        </a:p>
      </xdr:txBody>
    </xdr:sp>
    <xdr:clientData/>
  </xdr:twoCellAnchor>
  <xdr:twoCellAnchor>
    <xdr:from>
      <xdr:col>7</xdr:col>
      <xdr:colOff>495298</xdr:colOff>
      <xdr:row>7</xdr:row>
      <xdr:rowOff>23197</xdr:rowOff>
    </xdr:from>
    <xdr:to>
      <xdr:col>9</xdr:col>
      <xdr:colOff>803412</xdr:colOff>
      <xdr:row>9</xdr:row>
      <xdr:rowOff>106023</xdr:rowOff>
    </xdr:to>
    <xdr:sp macro="" textlink="Analyze!I2">
      <xdr:nvSpPr>
        <xdr:cNvPr id="35" name="TextBox 34">
          <a:extLst>
            <a:ext uri="{FF2B5EF4-FFF2-40B4-BE49-F238E27FC236}">
              <a16:creationId xmlns:a16="http://schemas.microsoft.com/office/drawing/2014/main" id="{58390618-F491-4EB1-9857-04DF8FEC6B72}"/>
            </a:ext>
          </a:extLst>
        </xdr:cNvPr>
        <xdr:cNvSpPr txBox="1"/>
      </xdr:nvSpPr>
      <xdr:spPr>
        <a:xfrm>
          <a:off x="7320168" y="1414675"/>
          <a:ext cx="2039179" cy="480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21EF33A-6CF7-4264-B5A3-10EE9D21F31B}" type="TxLink">
            <a:rPr lang="en-US" sz="1800" b="1" i="0" u="none" strike="noStrike">
              <a:solidFill>
                <a:srgbClr val="000000"/>
              </a:solidFill>
              <a:latin typeface="Calibri"/>
              <a:ea typeface="Calibri"/>
              <a:cs typeface="Calibri"/>
            </a:rPr>
            <a:pPr marL="0" indent="0" algn="ctr"/>
            <a:t>$0.41</a:t>
          </a:fld>
          <a:endParaRPr lang="en-US" sz="1800" b="1" i="0" u="none" strike="noStrike">
            <a:solidFill>
              <a:srgbClr val="000000"/>
            </a:solidFill>
            <a:latin typeface="Calibri"/>
            <a:ea typeface="Calibri"/>
            <a:cs typeface="Calibri"/>
          </a:endParaRPr>
        </a:p>
      </xdr:txBody>
    </xdr:sp>
    <xdr:clientData/>
  </xdr:twoCellAnchor>
  <xdr:twoCellAnchor>
    <xdr:from>
      <xdr:col>5</xdr:col>
      <xdr:colOff>265044</xdr:colOff>
      <xdr:row>7</xdr:row>
      <xdr:rowOff>18226</xdr:rowOff>
    </xdr:from>
    <xdr:to>
      <xdr:col>7</xdr:col>
      <xdr:colOff>74543</xdr:colOff>
      <xdr:row>9</xdr:row>
      <xdr:rowOff>101052</xdr:rowOff>
    </xdr:to>
    <xdr:sp macro="" textlink="Analyze!H2">
      <xdr:nvSpPr>
        <xdr:cNvPr id="36" name="TextBox 35">
          <a:extLst>
            <a:ext uri="{FF2B5EF4-FFF2-40B4-BE49-F238E27FC236}">
              <a16:creationId xmlns:a16="http://schemas.microsoft.com/office/drawing/2014/main" id="{2B21C466-9D26-40C1-88F4-B9CEDE3CFD65}"/>
            </a:ext>
          </a:extLst>
        </xdr:cNvPr>
        <xdr:cNvSpPr txBox="1"/>
      </xdr:nvSpPr>
      <xdr:spPr>
        <a:xfrm>
          <a:off x="4870174" y="1409704"/>
          <a:ext cx="2029239" cy="480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EDB4A57-2B98-4EDA-81AC-11D60EA01233}" type="TxLink">
            <a:rPr lang="en-US" sz="1800" b="1" i="0" u="none" strike="noStrike">
              <a:solidFill>
                <a:srgbClr val="000000"/>
              </a:solidFill>
              <a:latin typeface="Calibri"/>
              <a:ea typeface="Calibri"/>
              <a:cs typeface="Calibri"/>
            </a:rPr>
            <a:pPr marL="0" indent="0" algn="ctr"/>
            <a:t>208,380 </a:t>
          </a:fld>
          <a:endParaRPr lang="en-US" sz="1800" b="1" i="0" u="none" strike="noStrike">
            <a:solidFill>
              <a:srgbClr val="000000"/>
            </a:solidFill>
            <a:latin typeface="Calibri"/>
            <a:ea typeface="Calibri"/>
            <a:cs typeface="Calibri"/>
          </a:endParaRPr>
        </a:p>
      </xdr:txBody>
    </xdr:sp>
    <xdr:clientData/>
  </xdr:twoCellAnchor>
  <xdr:twoCellAnchor>
    <xdr:from>
      <xdr:col>2</xdr:col>
      <xdr:colOff>662607</xdr:colOff>
      <xdr:row>23</xdr:row>
      <xdr:rowOff>190500</xdr:rowOff>
    </xdr:from>
    <xdr:to>
      <xdr:col>11</xdr:col>
      <xdr:colOff>1051890</xdr:colOff>
      <xdr:row>38</xdr:row>
      <xdr:rowOff>157368</xdr:rowOff>
    </xdr:to>
    <xdr:graphicFrame macro="">
      <xdr:nvGraphicFramePr>
        <xdr:cNvPr id="37" name="Chart 36">
          <a:extLst>
            <a:ext uri="{FF2B5EF4-FFF2-40B4-BE49-F238E27FC236}">
              <a16:creationId xmlns:a16="http://schemas.microsoft.com/office/drawing/2014/main" id="{52154751-D84C-4D64-A80D-0045030755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49696</xdr:colOff>
      <xdr:row>7</xdr:row>
      <xdr:rowOff>173935</xdr:rowOff>
    </xdr:from>
    <xdr:to>
      <xdr:col>2</xdr:col>
      <xdr:colOff>422412</xdr:colOff>
      <xdr:row>16</xdr:row>
      <xdr:rowOff>16566</xdr:rowOff>
    </xdr:to>
    <mc:AlternateContent xmlns:mc="http://schemas.openxmlformats.org/markup-compatibility/2006" xmlns:a14="http://schemas.microsoft.com/office/drawing/2010/main">
      <mc:Choice Requires="a14">
        <xdr:graphicFrame macro="">
          <xdr:nvGraphicFramePr>
            <xdr:cNvPr id="38" name="Region">
              <a:extLst>
                <a:ext uri="{FF2B5EF4-FFF2-40B4-BE49-F238E27FC236}">
                  <a16:creationId xmlns:a16="http://schemas.microsoft.com/office/drawing/2014/main" id="{4443A054-8720-445B-9D85-74D2FAEAC3B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9696" y="1565413"/>
              <a:ext cx="2095499" cy="18304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74543</xdr:colOff>
      <xdr:row>17</xdr:row>
      <xdr:rowOff>223631</xdr:rowOff>
    </xdr:from>
    <xdr:to>
      <xdr:col>2</xdr:col>
      <xdr:colOff>414130</xdr:colOff>
      <xdr:row>21</xdr:row>
      <xdr:rowOff>178904</xdr:rowOff>
    </xdr:to>
    <mc:AlternateContent xmlns:mc="http://schemas.openxmlformats.org/markup-compatibility/2006" xmlns:a14="http://schemas.microsoft.com/office/drawing/2010/main">
      <mc:Choice Requires="a14">
        <xdr:graphicFrame macro="">
          <xdr:nvGraphicFramePr>
            <xdr:cNvPr id="39" name="Years ">
              <a:extLst>
                <a:ext uri="{FF2B5EF4-FFF2-40B4-BE49-F238E27FC236}">
                  <a16:creationId xmlns:a16="http://schemas.microsoft.com/office/drawing/2014/main" id="{F36FD5CD-287E-45EA-967E-AC7B61C1FED6}"/>
                </a:ext>
              </a:extLst>
            </xdr:cNvPr>
            <xdr:cNvGraphicFramePr/>
          </xdr:nvGraphicFramePr>
          <xdr:xfrm>
            <a:off x="0" y="0"/>
            <a:ext cx="0" cy="0"/>
          </xdr:xfrm>
          <a:graphic>
            <a:graphicData uri="http://schemas.microsoft.com/office/drawing/2010/slicer">
              <sle:slicer xmlns:sle="http://schemas.microsoft.com/office/drawing/2010/slicer" name="Years "/>
            </a:graphicData>
          </a:graphic>
        </xdr:graphicFrame>
      </mc:Choice>
      <mc:Fallback xmlns="">
        <xdr:sp macro="" textlink="">
          <xdr:nvSpPr>
            <xdr:cNvPr id="0" name=""/>
            <xdr:cNvSpPr>
              <a:spLocks noTextEdit="1"/>
            </xdr:cNvSpPr>
          </xdr:nvSpPr>
          <xdr:spPr>
            <a:xfrm>
              <a:off x="74543" y="3876261"/>
              <a:ext cx="206237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16566</xdr:colOff>
      <xdr:row>24</xdr:row>
      <xdr:rowOff>28164</xdr:rowOff>
    </xdr:from>
    <xdr:to>
      <xdr:col>2</xdr:col>
      <xdr:colOff>447261</xdr:colOff>
      <xdr:row>28</xdr:row>
      <xdr:rowOff>74543</xdr:rowOff>
    </xdr:to>
    <xdr:sp macro="" textlink="Analyze!G2">
      <xdr:nvSpPr>
        <xdr:cNvPr id="40" name="TextBox 39">
          <a:extLst>
            <a:ext uri="{FF2B5EF4-FFF2-40B4-BE49-F238E27FC236}">
              <a16:creationId xmlns:a16="http://schemas.microsoft.com/office/drawing/2014/main" id="{BD94297B-32CA-4B04-9496-7C6FC35460C4}"/>
            </a:ext>
          </a:extLst>
        </xdr:cNvPr>
        <xdr:cNvSpPr txBox="1"/>
      </xdr:nvSpPr>
      <xdr:spPr>
        <a:xfrm>
          <a:off x="16566" y="5312468"/>
          <a:ext cx="2153478" cy="841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Last</a:t>
          </a:r>
          <a:r>
            <a:rPr lang="en-US" sz="1800" b="1" baseline="0"/>
            <a:t> </a:t>
          </a:r>
          <a:r>
            <a:rPr lang="en-US" sz="1800" b="1" baseline="0">
              <a:solidFill>
                <a:schemeClr val="bg1"/>
              </a:solidFill>
            </a:rPr>
            <a:t>Update</a:t>
          </a:r>
          <a:r>
            <a:rPr lang="en-US" sz="1800" b="1" baseline="0"/>
            <a:t> </a:t>
          </a:r>
          <a:r>
            <a:rPr lang="en-US" sz="1800" b="1" baseline="0">
              <a:solidFill>
                <a:schemeClr val="bg1"/>
              </a:solidFill>
            </a:rPr>
            <a:t>Jan</a:t>
          </a:r>
          <a:r>
            <a:rPr lang="en-US" sz="1800" b="1" baseline="0"/>
            <a:t> </a:t>
          </a:r>
          <a:r>
            <a:rPr lang="en-US" sz="1800" b="1" baseline="0">
              <a:solidFill>
                <a:schemeClr val="bg1">
                  <a:lumMod val="95000"/>
                </a:schemeClr>
              </a:solidFill>
            </a:rPr>
            <a:t>2024</a:t>
          </a:r>
          <a:endParaRPr lang="en-US" sz="1800" b="1">
            <a:solidFill>
              <a:schemeClr val="bg1">
                <a:lumMod val="9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Munshur Ali" refreshedDate="45922.820520601854" createdVersion="8" refreshedVersion="8" minRefreshableVersion="3" recordCount="9648" xr:uid="{106B85AB-0935-4C9F-B20A-511B3453B8A4}">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2"/>
          <s v="Jan"/>
          <s v="Feb"/>
          <s v="Mar"/>
          <s v="Apr"/>
          <s v="May"/>
          <s v="Jun"/>
          <s v="Jul"/>
          <s v="Aug"/>
          <s v="Sep"/>
          <s v="Oct"/>
          <s v="Nov"/>
          <s v="Dec"/>
          <s v="&gt;01-01-24"/>
        </groupItems>
      </fieldGroup>
    </cacheField>
    <cacheField name="Quarters (Invoice Date)" numFmtId="0" databaseField="0">
      <fieldGroup base="2">
        <rangePr groupBy="quarters" startDate="2022-01-01T00:00:00" endDate="2024-01-01T00:00:00"/>
        <groupItems count="6">
          <s v="&lt;01-01-22"/>
          <s v="Qtr1"/>
          <s v="Qtr2"/>
          <s v="Qtr3"/>
          <s v="Qtr4"/>
          <s v="&gt;01-01-24"/>
        </groupItems>
      </fieldGroup>
    </cacheField>
    <cacheField name="Years (Invoice Date)" numFmtId="0" databaseField="0">
      <fieldGroup base="2">
        <rangePr groupBy="years" startDate="2022-01-01T00:00:00" endDate="2024-01-01T00:00:00"/>
        <groupItems count="5">
          <s v="&lt;01-01-22"/>
          <s v="2022"/>
          <s v="2023"/>
          <s v="2024"/>
          <s v="&gt;01-01-24"/>
        </groupItems>
      </fieldGroup>
    </cacheField>
  </cacheFields>
  <extLst>
    <ext xmlns:x14="http://schemas.microsoft.com/office/spreadsheetml/2009/9/main" uri="{725AE2AE-9491-48be-B2B4-4EB974FC3084}">
      <x14:pivotCacheDefinition pivotCacheId="3705319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533B27-D917-43A3-9638-D038F31A32E1}" name="PivotTable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13:C20" firstHeaderRow="1" firstDataRow="2" firstDataCol="1"/>
  <pivotFields count="15">
    <pivotField axis="axisRow" showAll="0" defaultSubtotal="0">
      <items count="6">
        <item x="1"/>
        <item x="0"/>
        <item x="2"/>
        <item x="5"/>
        <item x="3"/>
        <item x="4"/>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h="1" x="0"/>
        <item h="1" x="1"/>
        <item h="1" x="4"/>
        <item h="1" x="2"/>
      </items>
    </pivotField>
    <pivotField showAll="0" defaultSubtotal="0"/>
    <pivotField showAll="0" defaultSubtotal="0"/>
    <pivotField showAll="0" defaultSubtotal="0">
      <items count="6">
        <item x="0"/>
        <item x="5"/>
        <item x="1"/>
        <item x="3"/>
        <item x="4"/>
        <item x="2"/>
      </items>
    </pivotField>
    <pivotField numFmtId="8" showAll="0" defaultSubtotal="0"/>
    <pivotField numFmtId="3" showAll="0" defaultSubtotal="0"/>
    <pivotField dataField="1" numFmtId="6" showAll="0" defaultSubtotal="0"/>
    <pivotField numFmtId="6" showAll="0" defaultSubtotal="0"/>
    <pivotField numFmtId="9" showAll="0" defaultSubtota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0"/>
  </rowFields>
  <rowItems count="6">
    <i>
      <x/>
    </i>
    <i>
      <x v="1"/>
    </i>
    <i>
      <x v="2"/>
    </i>
    <i>
      <x v="3"/>
    </i>
    <i>
      <x v="5"/>
    </i>
    <i t="grand">
      <x/>
    </i>
  </rowItems>
  <colFields count="1">
    <field x="14"/>
  </colFields>
  <colItems count="2">
    <i>
      <x v="1"/>
    </i>
    <i>
      <x v="2"/>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75C038-7585-488A-8917-D6A144ED4ACB}" name="PivotTable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4:C12" firstHeaderRow="1" firstDataRow="2" firstDataCol="1"/>
  <pivotFields count="15">
    <pivotField showAll="0" defaultSubtotal="0"/>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h="1" x="0"/>
        <item h="1" x="1"/>
        <item h="1" x="4"/>
        <item h="1" x="2"/>
      </items>
    </pivotField>
    <pivotField showAll="0" defaultSubtotal="0"/>
    <pivotField showAll="0" defaultSubtotal="0"/>
    <pivotField axis="axisRow" showAll="0" defaultSubtotal="0">
      <items count="6">
        <item x="0"/>
        <item x="5"/>
        <item x="1"/>
        <item x="3"/>
        <item x="4"/>
        <item x="2"/>
      </items>
    </pivotField>
    <pivotField numFmtId="8" showAll="0" defaultSubtotal="0"/>
    <pivotField numFmtId="3" showAll="0" defaultSubtotal="0"/>
    <pivotField dataField="1" numFmtId="6" showAll="0" defaultSubtotal="0"/>
    <pivotField numFmtId="6" showAll="0" defaultSubtotal="0"/>
    <pivotField numFmtId="9" showAll="0" defaultSubtota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6"/>
  </rowFields>
  <rowItems count="7">
    <i>
      <x/>
    </i>
    <i>
      <x v="1"/>
    </i>
    <i>
      <x v="2"/>
    </i>
    <i>
      <x v="3"/>
    </i>
    <i>
      <x v="4"/>
    </i>
    <i>
      <x v="5"/>
    </i>
    <i t="grand">
      <x/>
    </i>
  </rowItems>
  <colFields count="1">
    <field x="14"/>
  </colFields>
  <colItems count="2">
    <i>
      <x v="1"/>
    </i>
    <i>
      <x v="2"/>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0C0A40-E210-497C-AE40-C1039DD7DB7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2"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h="1" x="0"/>
        <item h="1" x="1"/>
        <item h="1" x="4"/>
        <item h="1"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x="1"/>
        <item h="1" x="2"/>
        <item h="1" x="3"/>
        <item h="1" x="4"/>
        <item t="default"/>
      </items>
    </pivotField>
  </pivotFields>
  <rowItems count="1">
    <i/>
  </rowItems>
  <colFields count="1">
    <field x="-2"/>
  </colFields>
  <colItems count="4">
    <i>
      <x/>
    </i>
    <i i="1">
      <x v="1"/>
    </i>
    <i i="2">
      <x v="2"/>
    </i>
    <i i="3">
      <x v="3"/>
    </i>
  </colItems>
  <dataFields count="4">
    <dataField name="Sum of Total Sales" fld="9" baseField="0" baseItem="0" numFmtId="6"/>
    <dataField name="Sum of Units Sold" fld="8" baseField="0" baseItem="0" numFmtId="3"/>
    <dataField name="Average of Price per Unit" fld="7" subtotal="average" baseField="0" baseItem="1" numFmtId="8"/>
    <dataField name="Sum of Operating Profit"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00198E-90C9-4F2E-8E86-0A2E233D980B}"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22:D27"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h="1" x="0"/>
        <item h="1" x="1"/>
        <item h="1" x="4"/>
        <item h="1"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5">
    <i>
      <x v="1"/>
      <x v="4"/>
    </i>
    <i>
      <x v="2"/>
      <x v="1"/>
    </i>
    <i r="1">
      <x v="2"/>
    </i>
    <i r="1">
      <x v="3"/>
    </i>
    <i r="1">
      <x v="4"/>
    </i>
  </rowItems>
  <colFields count="1">
    <field x="-2"/>
  </colFields>
  <colItems count="2">
    <i>
      <x/>
    </i>
    <i i="1">
      <x v="1"/>
    </i>
  </colItems>
  <dataFields count="2">
    <dataField name="Sum of Total Sales" fld="9" baseField="0" baseItem="0" numFmtId="6"/>
    <dataField name="Average of Operating Margin" fld="11" subtotal="average" baseField="14"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0DF7CD2-A2B8-4E34-B75C-84A9F996BA89}" sourceName="Region">
  <pivotTables>
    <pivotTable tabId="5" name="PivotTable1"/>
    <pivotTable tabId="5" name="PivotTable2"/>
    <pivotTable tabId="5" name="PivotTable5"/>
    <pivotTable tabId="5" name="PivotTable3"/>
  </pivotTables>
  <data>
    <tabular pivotCacheId="370531919">
      <items count="5">
        <i x="3" s="1"/>
        <i x="0"/>
        <i x="1"/>
        <i x="4"/>
        <i x="2"/>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18005609-01A4-44DD-90A5-15B1472B0451}" sourceName="Years (Invoice Date)">
  <pivotTables>
    <pivotTable tabId="5" name="PivotTable1"/>
  </pivotTables>
  <data>
    <tabular pivotCacheId="370531919">
      <items count="5">
        <i x="1" s="1"/>
        <i x="2"/>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B8A3353-7B53-4D48-9009-79EDC0F91302}" cache="Slicer_Region" caption="Region" rowHeight="257175"/>
  <slicer name="Years " xr10:uid="{3ADA5D56-C409-4A34-9069-6FE97045D683}" cache="Slicer_Years__Invoice_Date" caption="Years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courses/excel-for-business-finance" TargetMode="External"/><Relationship Id="rId1" Type="http://schemas.openxmlformats.org/officeDocument/2006/relationships/hyperlink" Target="https://www.youtube.com/c/KenjiExplains/feature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7AA6-B3BE-423D-84CC-BF75B12AA2C0}">
  <dimension ref="B3:D16"/>
  <sheetViews>
    <sheetView showGridLines="0" zoomScale="110" zoomScaleNormal="110" workbookViewId="0">
      <selection activeCell="C9" sqref="C9"/>
    </sheetView>
  </sheetViews>
  <sheetFormatPr defaultColWidth="10.75" defaultRowHeight="15.75" x14ac:dyDescent="0.25"/>
  <cols>
    <col min="1" max="1" width="10.75" style="13"/>
    <col min="2" max="2" width="8.5" style="13" customWidth="1"/>
    <col min="3" max="3" width="102.75" style="13" bestFit="1" customWidth="1"/>
    <col min="4" max="4" width="9.5" style="13" customWidth="1"/>
    <col min="5" max="16384" width="10.75" style="13"/>
  </cols>
  <sheetData>
    <row r="3" spans="2:4" ht="61.5" x14ac:dyDescent="0.25">
      <c r="B3" s="10"/>
      <c r="C3" s="11" t="s">
        <v>137</v>
      </c>
      <c r="D3" s="12"/>
    </row>
    <row r="4" spans="2:4" ht="54" customHeight="1" x14ac:dyDescent="0.25">
      <c r="B4" s="14"/>
      <c r="C4" s="15"/>
      <c r="D4" s="16"/>
    </row>
    <row r="5" spans="2:4" ht="31.9" customHeight="1" x14ac:dyDescent="0.25">
      <c r="B5" s="14"/>
      <c r="C5" s="15"/>
      <c r="D5" s="16"/>
    </row>
    <row r="6" spans="2:4" x14ac:dyDescent="0.25">
      <c r="B6" s="14"/>
      <c r="C6"/>
      <c r="D6" s="16"/>
    </row>
    <row r="7" spans="2:4" s="20" customFormat="1" ht="21" x14ac:dyDescent="0.35">
      <c r="B7" s="17"/>
      <c r="C7" s="18" t="s">
        <v>131</v>
      </c>
      <c r="D7" s="19"/>
    </row>
    <row r="8" spans="2:4" s="20" customFormat="1" x14ac:dyDescent="0.25">
      <c r="B8" s="17"/>
      <c r="C8" s="21"/>
      <c r="D8" s="19"/>
    </row>
    <row r="9" spans="2:4" s="24" customFormat="1" ht="26.25" x14ac:dyDescent="0.25">
      <c r="B9" s="22"/>
      <c r="C9" s="31" t="s">
        <v>132</v>
      </c>
      <c r="D9" s="23"/>
    </row>
    <row r="10" spans="2:4" x14ac:dyDescent="0.25">
      <c r="B10" s="14"/>
      <c r="C10"/>
      <c r="D10" s="16"/>
    </row>
    <row r="11" spans="2:4" ht="18.75" x14ac:dyDescent="0.3">
      <c r="B11" s="14"/>
      <c r="C11" s="25" t="s">
        <v>133</v>
      </c>
      <c r="D11" s="16"/>
    </row>
    <row r="12" spans="2:4" x14ac:dyDescent="0.25">
      <c r="B12" s="14"/>
      <c r="C12"/>
      <c r="D12" s="16"/>
    </row>
    <row r="13" spans="2:4" x14ac:dyDescent="0.25">
      <c r="B13" s="14"/>
      <c r="C13" s="26" t="s">
        <v>134</v>
      </c>
      <c r="D13" s="16"/>
    </row>
    <row r="14" spans="2:4" x14ac:dyDescent="0.25">
      <c r="B14" s="14"/>
      <c r="C14" t="s">
        <v>135</v>
      </c>
      <c r="D14" s="16"/>
    </row>
    <row r="15" spans="2:4" ht="31.5" x14ac:dyDescent="0.25">
      <c r="B15" s="14"/>
      <c r="C15" s="27" t="s">
        <v>136</v>
      </c>
      <c r="D15" s="16"/>
    </row>
    <row r="16" spans="2:4" x14ac:dyDescent="0.25">
      <c r="B16" s="28"/>
      <c r="C16" s="29"/>
      <c r="D16" s="30"/>
    </row>
  </sheetData>
  <sheetProtection algorithmName="SHA-512" hashValue="Sl0ZVH8MwAUUzmPfMe+tt6RgxGiFzHcLhAedmcGkcvmeWpCQgYMouT+zMLE88eAjpIZBWQdJcNLZoMpU7RjaGA==" saltValue="cJjxKab+wh97UivXOMwlYg==" spinCount="100000" sheet="1" objects="1" scenarios="1"/>
  <hyperlinks>
    <hyperlink ref="C11" r:id="rId1" display="Made by Kenji Explains" xr:uid="{1CB877F0-5D0A-4A0F-AD2F-D123553EC40E}"/>
    <hyperlink ref="C9" r:id="rId2" display="Get our Power BI for Business Analytics." xr:uid="{75127F4A-7BE5-4CF8-BD30-DCDF6C2747B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E20" sqref="E20"/>
    </sheetView>
  </sheetViews>
  <sheetFormatPr defaultColWidth="11.25" defaultRowHeight="15.75" x14ac:dyDescent="0.25"/>
  <cols>
    <col min="1" max="1" width="8.75" bestFit="1" customWidth="1"/>
    <col min="2" max="2" width="31.625" bestFit="1" customWidth="1"/>
    <col min="3" max="3" width="13.75" bestFit="1" customWidth="1"/>
    <col min="4" max="4" width="15.5" bestFit="1" customWidth="1"/>
    <col min="5" max="5" width="10.75" bestFit="1" customWidth="1"/>
    <col min="6" max="6" width="13.875" bestFit="1" customWidth="1"/>
    <col min="7" max="7" width="12.75" bestFit="1" customWidth="1"/>
    <col min="8" max="8" width="18.5" bestFit="1" customWidth="1"/>
    <col min="9" max="9" width="16.625" bestFit="1" customWidth="1"/>
    <col min="10" max="10" width="13.5" bestFit="1" customWidth="1"/>
    <col min="11" max="11" width="14" bestFit="1" customWidth="1"/>
    <col min="12" max="12" width="19" bestFit="1" customWidth="1"/>
    <col min="13" max="13" width="20.25" bestFit="1"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J30"/>
  <sheetViews>
    <sheetView workbookViewId="0">
      <selection activeCell="H13" sqref="H13"/>
    </sheetView>
  </sheetViews>
  <sheetFormatPr defaultColWidth="8.75" defaultRowHeight="15.75" x14ac:dyDescent="0.25"/>
  <cols>
    <col min="1" max="1" width="16.625" bestFit="1" customWidth="1"/>
    <col min="2" max="2" width="15.25" bestFit="1" customWidth="1"/>
    <col min="3" max="3" width="10.5" bestFit="1" customWidth="1"/>
    <col min="4" max="4" width="26.375" bestFit="1" customWidth="1"/>
    <col min="5" max="5" width="16.625" bestFit="1" customWidth="1"/>
    <col min="6" max="6" width="23" bestFit="1" customWidth="1"/>
    <col min="7" max="7" width="19" bestFit="1" customWidth="1"/>
    <col min="8" max="9" width="23" bestFit="1" customWidth="1"/>
    <col min="10" max="10" width="20.125" bestFit="1" customWidth="1"/>
    <col min="11" max="11" width="8.875" bestFit="1" customWidth="1"/>
    <col min="12" max="12" width="8.125" customWidth="1"/>
    <col min="13" max="527" width="8.125" bestFit="1" customWidth="1"/>
    <col min="528" max="528" width="9" bestFit="1" customWidth="1"/>
    <col min="529" max="556" width="8.125" bestFit="1" customWidth="1"/>
    <col min="557" max="557" width="9" bestFit="1" customWidth="1"/>
    <col min="558" max="563" width="8.125" bestFit="1" customWidth="1"/>
    <col min="564" max="564" width="9" bestFit="1" customWidth="1"/>
    <col min="565" max="588" width="8.125" bestFit="1" customWidth="1"/>
    <col min="589" max="589" width="9" bestFit="1" customWidth="1"/>
    <col min="590" max="680" width="8.125" bestFit="1" customWidth="1"/>
    <col min="681" max="681" width="9" bestFit="1" customWidth="1"/>
    <col min="682" max="709" width="8.125" bestFit="1" customWidth="1"/>
    <col min="710" max="710" width="9" bestFit="1" customWidth="1"/>
    <col min="711" max="725" width="8.125" bestFit="1" customWidth="1"/>
    <col min="726" max="726" width="11.5" bestFit="1" customWidth="1"/>
  </cols>
  <sheetData>
    <row r="1" spans="1:10" x14ac:dyDescent="0.25">
      <c r="A1" t="s">
        <v>138</v>
      </c>
      <c r="B1" t="s">
        <v>139</v>
      </c>
      <c r="C1" t="s">
        <v>140</v>
      </c>
      <c r="D1" t="s">
        <v>141</v>
      </c>
      <c r="G1" t="s">
        <v>138</v>
      </c>
      <c r="H1" t="s">
        <v>139</v>
      </c>
      <c r="I1" t="s">
        <v>140</v>
      </c>
      <c r="J1" t="s">
        <v>141</v>
      </c>
    </row>
    <row r="2" spans="1:10" x14ac:dyDescent="0.25">
      <c r="A2" s="32">
        <v>90391.8</v>
      </c>
      <c r="B2" s="33">
        <v>208380</v>
      </c>
      <c r="C2" s="34">
        <v>0.41368055555555561</v>
      </c>
      <c r="D2" s="32">
        <v>34726.225999999995</v>
      </c>
      <c r="G2" s="50">
        <f>GETPIVOTDATA("Sum of Total Sales",$A$1)</f>
        <v>90391.8</v>
      </c>
      <c r="H2" s="48">
        <f>GETPIVOTDATA("Sum of Units Sold",$A$1)</f>
        <v>208380</v>
      </c>
      <c r="I2" s="49">
        <f>GETPIVOTDATA("Average of Price per Unit",$A$1)</f>
        <v>0.41368055555555561</v>
      </c>
      <c r="J2" s="50">
        <f>GETPIVOTDATA("Sum of Operating Profit",$A$1)</f>
        <v>34726.225999999995</v>
      </c>
    </row>
    <row r="4" spans="1:10" x14ac:dyDescent="0.25">
      <c r="A4" s="35" t="s">
        <v>138</v>
      </c>
      <c r="B4" s="35" t="s">
        <v>142</v>
      </c>
    </row>
    <row r="5" spans="1:10" x14ac:dyDescent="0.25">
      <c r="A5" s="35" t="s">
        <v>144</v>
      </c>
      <c r="B5" t="s">
        <v>145</v>
      </c>
      <c r="C5" t="s">
        <v>158</v>
      </c>
    </row>
    <row r="6" spans="1:10" x14ac:dyDescent="0.25">
      <c r="A6" s="36" t="s">
        <v>14</v>
      </c>
      <c r="B6" s="32">
        <v>30454.600000000002</v>
      </c>
      <c r="C6" s="32">
        <v>440281.4</v>
      </c>
    </row>
    <row r="7" spans="1:10" x14ac:dyDescent="0.25">
      <c r="A7" s="36" t="s">
        <v>19</v>
      </c>
      <c r="B7" s="32">
        <v>18117.499999999993</v>
      </c>
      <c r="C7" s="32">
        <v>327183.29999999993</v>
      </c>
    </row>
    <row r="8" spans="1:10" x14ac:dyDescent="0.25">
      <c r="A8" s="36" t="s">
        <v>15</v>
      </c>
      <c r="B8" s="32">
        <v>14351.200000000003</v>
      </c>
      <c r="C8" s="32">
        <v>247577.7</v>
      </c>
    </row>
    <row r="9" spans="1:10" x14ac:dyDescent="0.25">
      <c r="A9" s="36" t="s">
        <v>17</v>
      </c>
      <c r="B9" s="32">
        <v>7460.4</v>
      </c>
      <c r="C9" s="32">
        <v>159893.90000000002</v>
      </c>
    </row>
    <row r="10" spans="1:10" x14ac:dyDescent="0.25">
      <c r="A10" s="36" t="s">
        <v>18</v>
      </c>
      <c r="B10" s="32">
        <v>9122.9</v>
      </c>
      <c r="C10" s="32">
        <v>213255.7</v>
      </c>
    </row>
    <row r="11" spans="1:10" x14ac:dyDescent="0.25">
      <c r="A11" s="36" t="s">
        <v>16</v>
      </c>
      <c r="B11" s="32">
        <v>10885.199999999999</v>
      </c>
      <c r="C11" s="32">
        <v>188859.60000000003</v>
      </c>
    </row>
    <row r="12" spans="1:10" x14ac:dyDescent="0.25">
      <c r="A12" s="36" t="s">
        <v>143</v>
      </c>
      <c r="B12" s="32">
        <v>90391.799999999988</v>
      </c>
      <c r="C12" s="32">
        <v>1577051.5999999999</v>
      </c>
    </row>
    <row r="13" spans="1:10" x14ac:dyDescent="0.25">
      <c r="A13" s="35" t="s">
        <v>138</v>
      </c>
      <c r="B13" s="35" t="s">
        <v>142</v>
      </c>
    </row>
    <row r="14" spans="1:10" x14ac:dyDescent="0.25">
      <c r="A14" s="35" t="s">
        <v>144</v>
      </c>
      <c r="B14" t="s">
        <v>145</v>
      </c>
      <c r="C14" t="s">
        <v>158</v>
      </c>
    </row>
    <row r="15" spans="1:10" x14ac:dyDescent="0.25">
      <c r="A15" s="36" t="s">
        <v>130</v>
      </c>
      <c r="B15" s="32"/>
      <c r="C15" s="32">
        <v>206844.79999999999</v>
      </c>
    </row>
    <row r="16" spans="1:10" x14ac:dyDescent="0.25">
      <c r="A16" s="36" t="s">
        <v>20</v>
      </c>
      <c r="B16" s="32">
        <v>81141.499999999985</v>
      </c>
      <c r="C16" s="32">
        <v>507735.40000000014</v>
      </c>
    </row>
    <row r="17" spans="1:9" x14ac:dyDescent="0.25">
      <c r="A17" s="36" t="s">
        <v>127</v>
      </c>
      <c r="B17" s="32"/>
      <c r="C17" s="32">
        <v>321961.59999999998</v>
      </c>
    </row>
    <row r="18" spans="1:9" x14ac:dyDescent="0.25">
      <c r="A18" s="36" t="s">
        <v>129</v>
      </c>
      <c r="B18" s="32">
        <v>9250.2999999999993</v>
      </c>
      <c r="C18" s="32">
        <v>263886.2</v>
      </c>
    </row>
    <row r="19" spans="1:9" x14ac:dyDescent="0.25">
      <c r="A19" s="36" t="s">
        <v>128</v>
      </c>
      <c r="B19" s="32"/>
      <c r="C19" s="32">
        <v>276623.59999999998</v>
      </c>
    </row>
    <row r="20" spans="1:9" x14ac:dyDescent="0.25">
      <c r="A20" s="36" t="s">
        <v>143</v>
      </c>
      <c r="B20" s="32">
        <v>90391.799999999988</v>
      </c>
      <c r="C20" s="32">
        <v>1577051.6</v>
      </c>
    </row>
    <row r="22" spans="1:9" x14ac:dyDescent="0.25">
      <c r="A22" s="35" t="s">
        <v>151</v>
      </c>
      <c r="B22" s="35" t="s">
        <v>152</v>
      </c>
      <c r="C22" t="s">
        <v>138</v>
      </c>
      <c r="D22" t="s">
        <v>150</v>
      </c>
    </row>
    <row r="23" spans="1:9" x14ac:dyDescent="0.25">
      <c r="A23" t="s">
        <v>145</v>
      </c>
      <c r="B23" t="s">
        <v>149</v>
      </c>
      <c r="C23" s="32">
        <v>90391.799999999988</v>
      </c>
      <c r="D23" s="37">
        <v>0.40812500000000002</v>
      </c>
      <c r="F23" t="str">
        <f>A23</f>
        <v>2022</v>
      </c>
      <c r="G23" t="str">
        <f t="shared" ref="G23:I23" si="0">B23</f>
        <v>Qtr4</v>
      </c>
      <c r="H23">
        <f t="shared" si="0"/>
        <v>90391.799999999988</v>
      </c>
      <c r="I23">
        <f t="shared" si="0"/>
        <v>0.40812500000000002</v>
      </c>
    </row>
    <row r="24" spans="1:9" x14ac:dyDescent="0.25">
      <c r="A24" t="s">
        <v>158</v>
      </c>
      <c r="B24" t="s">
        <v>146</v>
      </c>
      <c r="C24" s="32">
        <v>383459.10000000003</v>
      </c>
      <c r="D24" s="37">
        <v>0.4431837606837617</v>
      </c>
      <c r="G24" t="str">
        <f t="shared" ref="G24:G30" si="1">B24</f>
        <v>Qtr1</v>
      </c>
      <c r="H24">
        <f t="shared" ref="H24:H30" si="2">C24</f>
        <v>383459.10000000003</v>
      </c>
      <c r="I24">
        <f t="shared" ref="I24:I30" si="3">D24</f>
        <v>0.4431837606837617</v>
      </c>
    </row>
    <row r="25" spans="1:9" x14ac:dyDescent="0.25">
      <c r="B25" t="s">
        <v>147</v>
      </c>
      <c r="C25" s="32">
        <v>355718.20000000007</v>
      </c>
      <c r="D25" s="37">
        <v>0.43741150442477966</v>
      </c>
      <c r="G25" t="str">
        <f t="shared" si="1"/>
        <v>Qtr2</v>
      </c>
      <c r="H25">
        <f t="shared" si="2"/>
        <v>355718.20000000007</v>
      </c>
      <c r="I25">
        <f t="shared" si="3"/>
        <v>0.43741150442477966</v>
      </c>
    </row>
    <row r="26" spans="1:9" x14ac:dyDescent="0.25">
      <c r="B26" t="s">
        <v>148</v>
      </c>
      <c r="C26" s="32">
        <v>483622</v>
      </c>
      <c r="D26" s="37">
        <v>0.43716942148760407</v>
      </c>
      <c r="G26" t="str">
        <f t="shared" si="1"/>
        <v>Qtr3</v>
      </c>
      <c r="H26">
        <f t="shared" si="2"/>
        <v>483622</v>
      </c>
      <c r="I26">
        <f t="shared" si="3"/>
        <v>0.43716942148760407</v>
      </c>
    </row>
    <row r="27" spans="1:9" x14ac:dyDescent="0.25">
      <c r="B27" t="s">
        <v>149</v>
      </c>
      <c r="C27" s="32">
        <v>354252.3</v>
      </c>
      <c r="D27" s="37">
        <v>0.43009259259259203</v>
      </c>
      <c r="F27">
        <f t="shared" ref="F27" si="4">A27</f>
        <v>0</v>
      </c>
      <c r="G27" t="str">
        <f t="shared" si="1"/>
        <v>Qtr4</v>
      </c>
      <c r="H27">
        <f t="shared" si="2"/>
        <v>354252.3</v>
      </c>
      <c r="I27">
        <f t="shared" si="3"/>
        <v>0.43009259259259203</v>
      </c>
    </row>
    <row r="28" spans="1:9" x14ac:dyDescent="0.25">
      <c r="G28">
        <f t="shared" si="1"/>
        <v>0</v>
      </c>
      <c r="H28">
        <f t="shared" si="2"/>
        <v>0</v>
      </c>
      <c r="I28">
        <f t="shared" si="3"/>
        <v>0</v>
      </c>
    </row>
    <row r="29" spans="1:9" x14ac:dyDescent="0.25">
      <c r="G29">
        <f t="shared" si="1"/>
        <v>0</v>
      </c>
      <c r="H29">
        <f t="shared" si="2"/>
        <v>0</v>
      </c>
      <c r="I29">
        <f t="shared" si="3"/>
        <v>0</v>
      </c>
    </row>
    <row r="30" spans="1:9" x14ac:dyDescent="0.25">
      <c r="G30">
        <f t="shared" si="1"/>
        <v>0</v>
      </c>
      <c r="H30">
        <f t="shared" si="2"/>
        <v>0</v>
      </c>
      <c r="I30">
        <f t="shared" si="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L39"/>
  <sheetViews>
    <sheetView showGridLines="0" tabSelected="1" zoomScale="115" zoomScaleNormal="115" workbookViewId="0">
      <selection activeCell="C5" sqref="C5"/>
    </sheetView>
  </sheetViews>
  <sheetFormatPr defaultColWidth="11.25" defaultRowHeight="15.75" x14ac:dyDescent="0.25"/>
  <cols>
    <col min="3" max="3" width="8.875" customWidth="1"/>
    <col min="4" max="6" width="14.5" customWidth="1"/>
    <col min="7" max="7" width="14.625" customWidth="1"/>
    <col min="8" max="8" width="8" customWidth="1"/>
    <col min="9" max="11" width="14.625" customWidth="1"/>
    <col min="12" max="12" width="14.5" customWidth="1"/>
  </cols>
  <sheetData>
    <row r="1" spans="1:12" x14ac:dyDescent="0.25">
      <c r="A1" s="38"/>
      <c r="B1" s="38"/>
      <c r="C1" s="38"/>
      <c r="D1" s="38"/>
      <c r="E1" s="38"/>
      <c r="F1" s="38"/>
      <c r="G1" s="38"/>
      <c r="H1" s="38"/>
      <c r="I1" s="38"/>
      <c r="J1" s="38"/>
      <c r="K1" s="38"/>
      <c r="L1" s="38"/>
    </row>
    <row r="2" spans="1:12" x14ac:dyDescent="0.25">
      <c r="A2" s="38"/>
      <c r="B2" s="38"/>
      <c r="C2" s="38"/>
      <c r="D2" s="38"/>
      <c r="E2" s="38"/>
      <c r="F2" s="38"/>
      <c r="G2" s="38"/>
      <c r="H2" s="38"/>
      <c r="I2" s="38"/>
      <c r="J2" s="38"/>
      <c r="K2" s="38"/>
      <c r="L2" s="38"/>
    </row>
    <row r="3" spans="1:12" x14ac:dyDescent="0.25">
      <c r="A3" s="38"/>
      <c r="B3" s="38"/>
      <c r="C3" s="38"/>
      <c r="D3" s="38"/>
      <c r="E3" s="38"/>
      <c r="F3" s="38"/>
      <c r="G3" s="38"/>
      <c r="H3" s="38"/>
      <c r="I3" s="38"/>
      <c r="J3" s="38"/>
      <c r="K3" s="38"/>
      <c r="L3" s="38"/>
    </row>
    <row r="4" spans="1:12" x14ac:dyDescent="0.25">
      <c r="A4" s="38"/>
      <c r="B4" s="38"/>
      <c r="C4" s="38"/>
      <c r="D4" s="38"/>
      <c r="E4" s="38"/>
      <c r="F4" s="38"/>
      <c r="G4" s="38"/>
      <c r="H4" s="38"/>
      <c r="I4" s="38"/>
      <c r="J4" s="38"/>
      <c r="K4" s="38"/>
      <c r="L4" s="38"/>
    </row>
    <row r="5" spans="1:12" x14ac:dyDescent="0.25">
      <c r="A5" s="38"/>
      <c r="B5" s="38"/>
      <c r="C5" s="38"/>
      <c r="D5" s="38"/>
      <c r="E5" s="38"/>
      <c r="F5" s="38"/>
      <c r="G5" s="38"/>
      <c r="H5" s="38"/>
      <c r="I5" s="38"/>
      <c r="J5" s="38"/>
      <c r="K5" s="38"/>
      <c r="L5" s="38"/>
    </row>
    <row r="6" spans="1:12" x14ac:dyDescent="0.25">
      <c r="A6" s="38"/>
      <c r="B6" s="38"/>
      <c r="C6" s="38"/>
      <c r="D6" s="38"/>
      <c r="E6" s="38"/>
      <c r="F6" s="38"/>
      <c r="G6" s="38"/>
      <c r="H6" s="38"/>
      <c r="I6" s="38"/>
      <c r="J6" s="38"/>
      <c r="K6" s="38"/>
      <c r="L6" s="38"/>
    </row>
    <row r="7" spans="1:12" x14ac:dyDescent="0.25">
      <c r="A7" s="38"/>
      <c r="B7" s="38"/>
      <c r="C7" s="38"/>
      <c r="D7" s="38"/>
      <c r="E7" s="38"/>
      <c r="F7" s="38"/>
      <c r="G7" s="38"/>
      <c r="H7" s="38"/>
      <c r="I7" s="38"/>
      <c r="J7" s="38"/>
      <c r="K7" s="38"/>
      <c r="L7" s="38"/>
    </row>
    <row r="8" spans="1:12" x14ac:dyDescent="0.25">
      <c r="A8" s="38"/>
      <c r="B8" s="38"/>
      <c r="C8" s="38"/>
      <c r="D8" s="38"/>
      <c r="E8" s="38"/>
      <c r="F8" s="38"/>
      <c r="G8" s="38"/>
      <c r="H8" s="38"/>
      <c r="I8" s="38"/>
      <c r="J8" s="38"/>
      <c r="K8" s="38"/>
      <c r="L8" s="38"/>
    </row>
    <row r="9" spans="1:12" x14ac:dyDescent="0.25">
      <c r="A9" s="38"/>
      <c r="B9" s="38"/>
      <c r="C9" s="38"/>
      <c r="D9" s="38"/>
      <c r="E9" s="38"/>
      <c r="F9" s="38"/>
      <c r="G9" s="38"/>
      <c r="H9" s="38"/>
      <c r="I9" s="38"/>
      <c r="J9" s="38"/>
      <c r="K9" s="38"/>
      <c r="L9" s="38"/>
    </row>
    <row r="10" spans="1:12" x14ac:dyDescent="0.25">
      <c r="A10" s="38"/>
      <c r="B10" s="38"/>
      <c r="C10" s="38"/>
      <c r="D10" s="38"/>
      <c r="E10" s="38"/>
      <c r="F10" s="38"/>
      <c r="G10" s="38"/>
      <c r="H10" s="38"/>
      <c r="I10" s="38"/>
      <c r="J10" s="38"/>
      <c r="K10" s="38"/>
      <c r="L10" s="38"/>
    </row>
    <row r="11" spans="1:12" x14ac:dyDescent="0.25">
      <c r="A11" s="38"/>
      <c r="B11" s="38"/>
      <c r="C11" s="38"/>
      <c r="D11" s="38"/>
      <c r="E11" s="38"/>
      <c r="F11" s="38"/>
      <c r="G11" s="38"/>
      <c r="H11" s="38"/>
      <c r="I11" s="38"/>
      <c r="J11" s="38"/>
      <c r="K11" s="38"/>
      <c r="L11" s="38"/>
    </row>
    <row r="12" spans="1:12" x14ac:dyDescent="0.25">
      <c r="A12" s="38"/>
      <c r="B12" s="38"/>
      <c r="C12" s="38"/>
      <c r="D12" s="38"/>
      <c r="E12" s="38"/>
      <c r="F12" s="38"/>
      <c r="G12" s="38"/>
      <c r="H12" s="38"/>
      <c r="I12" s="38"/>
      <c r="J12" s="38"/>
      <c r="K12" s="38"/>
      <c r="L12" s="38"/>
    </row>
    <row r="13" spans="1:12" x14ac:dyDescent="0.25">
      <c r="A13" s="38"/>
      <c r="B13" s="38"/>
      <c r="C13" s="38"/>
      <c r="D13" s="38"/>
      <c r="E13" s="38"/>
      <c r="F13" s="38"/>
      <c r="G13" s="38"/>
      <c r="H13" s="38"/>
      <c r="I13" s="38"/>
      <c r="J13" s="38"/>
      <c r="K13" s="38"/>
      <c r="L13" s="38"/>
    </row>
    <row r="14" spans="1:12" ht="21" customHeight="1" x14ac:dyDescent="0.35">
      <c r="A14" s="38"/>
      <c r="B14" s="38"/>
      <c r="C14" s="38"/>
      <c r="D14" s="43" t="s">
        <v>153</v>
      </c>
      <c r="E14" s="43" t="s">
        <v>154</v>
      </c>
      <c r="F14" s="43" t="s">
        <v>155</v>
      </c>
      <c r="G14" s="43" t="s">
        <v>156</v>
      </c>
      <c r="H14" s="38"/>
      <c r="I14" s="43" t="s">
        <v>0</v>
      </c>
      <c r="J14" s="43" t="s">
        <v>154</v>
      </c>
      <c r="K14" s="43" t="s">
        <v>155</v>
      </c>
      <c r="L14" s="43" t="s">
        <v>156</v>
      </c>
    </row>
    <row r="15" spans="1:12" ht="21" customHeight="1" x14ac:dyDescent="0.3">
      <c r="A15" s="38"/>
      <c r="B15" s="38"/>
      <c r="C15" s="38"/>
      <c r="D15" s="40" t="str">
        <f>Analyze!A6</f>
        <v>Coca-Cola</v>
      </c>
      <c r="E15" s="39">
        <f>Analyze!B6</f>
        <v>30454.600000000002</v>
      </c>
      <c r="F15" s="39">
        <f>Analyze!C6</f>
        <v>440281.4</v>
      </c>
      <c r="G15" s="39">
        <f>F15-E15</f>
        <v>409826.80000000005</v>
      </c>
      <c r="H15" s="38"/>
      <c r="I15" s="41" t="str">
        <f>Analyze!A15</f>
        <v>Amazon</v>
      </c>
      <c r="J15" s="42">
        <f>Analyze!B15</f>
        <v>0</v>
      </c>
      <c r="K15" s="42">
        <f>Analyze!C15</f>
        <v>206844.79999999999</v>
      </c>
      <c r="L15" s="39">
        <f>K15-J15</f>
        <v>206844.79999999999</v>
      </c>
    </row>
    <row r="16" spans="1:12" ht="21" customHeight="1" x14ac:dyDescent="0.3">
      <c r="A16" s="38"/>
      <c r="B16" s="38"/>
      <c r="C16" s="38"/>
      <c r="D16" s="40" t="str">
        <f>Analyze!A7</f>
        <v>Dasani Water</v>
      </c>
      <c r="E16" s="39">
        <f>Analyze!B7</f>
        <v>18117.499999999993</v>
      </c>
      <c r="F16" s="39">
        <f>Analyze!C7</f>
        <v>327183.29999999993</v>
      </c>
      <c r="G16" s="39">
        <f t="shared" ref="G16:G21" si="0">F16-E16</f>
        <v>309065.79999999993</v>
      </c>
      <c r="H16" s="38"/>
      <c r="I16" s="41" t="str">
        <f>Analyze!A16</f>
        <v>BevCo</v>
      </c>
      <c r="J16" s="42">
        <f>Analyze!B16</f>
        <v>81141.499999999985</v>
      </c>
      <c r="K16" s="42">
        <f>Analyze!C16</f>
        <v>507735.40000000014</v>
      </c>
      <c r="L16" s="39">
        <f t="shared" ref="L16:L21" si="1">K16-J16</f>
        <v>426593.90000000014</v>
      </c>
    </row>
    <row r="17" spans="1:12" ht="21.75" customHeight="1" x14ac:dyDescent="0.3">
      <c r="A17" s="38"/>
      <c r="B17" s="38"/>
      <c r="C17" s="38"/>
      <c r="D17" s="40" t="str">
        <f>Analyze!A8</f>
        <v>Diet Coke</v>
      </c>
      <c r="E17" s="39">
        <f>Analyze!B8</f>
        <v>14351.200000000003</v>
      </c>
      <c r="F17" s="39">
        <f>Analyze!C8</f>
        <v>247577.7</v>
      </c>
      <c r="G17" s="39">
        <f t="shared" si="0"/>
        <v>233226.5</v>
      </c>
      <c r="H17" s="38"/>
      <c r="I17" s="41" t="str">
        <f>Analyze!A17</f>
        <v>FizzyCo</v>
      </c>
      <c r="J17" s="42">
        <f>Analyze!B17</f>
        <v>0</v>
      </c>
      <c r="K17" s="42">
        <f>Analyze!C17</f>
        <v>321961.59999999998</v>
      </c>
      <c r="L17" s="39">
        <f t="shared" si="1"/>
        <v>321961.59999999998</v>
      </c>
    </row>
    <row r="18" spans="1:12" ht="21" customHeight="1" x14ac:dyDescent="0.3">
      <c r="A18" s="38"/>
      <c r="B18" s="38"/>
      <c r="C18" s="38"/>
      <c r="D18" s="40" t="str">
        <f>Analyze!A9</f>
        <v>Fanta</v>
      </c>
      <c r="E18" s="39">
        <f>Analyze!B9</f>
        <v>7460.4</v>
      </c>
      <c r="F18" s="39">
        <f>Analyze!C9</f>
        <v>159893.90000000002</v>
      </c>
      <c r="G18" s="39">
        <f t="shared" si="0"/>
        <v>152433.50000000003</v>
      </c>
      <c r="H18" s="38"/>
      <c r="I18" s="41" t="str">
        <f>Analyze!A18</f>
        <v>Target</v>
      </c>
      <c r="J18" s="42">
        <f>Analyze!B18</f>
        <v>9250.2999999999993</v>
      </c>
      <c r="K18" s="42">
        <f>Analyze!C18</f>
        <v>263886.2</v>
      </c>
      <c r="L18" s="39">
        <f t="shared" si="1"/>
        <v>254635.90000000002</v>
      </c>
    </row>
    <row r="19" spans="1:12" ht="21" customHeight="1" x14ac:dyDescent="0.3">
      <c r="A19" s="38"/>
      <c r="B19" s="38"/>
      <c r="C19" s="38"/>
      <c r="D19" s="40" t="str">
        <f>Analyze!A10</f>
        <v>Powerade</v>
      </c>
      <c r="E19" s="39">
        <f>Analyze!B10</f>
        <v>9122.9</v>
      </c>
      <c r="F19" s="39">
        <f>Analyze!C10</f>
        <v>213255.7</v>
      </c>
      <c r="G19" s="39">
        <f t="shared" si="0"/>
        <v>204132.80000000002</v>
      </c>
      <c r="H19" s="38"/>
      <c r="I19" s="41" t="str">
        <f>Analyze!A19</f>
        <v>West Soda</v>
      </c>
      <c r="J19" s="42">
        <f>Analyze!B19</f>
        <v>0</v>
      </c>
      <c r="K19" s="42">
        <f>Analyze!C19</f>
        <v>276623.59999999998</v>
      </c>
      <c r="L19" s="39">
        <f t="shared" si="1"/>
        <v>276623.59999999998</v>
      </c>
    </row>
    <row r="20" spans="1:12" ht="21" customHeight="1" x14ac:dyDescent="0.3">
      <c r="A20" s="38"/>
      <c r="B20" s="38"/>
      <c r="C20" s="38"/>
      <c r="D20" s="40" t="str">
        <f>Analyze!A11</f>
        <v>Sprite</v>
      </c>
      <c r="E20" s="39">
        <f>Analyze!B11</f>
        <v>10885.199999999999</v>
      </c>
      <c r="F20" s="39">
        <f>Analyze!C11</f>
        <v>188859.60000000003</v>
      </c>
      <c r="G20" s="39">
        <f t="shared" si="0"/>
        <v>177974.40000000002</v>
      </c>
      <c r="H20" s="38"/>
      <c r="I20" s="41" t="str">
        <f>Analyze!A20</f>
        <v>Grand Total</v>
      </c>
      <c r="J20" s="42">
        <f>Analyze!B20</f>
        <v>90391.799999999988</v>
      </c>
      <c r="K20" s="42">
        <f>Analyze!C20</f>
        <v>1577051.6</v>
      </c>
      <c r="L20" s="39">
        <f t="shared" si="1"/>
        <v>1486659.8</v>
      </c>
    </row>
    <row r="21" spans="1:12" ht="18.75" x14ac:dyDescent="0.3">
      <c r="A21" s="38"/>
      <c r="B21" s="38"/>
      <c r="C21" s="38"/>
      <c r="D21" s="44" t="s">
        <v>157</v>
      </c>
      <c r="E21" s="45">
        <f>Analyze!B12</f>
        <v>90391.799999999988</v>
      </c>
      <c r="F21" s="45">
        <f>Analyze!C12</f>
        <v>1577051.5999999999</v>
      </c>
      <c r="G21" s="45">
        <f t="shared" si="0"/>
        <v>1486659.7999999998</v>
      </c>
      <c r="H21" s="38"/>
      <c r="I21" s="46" t="s">
        <v>157</v>
      </c>
      <c r="J21" s="47">
        <f>Analyze!B21</f>
        <v>0</v>
      </c>
      <c r="K21" s="47">
        <f>Analyze!C21</f>
        <v>0</v>
      </c>
      <c r="L21" s="47">
        <f t="shared" si="1"/>
        <v>0</v>
      </c>
    </row>
    <row r="22" spans="1:12" x14ac:dyDescent="0.25">
      <c r="A22" s="38"/>
      <c r="B22" s="38"/>
      <c r="C22" s="38"/>
      <c r="D22" s="38"/>
      <c r="E22" s="38"/>
      <c r="F22" s="38"/>
      <c r="G22" s="38"/>
      <c r="H22" s="38"/>
      <c r="I22" s="38"/>
      <c r="J22" s="38"/>
      <c r="K22" s="38"/>
      <c r="L22" s="38"/>
    </row>
    <row r="23" spans="1:12" x14ac:dyDescent="0.25">
      <c r="A23" s="38"/>
      <c r="B23" s="38"/>
      <c r="C23" s="38"/>
      <c r="D23" s="38"/>
      <c r="E23" s="38"/>
      <c r="F23" s="38"/>
      <c r="G23" s="38"/>
      <c r="H23" s="38"/>
      <c r="I23" s="38"/>
      <c r="J23" s="38"/>
      <c r="K23" s="38"/>
      <c r="L23" s="38"/>
    </row>
    <row r="24" spans="1:12" x14ac:dyDescent="0.25">
      <c r="A24" s="38"/>
      <c r="B24" s="38"/>
      <c r="C24" s="38"/>
      <c r="D24" s="38"/>
      <c r="E24" s="38"/>
      <c r="F24" s="38"/>
      <c r="G24" s="38"/>
      <c r="H24" s="38"/>
      <c r="I24" s="38"/>
      <c r="J24" s="38"/>
      <c r="K24" s="38"/>
      <c r="L24" s="38"/>
    </row>
    <row r="25" spans="1:12" x14ac:dyDescent="0.25">
      <c r="A25" s="38"/>
      <c r="B25" s="38"/>
      <c r="C25" s="38"/>
      <c r="D25" s="38"/>
      <c r="E25" s="38"/>
      <c r="F25" s="38"/>
      <c r="G25" s="38"/>
      <c r="H25" s="38"/>
      <c r="I25" s="38"/>
      <c r="J25" s="38"/>
      <c r="K25" s="38"/>
      <c r="L25" s="38"/>
    </row>
    <row r="26" spans="1:12" x14ac:dyDescent="0.25">
      <c r="A26" s="38"/>
      <c r="B26" s="38"/>
      <c r="C26" s="38"/>
      <c r="D26" s="38"/>
      <c r="E26" s="38"/>
      <c r="F26" s="38"/>
      <c r="G26" s="38"/>
      <c r="H26" s="38"/>
      <c r="I26" s="38"/>
      <c r="J26" s="38"/>
      <c r="K26" s="38"/>
      <c r="L26" s="38"/>
    </row>
    <row r="27" spans="1:12" x14ac:dyDescent="0.25">
      <c r="A27" s="38"/>
      <c r="B27" s="38"/>
      <c r="C27" s="38"/>
      <c r="D27" s="38"/>
      <c r="E27" s="38"/>
      <c r="F27" s="38"/>
      <c r="G27" s="38"/>
      <c r="H27" s="38"/>
      <c r="I27" s="38"/>
      <c r="J27" s="38"/>
      <c r="K27" s="38"/>
      <c r="L27" s="38"/>
    </row>
    <row r="28" spans="1:12" x14ac:dyDescent="0.25">
      <c r="A28" s="38"/>
      <c r="B28" s="38"/>
      <c r="C28" s="38"/>
      <c r="D28" s="38"/>
      <c r="E28" s="38"/>
      <c r="F28" s="38"/>
      <c r="G28" s="38"/>
      <c r="H28" s="38"/>
      <c r="I28" s="38"/>
      <c r="J28" s="38"/>
      <c r="K28" s="38"/>
      <c r="L28" s="38"/>
    </row>
    <row r="29" spans="1:12" x14ac:dyDescent="0.25">
      <c r="A29" s="38"/>
      <c r="B29" s="38"/>
      <c r="C29" s="38"/>
      <c r="D29" s="38"/>
      <c r="E29" s="38"/>
      <c r="F29" s="38"/>
      <c r="G29" s="38"/>
      <c r="H29" s="38"/>
      <c r="I29" s="38"/>
      <c r="J29" s="38"/>
      <c r="K29" s="38"/>
      <c r="L29" s="38"/>
    </row>
    <row r="30" spans="1:12" x14ac:dyDescent="0.25">
      <c r="A30" s="38"/>
      <c r="B30" s="38"/>
      <c r="C30" s="38"/>
      <c r="D30" s="38"/>
      <c r="E30" s="38"/>
      <c r="F30" s="38"/>
      <c r="G30" s="38"/>
      <c r="H30" s="38"/>
      <c r="I30" s="38"/>
      <c r="J30" s="38"/>
      <c r="K30" s="38"/>
      <c r="L30" s="38"/>
    </row>
    <row r="31" spans="1:12" x14ac:dyDescent="0.25">
      <c r="A31" s="38"/>
      <c r="B31" s="38"/>
      <c r="C31" s="38"/>
      <c r="D31" s="38"/>
      <c r="E31" s="38"/>
      <c r="F31" s="38"/>
      <c r="G31" s="38"/>
      <c r="H31" s="38"/>
      <c r="I31" s="38"/>
      <c r="J31" s="38"/>
      <c r="K31" s="38"/>
      <c r="L31" s="38"/>
    </row>
    <row r="32" spans="1:12" x14ac:dyDescent="0.25">
      <c r="A32" s="38"/>
      <c r="B32" s="38"/>
      <c r="C32" s="38"/>
      <c r="D32" s="38"/>
      <c r="E32" s="38"/>
      <c r="F32" s="38"/>
      <c r="G32" s="38"/>
      <c r="H32" s="38"/>
      <c r="I32" s="38"/>
      <c r="J32" s="38"/>
      <c r="K32" s="38"/>
      <c r="L32" s="38"/>
    </row>
    <row r="33" spans="1:12" x14ac:dyDescent="0.25">
      <c r="A33" s="38"/>
      <c r="B33" s="38"/>
      <c r="C33" s="38"/>
      <c r="D33" s="38"/>
      <c r="E33" s="38"/>
      <c r="F33" s="38"/>
      <c r="G33" s="38"/>
      <c r="H33" s="38"/>
      <c r="I33" s="38"/>
      <c r="J33" s="38"/>
      <c r="K33" s="38"/>
      <c r="L33" s="38"/>
    </row>
    <row r="34" spans="1:12" x14ac:dyDescent="0.25">
      <c r="A34" s="38"/>
      <c r="B34" s="38"/>
      <c r="C34" s="38"/>
      <c r="D34" s="38"/>
      <c r="E34" s="38"/>
      <c r="F34" s="38"/>
      <c r="G34" s="38"/>
      <c r="H34" s="38"/>
      <c r="I34" s="38"/>
      <c r="J34" s="38"/>
      <c r="K34" s="38"/>
      <c r="L34" s="38"/>
    </row>
    <row r="35" spans="1:12" x14ac:dyDescent="0.25">
      <c r="A35" s="38"/>
      <c r="B35" s="38"/>
      <c r="C35" s="38"/>
      <c r="D35" s="38"/>
      <c r="E35" s="38"/>
      <c r="F35" s="38"/>
      <c r="G35" s="38"/>
      <c r="H35" s="38"/>
      <c r="I35" s="38"/>
      <c r="J35" s="38"/>
      <c r="K35" s="38"/>
      <c r="L35" s="38"/>
    </row>
    <row r="36" spans="1:12" x14ac:dyDescent="0.25">
      <c r="A36" s="38"/>
      <c r="B36" s="38"/>
      <c r="C36" s="38"/>
      <c r="D36" s="38"/>
      <c r="E36" s="38"/>
      <c r="F36" s="38"/>
      <c r="G36" s="38"/>
      <c r="H36" s="38"/>
      <c r="I36" s="38"/>
      <c r="J36" s="38"/>
      <c r="K36" s="38"/>
      <c r="L36" s="38"/>
    </row>
    <row r="37" spans="1:12" x14ac:dyDescent="0.25">
      <c r="A37" s="38"/>
      <c r="B37" s="38"/>
      <c r="C37" s="38"/>
      <c r="D37" s="38"/>
      <c r="E37" s="38"/>
      <c r="F37" s="38"/>
      <c r="G37" s="38"/>
      <c r="H37" s="38"/>
      <c r="I37" s="38"/>
      <c r="J37" s="38"/>
      <c r="K37" s="38"/>
      <c r="L37" s="38"/>
    </row>
    <row r="38" spans="1:12" x14ac:dyDescent="0.25">
      <c r="A38" s="38"/>
      <c r="B38" s="38"/>
      <c r="C38" s="38"/>
      <c r="D38" s="38"/>
      <c r="E38" s="38"/>
      <c r="F38" s="38"/>
      <c r="G38" s="38"/>
      <c r="H38" s="38"/>
      <c r="I38" s="38"/>
      <c r="J38" s="38"/>
      <c r="K38" s="38"/>
      <c r="L38" s="38"/>
    </row>
    <row r="39" spans="1:12" x14ac:dyDescent="0.25">
      <c r="A39" s="38"/>
      <c r="B39" s="38"/>
      <c r="C39" s="38"/>
      <c r="D39" s="38"/>
      <c r="E39" s="38"/>
      <c r="F39" s="38"/>
      <c r="G39" s="38"/>
      <c r="H39" s="38"/>
      <c r="I39" s="38"/>
      <c r="J39" s="38"/>
      <c r="K39" s="38"/>
      <c r="L39" s="38"/>
    </row>
  </sheetData>
  <conditionalFormatting sqref="G15:G20">
    <cfRule type="dataBar" priority="2">
      <dataBar>
        <cfvo type="min"/>
        <cfvo type="max"/>
        <color rgb="FF63C384"/>
      </dataBar>
      <extLst>
        <ext xmlns:x14="http://schemas.microsoft.com/office/spreadsheetml/2009/9/main" uri="{B025F937-C7B1-47D3-B67F-A62EFF666E3E}">
          <x14:id>{0BEE2A4F-22D9-4C62-8397-83F245037C44}</x14:id>
        </ext>
      </extLst>
    </cfRule>
  </conditionalFormatting>
  <conditionalFormatting sqref="L15:L20">
    <cfRule type="dataBar" priority="1">
      <dataBar>
        <cfvo type="min"/>
        <cfvo type="max"/>
        <color rgb="FF63C384"/>
      </dataBar>
      <extLst>
        <ext xmlns:x14="http://schemas.microsoft.com/office/spreadsheetml/2009/9/main" uri="{B025F937-C7B1-47D3-B67F-A62EFF666E3E}">
          <x14:id>{68F3DC2B-5FF9-4B78-98AC-1E12D52EAA5C}</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BEE2A4F-22D9-4C62-8397-83F245037C44}">
            <x14:dataBar minLength="0" maxLength="100" border="1" negativeBarBorderColorSameAsPositive="0">
              <x14:cfvo type="autoMin"/>
              <x14:cfvo type="autoMax"/>
              <x14:borderColor rgb="FF63C384"/>
              <x14:negativeFillColor rgb="FFFF0000"/>
              <x14:negativeBorderColor rgb="FFFF0000"/>
              <x14:axisColor rgb="FF000000"/>
            </x14:dataBar>
          </x14:cfRule>
          <xm:sqref>G15:G20</xm:sqref>
        </x14:conditionalFormatting>
        <x14:conditionalFormatting xmlns:xm="http://schemas.microsoft.com/office/excel/2006/main">
          <x14:cfRule type="dataBar" id="{68F3DC2B-5FF9-4B78-98AC-1E12D52EAA5C}">
            <x14:dataBar minLength="0" maxLength="100" border="1" negativeBarBorderColorSameAsPositive="0">
              <x14:cfvo type="autoMin"/>
              <x14:cfvo type="autoMax"/>
              <x14:borderColor rgb="FF63C384"/>
              <x14:negativeFillColor rgb="FFFF0000"/>
              <x14:negativeBorderColor rgb="FFFF0000"/>
              <x14:axisColor rgb="FF000000"/>
            </x14:dataBar>
          </x14:cfRule>
          <xm:sqref>L15:L20</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Md Munshur Ali</cp:lastModifiedBy>
  <dcterms:created xsi:type="dcterms:W3CDTF">2023-12-18T11:08:00Z</dcterms:created>
  <dcterms:modified xsi:type="dcterms:W3CDTF">2025-10-06T09:30:33Z</dcterms:modified>
</cp:coreProperties>
</file>