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nta\OneDrive\Desktop\"/>
    </mc:Choice>
  </mc:AlternateContent>
  <xr:revisionPtr revIDLastSave="0" documentId="13_ncr:1_{75E0F5B0-9412-4E93-8868-EF4F22EC0DED}" xr6:coauthVersionLast="47" xr6:coauthVersionMax="47" xr10:uidLastSave="{00000000-0000-0000-0000-000000000000}"/>
  <bookViews>
    <workbookView xWindow="-120" yWindow="-120" windowWidth="20730" windowHeight="11160" xr2:uid="{809C226C-9F26-4061-B210-7F82523B1081}"/>
  </bookViews>
  <sheets>
    <sheet name="FB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3" l="1"/>
  <c r="M3" i="3"/>
  <c r="M5" i="3"/>
  <c r="M6" i="3"/>
  <c r="M7" i="3"/>
  <c r="M8" i="3"/>
  <c r="M9" i="3"/>
  <c r="M10" i="3"/>
  <c r="M11" i="3"/>
  <c r="M12" i="3"/>
  <c r="M13" i="3"/>
  <c r="T3" i="3"/>
  <c r="T4" i="3"/>
  <c r="T5" i="3"/>
  <c r="T6" i="3"/>
  <c r="T7" i="3"/>
  <c r="T8" i="3"/>
  <c r="T9" i="3"/>
  <c r="T10" i="3"/>
  <c r="T11" i="3"/>
  <c r="T12" i="3"/>
  <c r="T13" i="3"/>
  <c r="S3" i="3"/>
  <c r="S4" i="3"/>
  <c r="S5" i="3"/>
  <c r="S6" i="3"/>
  <c r="S7" i="3"/>
  <c r="S8" i="3"/>
  <c r="S9" i="3"/>
  <c r="S10" i="3"/>
  <c r="S11" i="3"/>
  <c r="S12" i="3"/>
  <c r="S13" i="3"/>
  <c r="R13" i="3"/>
  <c r="Q3" i="3"/>
  <c r="Q4" i="3"/>
  <c r="Q5" i="3"/>
  <c r="Q6" i="3"/>
  <c r="Q7" i="3"/>
  <c r="Q9" i="3"/>
  <c r="Q10" i="3"/>
  <c r="Q11" i="3"/>
  <c r="Q12" i="3"/>
  <c r="Q13" i="3"/>
  <c r="P3" i="3"/>
  <c r="P4" i="3"/>
  <c r="P5" i="3"/>
  <c r="P6" i="3"/>
  <c r="P7" i="3"/>
  <c r="P8" i="3"/>
  <c r="P9" i="3"/>
  <c r="P10" i="3"/>
  <c r="P11" i="3"/>
  <c r="P12" i="3"/>
  <c r="P13" i="3"/>
  <c r="L3" i="3"/>
  <c r="N4" i="3"/>
  <c r="O4" i="3" s="1"/>
  <c r="N5" i="3"/>
  <c r="O5" i="3" s="1"/>
  <c r="N6" i="3"/>
  <c r="R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3" i="3"/>
  <c r="R3" i="3" s="1"/>
  <c r="O13" i="3"/>
  <c r="O6" i="3"/>
  <c r="J3" i="3"/>
  <c r="J4" i="3"/>
  <c r="J5" i="3"/>
  <c r="J6" i="3"/>
  <c r="J7" i="3"/>
  <c r="J8" i="3"/>
  <c r="J9" i="3"/>
  <c r="J10" i="3"/>
  <c r="J11" i="3"/>
  <c r="J12" i="3"/>
  <c r="I3" i="3"/>
  <c r="H3" i="3"/>
  <c r="B5" i="3"/>
  <c r="F13" i="3"/>
  <c r="G12" i="3" s="1"/>
  <c r="R10" i="3" l="1"/>
  <c r="R9" i="3"/>
  <c r="R5" i="3"/>
  <c r="R12" i="3"/>
  <c r="R8" i="3"/>
  <c r="R4" i="3"/>
  <c r="R11" i="3"/>
  <c r="R7" i="3"/>
  <c r="Q8" i="3"/>
  <c r="L10" i="3"/>
  <c r="L6" i="3"/>
  <c r="L9" i="3"/>
  <c r="L5" i="3"/>
  <c r="L12" i="3"/>
  <c r="L8" i="3"/>
  <c r="L4" i="3"/>
  <c r="L11" i="3"/>
  <c r="L7" i="3"/>
  <c r="O3" i="3"/>
  <c r="K3" i="3"/>
  <c r="G5" i="3"/>
  <c r="G9" i="3"/>
  <c r="G3" i="3"/>
  <c r="G7" i="3"/>
  <c r="G11" i="3"/>
  <c r="G6" i="3"/>
  <c r="G10" i="3"/>
  <c r="G4" i="3"/>
  <c r="G8" i="3"/>
</calcChain>
</file>

<file path=xl/sharedStrings.xml><?xml version="1.0" encoding="utf-8"?>
<sst xmlns="http://schemas.openxmlformats.org/spreadsheetml/2006/main" count="42" uniqueCount="38">
  <si>
    <t>Employee ID</t>
  </si>
  <si>
    <t>Employee Name</t>
  </si>
  <si>
    <t>John</t>
  </si>
  <si>
    <t>Era</t>
  </si>
  <si>
    <t>Yaseen</t>
  </si>
  <si>
    <t>Prakash</t>
  </si>
  <si>
    <t>Haroon</t>
  </si>
  <si>
    <t>Ram</t>
  </si>
  <si>
    <t>Rahul</t>
  </si>
  <si>
    <t>CEO</t>
  </si>
  <si>
    <t>AM</t>
  </si>
  <si>
    <t>Manager</t>
  </si>
  <si>
    <t>WD</t>
  </si>
  <si>
    <t>SE</t>
  </si>
  <si>
    <t>AD</t>
  </si>
  <si>
    <t>QA</t>
  </si>
  <si>
    <t>Employee Post</t>
  </si>
  <si>
    <t>Employee Salary</t>
  </si>
  <si>
    <t>Revenue Generated by Each Employee</t>
  </si>
  <si>
    <t>Profit Generated By Each Employee</t>
  </si>
  <si>
    <t>Column1</t>
  </si>
  <si>
    <t>max</t>
  </si>
  <si>
    <t>min</t>
  </si>
  <si>
    <t>len</t>
  </si>
  <si>
    <t>sum</t>
  </si>
  <si>
    <t>sumif</t>
  </si>
  <si>
    <t>concentate</t>
  </si>
  <si>
    <t>subsitute</t>
  </si>
  <si>
    <t xml:space="preserve"> </t>
  </si>
  <si>
    <t>sumifs</t>
  </si>
  <si>
    <t>trim</t>
  </si>
  <si>
    <t xml:space="preserve">   Richard</t>
  </si>
  <si>
    <t>Ha ider</t>
  </si>
  <si>
    <t>Gouta m</t>
  </si>
  <si>
    <t>count</t>
  </si>
  <si>
    <t>left</t>
  </si>
  <si>
    <t>right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</si>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</sst>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9" fontId="0" fillId="0" borderId="0" xfId="2" applyNumberFormat="1" applyFont="1"/>
    <xf numFmtId="0" fontId="0" fillId="0" borderId="0" xfId="0" applyBorder="1"/>
    <xf numFmtId="0" fontId="0" fillId="0" borderId="1" xfId="0" applyBorder="1"/>
    <xf numFmtId="164" fontId="0" fillId="0" borderId="0" xfId="2" applyNumberFormat="1" applyFon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Alignment="1"/>
  </cellXfs>
  <cellStyles count="3">
    <cellStyle name="Comma" xfId="1" builtinId="3"/>
    <cellStyle name="Normal" xfId="0" builtinId="0"/>
    <cellStyle name="Percent" xfId="2" builtinId="5"/>
  </cellStyles>
  <dxfs count="2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E891C-8C55-40CE-8204-F44EBD1F2EDA}" name="Table1" displayName="Table1" ref="A2:T14" totalsRowCount="1" tableBorderDxfId="19">
  <autoFilter ref="A2:T13" xr:uid="{9EFE891C-8C55-40CE-8204-F44EBD1F2EDA}"/>
  <tableColumns count="20">
    <tableColumn id="1" xr3:uid="{58E5052A-A20D-4805-AFB5-37ECF2B9D76F}" name="Employee ID"/>
    <tableColumn id="2" xr3:uid="{3287A412-34FB-4ED1-B1DC-DAD0D3D00223}" name="Column1"/>
    <tableColumn id="3" xr3:uid="{4B46DE54-96DC-40F8-8246-9201B923010D}" name="Employee Name"/>
    <tableColumn id="4" xr3:uid="{63E6007C-E086-49F3-B9B1-2E247D1EE3A6}" name="Employee Post"/>
    <tableColumn id="5" xr3:uid="{51FD63CB-78D9-428F-AC42-CE5963197841}" name="Employee Salary" dataDxfId="18" totalsRowDxfId="4" dataCellStyle="Comma"/>
    <tableColumn id="6" xr3:uid="{64C62088-DE1A-4674-9DB9-B7F78D26246E}" name="Revenue Generated by Each Employee" dataDxfId="17" totalsRowDxfId="3" dataCellStyle="Comma"/>
    <tableColumn id="7" xr3:uid="{3F765E57-0B59-4844-ABE1-2D1CBCD8B33F}" name="Profit Generated By Each Employee" dataDxfId="16" totalsRowDxfId="2" dataCellStyle="Percent"/>
    <tableColumn id="8" xr3:uid="{9CAC943B-5C58-4E06-A9F1-1DA9CE740469}" name="max" dataDxfId="15" totalsRowDxfId="1" dataCellStyle="Percent"/>
    <tableColumn id="9" xr3:uid="{D7D72505-9980-4E2C-BDFA-7FF018899A2D}" name="min"/>
    <tableColumn id="10" xr3:uid="{9479ACEE-E49D-4B18-A185-8F9F24250475}" name="len" dataDxfId="14">
      <calculatedColumnFormula>LEN(Table1[[#This Row],[Employee Name]])</calculatedColumnFormula>
    </tableColumn>
    <tableColumn id="11" xr3:uid="{416B4FBE-21CF-4E36-96DB-20C2CBBDE9E0}" name="sum"/>
    <tableColumn id="12" xr3:uid="{0CB4D07C-BD62-4EE5-8AD4-40F34A560025}" name="sumif" dataDxfId="13">
      <calculatedColumnFormula>SUMIF(F3:F7,"&gt;50000")</calculatedColumnFormula>
    </tableColumn>
    <tableColumn id="15" xr3:uid="{9713582C-1CA0-4E2C-949E-4038F4A8D89E}" name="sumifs" dataDxfId="5">
      <calculatedColumnFormula>SUMIFS(E3:E12,D3:D12,"WD",F3:F12,"&gt;6000")</calculatedColumnFormula>
    </tableColumn>
    <tableColumn id="13" xr3:uid="{5FD11984-5CA6-4570-A28D-C6B38C9486CC}" name="concentate" dataDxfId="12" totalsRowDxfId="0">
      <calculatedColumnFormula>CONCATENATE(C4,D4,"@gmail.com")</calculatedColumnFormula>
    </tableColumn>
    <tableColumn id="14" xr3:uid="{98AE1B24-35F8-4E1D-83A6-4C382E1EB048}" name="subsitute" dataDxfId="11">
      <calculatedColumnFormula>SUBSTITUTE(Table1[[#This Row],[concentate]],"@","/",1)</calculatedColumnFormula>
    </tableColumn>
    <tableColumn id="16" xr3:uid="{AE8D8F2D-D52E-495F-A01F-79E8A07F7E0A}" name="trim" dataDxfId="10">
      <calculatedColumnFormula>TRIM(Table1[[#This Row],[Employee Name]])</calculatedColumnFormula>
    </tableColumn>
    <tableColumn id="17" xr3:uid="{E665494F-726C-497C-99AB-0B88E4CFD9ED}" name="count" dataDxfId="9">
      <calculatedColumnFormula>COUNT(E4,F8)</calculatedColumnFormula>
    </tableColumn>
    <tableColumn id="18" xr3:uid="{2545DFB8-560D-433E-9F44-C06935A45DA8}" name="left" dataDxfId="8">
      <calculatedColumnFormula>LEFT(Table1[[#This Row],[concentate]],4)</calculatedColumnFormula>
    </tableColumn>
    <tableColumn id="19" xr3:uid="{00EDCB65-D214-43A0-A91E-55BB7D570A72}" name="right" dataDxfId="7">
      <calculatedColumnFormula>RIGHT(Table1[[#This Row],[Employee Post]],3)</calculatedColumnFormula>
    </tableColumn>
    <tableColumn id="20" xr3:uid="{E8042ED5-D954-4992-80A6-445D2F0A0F67}" name="day" dataDxfId="6">
      <calculatedColumnFormula>DAY(J3)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1638-0F5E-4C72-BD9E-F6FF1AF6556D}">
  <dimension ref="A1:T19"/>
  <sheetViews>
    <sheetView tabSelected="1" topLeftCell="B1" zoomScale="60" zoomScaleNormal="60" workbookViewId="0">
      <selection activeCell="M8" sqref="M8"/>
    </sheetView>
  </sheetViews>
  <sheetFormatPr defaultRowHeight="15" x14ac:dyDescent="0.25"/>
  <cols>
    <col min="1" max="2" width="16" customWidth="1"/>
    <col min="3" max="3" width="17.7109375" customWidth="1"/>
    <col min="4" max="4" width="16.28515625" customWidth="1"/>
    <col min="5" max="5" width="17.7109375" customWidth="1"/>
    <col min="6" max="6" width="37.28515625" customWidth="1"/>
    <col min="7" max="7" width="39.7109375" customWidth="1"/>
    <col min="8" max="8" width="20.5703125" customWidth="1"/>
    <col min="9" max="9" width="18.85546875" customWidth="1"/>
    <col min="10" max="10" width="19.42578125" customWidth="1"/>
    <col min="11" max="11" width="20.42578125" customWidth="1"/>
    <col min="12" max="12" width="14.140625" customWidth="1"/>
    <col min="13" max="13" width="44" customWidth="1"/>
    <col min="14" max="14" width="18.5703125" customWidth="1"/>
    <col min="15" max="15" width="23.42578125" customWidth="1"/>
    <col min="16" max="16" width="9.140625" customWidth="1"/>
    <col min="17" max="17" width="11.28515625" customWidth="1"/>
    <col min="18" max="18" width="13.140625" customWidth="1"/>
  </cols>
  <sheetData>
    <row r="1" spans="1:20" x14ac:dyDescent="0.25">
      <c r="A1" s="3"/>
      <c r="B1" s="3"/>
      <c r="C1" s="4"/>
      <c r="D1" s="3"/>
      <c r="E1" s="3"/>
      <c r="F1" s="3"/>
      <c r="G1" s="3"/>
    </row>
    <row r="2" spans="1:20" x14ac:dyDescent="0.25">
      <c r="A2" t="s">
        <v>0</v>
      </c>
      <c r="B2" t="s">
        <v>20</v>
      </c>
      <c r="C2" t="s">
        <v>1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29</v>
      </c>
      <c r="N2" t="s">
        <v>26</v>
      </c>
      <c r="O2" t="s">
        <v>27</v>
      </c>
      <c r="P2" t="s">
        <v>30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>
        <v>1001</v>
      </c>
      <c r="C3" t="s">
        <v>2</v>
      </c>
      <c r="D3" t="s">
        <v>9</v>
      </c>
      <c r="E3" s="1">
        <v>10000</v>
      </c>
      <c r="F3" s="1">
        <v>50000</v>
      </c>
      <c r="G3" s="2">
        <f>F3/F13</f>
        <v>7.2118851867878267E-2</v>
      </c>
      <c r="H3" s="5">
        <f>MAX(E3:E12)</f>
        <v>10000</v>
      </c>
      <c r="I3" s="6">
        <f>MIN(E3:E12)</f>
        <v>2000</v>
      </c>
      <c r="J3">
        <f>LEN(Table1[[#This Row],[Employee Name]])</f>
        <v>4</v>
      </c>
      <c r="K3" s="6">
        <f>SUM(F13,F12)</f>
        <v>1148900</v>
      </c>
      <c r="L3">
        <f>SUMIF(F3:F12,"&gt;1000000")</f>
        <v>0</v>
      </c>
      <c r="M3">
        <f t="shared" ref="M3:M13" si="0">SUMIFS(E3:E12,D3:D12,"WD",F3:F12,"&gt;6000")</f>
        <v>2000</v>
      </c>
      <c r="N3" t="str">
        <f>CONCATENATE(C3,D3,"@gmail.com")</f>
        <v>JohnCEO@gmail.com</v>
      </c>
      <c r="O3" s="9" t="str">
        <f>SUBSTITUTE(Table1[[#This Row],[concentate]],"@","/",1)</f>
        <v>JohnCEO/gmail.com</v>
      </c>
      <c r="P3" s="7" t="str">
        <f>TRIM(Table1[[#This Row],[Employee Name]])</f>
        <v>John</v>
      </c>
      <c r="Q3" s="7">
        <f t="shared" ref="Q3:Q13" si="1">COUNT(E4,F8)</f>
        <v>2</v>
      </c>
      <c r="R3" s="7" t="str">
        <f>LEFT(Table1[[#This Row],[concentate]],4)</f>
        <v>John</v>
      </c>
      <c r="S3" s="7" t="str">
        <f>RIGHT(Table1[[#This Row],[Employee Post]],3)</f>
        <v>CEO</v>
      </c>
      <c r="T3" s="7">
        <f t="shared" ref="T3:T13" si="2">DAY(J3)</f>
        <v>4</v>
      </c>
    </row>
    <row r="4" spans="1:20" x14ac:dyDescent="0.25">
      <c r="A4">
        <v>1002</v>
      </c>
      <c r="C4" t="s">
        <v>3</v>
      </c>
      <c r="D4" t="s">
        <v>11</v>
      </c>
      <c r="E4" s="1">
        <v>6000</v>
      </c>
      <c r="F4" s="1">
        <v>40000</v>
      </c>
      <c r="G4" s="2">
        <f>F4/F13</f>
        <v>5.7695081494302608E-2</v>
      </c>
      <c r="H4" s="2"/>
      <c r="J4">
        <f>LEN(Table1[[#This Row],[Employee Name]])</f>
        <v>3</v>
      </c>
      <c r="L4">
        <f t="shared" ref="L4:L12" si="3">SUMIF(F4:F13,"&gt;1000000")</f>
        <v>0</v>
      </c>
      <c r="M4">
        <f>SUMIFS(E4:E13,D4:D13,"WD",F4:F13,"&gt;6000")</f>
        <v>2000</v>
      </c>
      <c r="N4" t="str">
        <f t="shared" ref="N4:N12" si="4">CONCATENATE(C4,D4,"@gmail.com")</f>
        <v>EraManager@gmail.com</v>
      </c>
      <c r="O4" s="7" t="str">
        <f>SUBSTITUTE(Table1[[#This Row],[concentate]],"@","/",1)</f>
        <v>EraManager/gmail.com</v>
      </c>
      <c r="P4" s="7" t="str">
        <f>TRIM(Table1[[#This Row],[Employee Name]])</f>
        <v>Era</v>
      </c>
      <c r="Q4" s="7">
        <f t="shared" si="1"/>
        <v>2</v>
      </c>
      <c r="R4" s="7" t="str">
        <f>LEFT(Table1[[#This Row],[concentate]],4)</f>
        <v>EraM</v>
      </c>
      <c r="S4" s="7" t="str">
        <f>RIGHT(Table1[[#This Row],[Employee Post]],3)</f>
        <v>ger</v>
      </c>
      <c r="T4" s="7">
        <f t="shared" si="2"/>
        <v>3</v>
      </c>
    </row>
    <row r="5" spans="1:20" x14ac:dyDescent="0.25">
      <c r="A5">
        <v>1003</v>
      </c>
      <c r="B5" t="e">
        <f>VLOOKUP(Table1[[#This Row],[Employee ID]],D2:G12,4,TRUE)</f>
        <v>#N/A</v>
      </c>
      <c r="C5" t="s">
        <v>32</v>
      </c>
      <c r="D5" t="s">
        <v>10</v>
      </c>
      <c r="E5" s="1">
        <v>4000</v>
      </c>
      <c r="F5" s="1">
        <v>25000</v>
      </c>
      <c r="G5" s="2">
        <f>F5/F13</f>
        <v>3.6059425933939133E-2</v>
      </c>
      <c r="H5" s="2"/>
      <c r="J5">
        <f>LEN(Table1[[#This Row],[Employee Name]])</f>
        <v>7</v>
      </c>
      <c r="L5">
        <f t="shared" si="3"/>
        <v>0</v>
      </c>
      <c r="M5">
        <f t="shared" si="0"/>
        <v>2000</v>
      </c>
      <c r="N5" t="str">
        <f t="shared" si="4"/>
        <v>Ha iderAM@gmail.com</v>
      </c>
      <c r="O5" s="7" t="str">
        <f>SUBSTITUTE(Table1[[#This Row],[concentate]],"@","/",1)</f>
        <v>Ha iderAM/gmail.com</v>
      </c>
      <c r="P5" s="7" t="str">
        <f>TRIM(Table1[[#This Row],[Employee Name]])</f>
        <v>Ha ider</v>
      </c>
      <c r="Q5" s="7">
        <f t="shared" si="1"/>
        <v>2</v>
      </c>
      <c r="R5" s="7" t="str">
        <f>LEFT(Table1[[#This Row],[concentate]],4)</f>
        <v>Ha i</v>
      </c>
      <c r="S5" s="7" t="str">
        <f>RIGHT(Table1[[#This Row],[Employee Post]],3)</f>
        <v>AM</v>
      </c>
      <c r="T5" s="7">
        <f t="shared" si="2"/>
        <v>7</v>
      </c>
    </row>
    <row r="6" spans="1:20" x14ac:dyDescent="0.25">
      <c r="A6">
        <v>1004</v>
      </c>
      <c r="C6" t="s">
        <v>4</v>
      </c>
      <c r="D6" t="s">
        <v>12</v>
      </c>
      <c r="E6" s="1">
        <v>2000</v>
      </c>
      <c r="F6" s="1">
        <v>6000</v>
      </c>
      <c r="G6" s="2">
        <f>F6/F13</f>
        <v>8.6542622241453909E-3</v>
      </c>
      <c r="H6" s="2"/>
      <c r="J6">
        <f>LEN(Table1[[#This Row],[Employee Name]])</f>
        <v>6</v>
      </c>
      <c r="L6">
        <f t="shared" si="3"/>
        <v>0</v>
      </c>
      <c r="M6">
        <f t="shared" si="0"/>
        <v>2000</v>
      </c>
      <c r="N6" t="str">
        <f t="shared" si="4"/>
        <v>YaseenWD@gmail.com</v>
      </c>
      <c r="O6" s="7" t="str">
        <f>SUBSTITUTE(Table1[[#This Row],[concentate]],"@","/",1)</f>
        <v>YaseenWD/gmail.com</v>
      </c>
      <c r="P6" s="7" t="str">
        <f>TRIM(Table1[[#This Row],[Employee Name]])</f>
        <v>Yaseen</v>
      </c>
      <c r="Q6" s="7">
        <f t="shared" si="1"/>
        <v>2</v>
      </c>
      <c r="R6" s="7" t="str">
        <f>LEFT(Table1[[#This Row],[concentate]],4)</f>
        <v>Yase</v>
      </c>
      <c r="S6" s="7" t="str">
        <f>RIGHT(Table1[[#This Row],[Employee Post]],3)</f>
        <v>WD</v>
      </c>
      <c r="T6" s="7">
        <f t="shared" si="2"/>
        <v>6</v>
      </c>
    </row>
    <row r="7" spans="1:20" x14ac:dyDescent="0.25">
      <c r="A7">
        <v>1005</v>
      </c>
      <c r="C7" t="s">
        <v>5</v>
      </c>
      <c r="D7" t="s">
        <v>12</v>
      </c>
      <c r="E7" s="1">
        <v>2000</v>
      </c>
      <c r="F7" s="1">
        <v>12000</v>
      </c>
      <c r="G7" s="2">
        <f>F7/F13</f>
        <v>1.7308524448290782E-2</v>
      </c>
      <c r="H7" s="2"/>
      <c r="J7">
        <f>LEN(Table1[[#This Row],[Employee Name]])</f>
        <v>7</v>
      </c>
      <c r="L7">
        <f t="shared" si="3"/>
        <v>0</v>
      </c>
      <c r="M7">
        <f t="shared" si="0"/>
        <v>2000</v>
      </c>
      <c r="N7" t="str">
        <f t="shared" si="4"/>
        <v>PrakashWD@gmail.com</v>
      </c>
      <c r="O7" s="7" t="str">
        <f>SUBSTITUTE(Table1[[#This Row],[concentate]],"@","/",1)</f>
        <v>PrakashWD/gmail.com</v>
      </c>
      <c r="P7" s="7" t="str">
        <f>TRIM(Table1[[#This Row],[Employee Name]])</f>
        <v>Prakash</v>
      </c>
      <c r="Q7" s="7">
        <f t="shared" si="1"/>
        <v>2</v>
      </c>
      <c r="R7" s="7" t="str">
        <f>LEFT(Table1[[#This Row],[concentate]],4)</f>
        <v>Prak</v>
      </c>
      <c r="S7" s="7" t="str">
        <f>RIGHT(Table1[[#This Row],[Employee Post]],3)</f>
        <v>WD</v>
      </c>
      <c r="T7" s="7">
        <f t="shared" si="2"/>
        <v>7</v>
      </c>
    </row>
    <row r="8" spans="1:20" x14ac:dyDescent="0.25">
      <c r="A8">
        <v>1006</v>
      </c>
      <c r="C8" t="s">
        <v>33</v>
      </c>
      <c r="D8" t="s">
        <v>13</v>
      </c>
      <c r="E8" s="1">
        <v>4500</v>
      </c>
      <c r="F8" s="1">
        <v>45000</v>
      </c>
      <c r="G8" s="2">
        <f>F8/F13</f>
        <v>6.4906966681090431E-2</v>
      </c>
      <c r="H8" s="2"/>
      <c r="J8">
        <f>LEN(Table1[[#This Row],[Employee Name]])</f>
        <v>7</v>
      </c>
      <c r="L8">
        <f t="shared" si="3"/>
        <v>0</v>
      </c>
      <c r="M8">
        <f t="shared" si="0"/>
        <v>0</v>
      </c>
      <c r="N8" t="str">
        <f t="shared" si="4"/>
        <v>Gouta mSE@gmail.com</v>
      </c>
      <c r="O8" s="7" t="str">
        <f>SUBSTITUTE(Table1[[#This Row],[concentate]],"@","/",1)</f>
        <v>Gouta mSE/gmail.com</v>
      </c>
      <c r="P8" s="7" t="str">
        <f>TRIM(Table1[[#This Row],[Employee Name]])</f>
        <v>Gouta m</v>
      </c>
      <c r="Q8" s="7">
        <f t="shared" si="1"/>
        <v>2</v>
      </c>
      <c r="R8" s="7" t="str">
        <f>LEFT(Table1[[#This Row],[concentate]],4)</f>
        <v>Gout</v>
      </c>
      <c r="S8" s="7" t="str">
        <f>RIGHT(Table1[[#This Row],[Employee Post]],3)</f>
        <v>SE</v>
      </c>
      <c r="T8" s="7">
        <f t="shared" si="2"/>
        <v>7</v>
      </c>
    </row>
    <row r="9" spans="1:20" x14ac:dyDescent="0.25">
      <c r="A9">
        <v>1007</v>
      </c>
      <c r="C9" t="s">
        <v>31</v>
      </c>
      <c r="D9" t="s">
        <v>13</v>
      </c>
      <c r="E9" s="1">
        <v>4500</v>
      </c>
      <c r="F9" s="1">
        <v>1900</v>
      </c>
      <c r="G9" s="2">
        <f>F9/F13</f>
        <v>2.7405163709793741E-3</v>
      </c>
      <c r="H9" s="2"/>
      <c r="J9">
        <f>LEN(Table1[[#This Row],[Employee Name]])</f>
        <v>10</v>
      </c>
      <c r="L9">
        <f t="shared" si="3"/>
        <v>0</v>
      </c>
      <c r="M9">
        <f t="shared" si="0"/>
        <v>0</v>
      </c>
      <c r="N9" t="str">
        <f t="shared" si="4"/>
        <v xml:space="preserve">   RichardSE@gmail.com</v>
      </c>
      <c r="O9" s="7" t="str">
        <f>SUBSTITUTE(Table1[[#This Row],[concentate]],"@","/",1)</f>
        <v xml:space="preserve">   RichardSE/gmail.com</v>
      </c>
      <c r="P9" s="7" t="str">
        <f>TRIM(Table1[[#This Row],[Employee Name]])</f>
        <v>Richard</v>
      </c>
      <c r="Q9" s="7">
        <f t="shared" si="1"/>
        <v>1</v>
      </c>
      <c r="R9" s="7" t="str">
        <f>LEFT(Table1[[#This Row],[concentate]],4)</f>
        <v xml:space="preserve">   R</v>
      </c>
      <c r="S9" s="7" t="str">
        <f>RIGHT(Table1[[#This Row],[Employee Post]],3)</f>
        <v>SE</v>
      </c>
      <c r="T9" s="7">
        <f t="shared" si="2"/>
        <v>10</v>
      </c>
    </row>
    <row r="10" spans="1:20" x14ac:dyDescent="0.25">
      <c r="A10">
        <v>1008</v>
      </c>
      <c r="C10" t="s">
        <v>6</v>
      </c>
      <c r="D10" t="s">
        <v>14</v>
      </c>
      <c r="E10" s="1">
        <v>3000</v>
      </c>
      <c r="F10" s="1">
        <v>50000</v>
      </c>
      <c r="G10" s="2">
        <f>F10/F13</f>
        <v>7.2118851867878267E-2</v>
      </c>
      <c r="H10" s="2"/>
      <c r="J10">
        <f>LEN(Table1[[#This Row],[Employee Name]])</f>
        <v>6</v>
      </c>
      <c r="L10">
        <f t="shared" si="3"/>
        <v>0</v>
      </c>
      <c r="M10">
        <f t="shared" si="0"/>
        <v>0</v>
      </c>
      <c r="N10" t="str">
        <f t="shared" si="4"/>
        <v>HaroonAD@gmail.com</v>
      </c>
      <c r="O10" s="7" t="str">
        <f>SUBSTITUTE(Table1[[#This Row],[concentate]],"@","/",1)</f>
        <v>HaroonAD/gmail.com</v>
      </c>
      <c r="P10" s="7" t="str">
        <f>TRIM(Table1[[#This Row],[Employee Name]])</f>
        <v>Haroon</v>
      </c>
      <c r="Q10" s="7">
        <f t="shared" si="1"/>
        <v>1</v>
      </c>
      <c r="R10" s="7" t="str">
        <f>LEFT(Table1[[#This Row],[concentate]],4)</f>
        <v>Haro</v>
      </c>
      <c r="S10" s="7" t="str">
        <f>RIGHT(Table1[[#This Row],[Employee Post]],3)</f>
        <v>AD</v>
      </c>
      <c r="T10" s="7">
        <f t="shared" si="2"/>
        <v>6</v>
      </c>
    </row>
    <row r="11" spans="1:20" x14ac:dyDescent="0.25">
      <c r="A11">
        <v>1009</v>
      </c>
      <c r="C11" t="s">
        <v>7</v>
      </c>
      <c r="D11" t="s">
        <v>14</v>
      </c>
      <c r="E11" s="1">
        <v>3000</v>
      </c>
      <c r="F11" s="1">
        <v>7800</v>
      </c>
      <c r="G11" s="2">
        <f>F11/F13</f>
        <v>1.1250540891389009E-2</v>
      </c>
      <c r="H11" s="2"/>
      <c r="J11">
        <f>LEN(Table1[[#This Row],[Employee Name]])</f>
        <v>3</v>
      </c>
      <c r="L11">
        <f t="shared" si="3"/>
        <v>0</v>
      </c>
      <c r="M11">
        <f t="shared" si="0"/>
        <v>0</v>
      </c>
      <c r="N11" t="str">
        <f t="shared" si="4"/>
        <v>RamAD@gmail.com</v>
      </c>
      <c r="O11" s="7" t="str">
        <f>SUBSTITUTE(Table1[[#This Row],[concentate]],"@","/",1)</f>
        <v>RamAD/gmail.com</v>
      </c>
      <c r="P11" s="7" t="str">
        <f>TRIM(Table1[[#This Row],[Employee Name]])</f>
        <v>Ram</v>
      </c>
      <c r="Q11" s="7">
        <f t="shared" si="1"/>
        <v>1</v>
      </c>
      <c r="R11" s="7" t="str">
        <f>LEFT(Table1[[#This Row],[concentate]],4)</f>
        <v>RamA</v>
      </c>
      <c r="S11" s="7" t="str">
        <f>RIGHT(Table1[[#This Row],[Employee Post]],3)</f>
        <v>AD</v>
      </c>
      <c r="T11" s="7">
        <f t="shared" si="2"/>
        <v>3</v>
      </c>
    </row>
    <row r="12" spans="1:20" x14ac:dyDescent="0.25">
      <c r="A12">
        <v>1020</v>
      </c>
      <c r="C12" t="s">
        <v>8</v>
      </c>
      <c r="D12" s="3" t="s">
        <v>15</v>
      </c>
      <c r="E12" s="1">
        <v>2500</v>
      </c>
      <c r="F12" s="1">
        <v>455600</v>
      </c>
      <c r="G12" s="2">
        <f>F12/F13</f>
        <v>0.6571469782201067</v>
      </c>
      <c r="H12" s="2"/>
      <c r="J12">
        <f>LEN(Table1[[#This Row],[Employee Name]])</f>
        <v>5</v>
      </c>
      <c r="L12">
        <f t="shared" si="3"/>
        <v>0</v>
      </c>
      <c r="M12">
        <f t="shared" si="0"/>
        <v>0</v>
      </c>
      <c r="N12" t="str">
        <f t="shared" si="4"/>
        <v>RahulQA@gmail.com</v>
      </c>
      <c r="O12" s="7" t="str">
        <f>SUBSTITUTE(Table1[[#This Row],[concentate]],"@","/",1)</f>
        <v>RahulQA/gmail.com</v>
      </c>
      <c r="P12" s="7" t="str">
        <f>TRIM(Table1[[#This Row],[Employee Name]])</f>
        <v>Rahul</v>
      </c>
      <c r="Q12" s="7">
        <f t="shared" si="1"/>
        <v>0</v>
      </c>
      <c r="R12" s="7" t="str">
        <f>LEFT(Table1[[#This Row],[concentate]],4)</f>
        <v>Rahu</v>
      </c>
      <c r="S12" s="7" t="str">
        <f>RIGHT(Table1[[#This Row],[Employee Post]],3)</f>
        <v>QA</v>
      </c>
      <c r="T12" s="7">
        <f t="shared" si="2"/>
        <v>5</v>
      </c>
    </row>
    <row r="13" spans="1:20" x14ac:dyDescent="0.25">
      <c r="E13" s="1"/>
      <c r="F13" s="1">
        <f>SUM(F2:F12)</f>
        <v>693300</v>
      </c>
      <c r="M13">
        <f t="shared" si="0"/>
        <v>0</v>
      </c>
      <c r="O13" s="7" t="str">
        <f>SUBSTITUTE(Table1[[#This Row],[concentate]],"@","/",1)</f>
        <v/>
      </c>
      <c r="P13" s="7" t="str">
        <f>TRIM(Table1[[#This Row],[Employee Name]])</f>
        <v/>
      </c>
      <c r="Q13" s="7">
        <f t="shared" si="1"/>
        <v>0</v>
      </c>
      <c r="R13" s="7" t="str">
        <f>LEFT(Table1[[#This Row],[concentate]],4)</f>
        <v/>
      </c>
      <c r="S13" s="7" t="str">
        <f>RIGHT(Table1[[#This Row],[Employee Post]],3)</f>
        <v/>
      </c>
      <c r="T13" s="7">
        <f t="shared" si="2"/>
        <v>0</v>
      </c>
    </row>
    <row r="14" spans="1:20" x14ac:dyDescent="0.25">
      <c r="E14" s="8"/>
      <c r="F14" s="8"/>
      <c r="G14" s="8"/>
      <c r="H14" s="8"/>
      <c r="N14" s="7"/>
    </row>
    <row r="17" spans="2:14" x14ac:dyDescent="0.25">
      <c r="B17" s="3"/>
    </row>
    <row r="18" spans="2:14" x14ac:dyDescent="0.25">
      <c r="N18" t="s">
        <v>28</v>
      </c>
    </row>
    <row r="19" spans="2:14" x14ac:dyDescent="0.25">
      <c r="K19" t="s">
        <v>28</v>
      </c>
    </row>
  </sheetData>
  <sortState xmlns:xlrd2="http://schemas.microsoft.com/office/spreadsheetml/2017/richdata2" ref="A3:G13">
    <sortCondition ref="A3:A13"/>
  </sortState>
  <phoneticPr fontId="2" type="noConversion"/>
  <conditionalFormatting sqref="G2:H1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{F6303E68-4673-448A-B2B1-62C87C893306}</x14:id>
        </ext>
      </extLst>
    </cfRule>
  </conditionalFormatting>
  <printOptions headings="1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303E68-4673-448A-B2B1-62C87C8933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G2:H13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negative="1" xr2:uid="{6820E303-33F9-46A2-8215-755AB490E3A7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FBS!G3:G3</xm:f>
              <xm:sqref>A3</xm:sqref>
            </x14:sparkline>
            <x14:sparkline>
              <xm:f>FBS!G4:G4</xm:f>
              <xm:sqref>A4</xm:sqref>
            </x14:sparkline>
            <x14:sparkline>
              <xm:f>FBS!G5:G5</xm:f>
              <xm:sqref>A5</xm:sqref>
            </x14:sparkline>
            <x14:sparkline>
              <xm:f>FBS!G6:G6</xm:f>
              <xm:sqref>A6</xm:sqref>
            </x14:sparkline>
            <x14:sparkline>
              <xm:f>FBS!G7:G7</xm:f>
              <xm:sqref>A7</xm:sqref>
            </x14:sparkline>
            <x14:sparkline>
              <xm:f>FBS!G8:G8</xm:f>
              <xm:sqref>A8</xm:sqref>
            </x14:sparkline>
            <x14:sparkline>
              <xm:f>FBS!G9:G9</xm:f>
              <xm:sqref>A9</xm:sqref>
            </x14:sparkline>
            <x14:sparkline>
              <xm:f>FBS!G10:G10</xm:f>
              <xm:sqref>A10</xm:sqref>
            </x14:sparkline>
            <x14:sparkline>
              <xm:f>FBS!G11:G11</xm:f>
              <xm:sqref>A11</xm:sqref>
            </x14:sparkline>
            <x14:sparkline>
              <xm:f>FBS!G12:G12</xm:f>
              <xm:sqref>A12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1435F-7222-4CB6-A830-579B31F9DC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</dc:creator>
  <cp:lastModifiedBy>munta</cp:lastModifiedBy>
  <dcterms:created xsi:type="dcterms:W3CDTF">2023-02-20T06:28:38Z</dcterms:created>
  <dcterms:modified xsi:type="dcterms:W3CDTF">2023-02-22T04:30:58Z</dcterms:modified>
</cp:coreProperties>
</file>