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L26" i="2" l="1"/>
  <c r="M26" i="2"/>
  <c r="N26" i="2"/>
  <c r="O26" i="2"/>
  <c r="P26" i="2"/>
  <c r="Q26" i="2"/>
  <c r="R26" i="2"/>
  <c r="S26" i="2"/>
  <c r="T26" i="2"/>
  <c r="K26" i="2"/>
  <c r="K24" i="2"/>
  <c r="L24" i="2"/>
  <c r="M24" i="2"/>
  <c r="N24" i="2"/>
  <c r="O24" i="2"/>
  <c r="P24" i="2"/>
  <c r="Q24" i="2"/>
  <c r="R24" i="2"/>
  <c r="S24" i="2"/>
  <c r="J24" i="2"/>
  <c r="J20" i="2"/>
  <c r="L19" i="2"/>
  <c r="M19" i="2"/>
  <c r="N19" i="2" s="1"/>
  <c r="O19" i="2" s="1"/>
  <c r="P19" i="2" s="1"/>
  <c r="Q19" i="2" s="1"/>
  <c r="R19" i="2" s="1"/>
  <c r="S19" i="2" s="1"/>
  <c r="K19" i="2"/>
  <c r="N9" i="2"/>
  <c r="O15" i="2"/>
  <c r="P15" i="2"/>
  <c r="Q15" i="2"/>
  <c r="R15" i="2"/>
  <c r="S15" i="2"/>
  <c r="T15" i="2"/>
  <c r="U15" i="2"/>
  <c r="V15" i="2"/>
  <c r="W15" i="2"/>
  <c r="N15" i="2"/>
  <c r="O13" i="2"/>
  <c r="P13" i="2"/>
  <c r="Q13" i="2"/>
  <c r="R13" i="2"/>
  <c r="S13" i="2"/>
  <c r="T13" i="2"/>
  <c r="U13" i="2"/>
  <c r="V13" i="2"/>
  <c r="W13" i="2"/>
  <c r="N13" i="2"/>
  <c r="N10" i="2"/>
  <c r="O10" i="2"/>
  <c r="P10" i="2"/>
  <c r="Q10" i="2"/>
  <c r="R10" i="2"/>
  <c r="S10" i="2"/>
  <c r="T10" i="2"/>
  <c r="U10" i="2"/>
  <c r="V10" i="2"/>
  <c r="W10" i="2"/>
  <c r="O9" i="2"/>
  <c r="P9" i="2"/>
  <c r="Q9" i="2"/>
  <c r="R9" i="2"/>
  <c r="S9" i="2"/>
  <c r="T9" i="2"/>
  <c r="U9" i="2"/>
  <c r="V9" i="2"/>
  <c r="W9" i="2"/>
  <c r="W5" i="2"/>
  <c r="W6" i="2"/>
  <c r="N6" i="2"/>
  <c r="O6" i="2"/>
  <c r="P6" i="2"/>
  <c r="Q6" i="2"/>
  <c r="R6" i="2"/>
  <c r="S6" i="2"/>
  <c r="T6" i="2"/>
  <c r="U6" i="2"/>
  <c r="V6" i="2"/>
  <c r="O5" i="2"/>
  <c r="P5" i="2"/>
  <c r="Q5" i="2"/>
  <c r="R5" i="2"/>
  <c r="S5" i="2"/>
  <c r="T5" i="2"/>
  <c r="U5" i="2"/>
  <c r="V5" i="2"/>
  <c r="N5" i="2"/>
  <c r="G3" i="1" l="1"/>
  <c r="G4" i="1" s="1"/>
  <c r="G5" i="1" s="1"/>
  <c r="G6" i="1" s="1"/>
  <c r="G7" i="1" s="1"/>
  <c r="G8" i="1" s="1"/>
  <c r="G9" i="1" s="1"/>
  <c r="G10" i="1" s="1"/>
  <c r="G2" i="1"/>
  <c r="E3" i="1"/>
  <c r="E4" i="1"/>
  <c r="E5" i="1"/>
  <c r="E6" i="1"/>
  <c r="E7" i="1" s="1"/>
  <c r="E8" i="1" s="1"/>
  <c r="E9" i="1" s="1"/>
  <c r="E10" i="1" s="1"/>
  <c r="E2" i="1"/>
  <c r="A3" i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<sst xmlns="http://schemas.openxmlformats.org/spreadsheetml/2006/main" count="4" uniqueCount="4">
  <si>
    <t>     - после реализации проекта</t>
  </si>
  <si>
    <t>=</t>
  </si>
  <si>
    <t>Годовые операционные затраты до реализации проекта</t>
  </si>
  <si>
    <t>Годовые операционные затраты после реализации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</si>
</sst>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rgb="FF333333"/>
      <name val="Arial"/>
      <family val="2"/>
      <charset val="204"/>
    </font>
    <font>
      <sz val="10"/>
      <color rgb="FF33333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0" fillId="2" borderId="4" xfId="0" applyFill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60318421735745E-2"/>
          <c:y val="3.9331366764995081E-2"/>
          <c:w val="0.91089902223760488"/>
          <c:h val="0.91593346185709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Лист1!$E$1:$E$10</c:f>
              <c:numCache>
                <c:formatCode>General</c:formatCode>
                <c:ptCount val="10"/>
                <c:pt idx="0">
                  <c:v>534</c:v>
                </c:pt>
                <c:pt idx="1">
                  <c:v>911</c:v>
                </c:pt>
                <c:pt idx="2">
                  <c:v>1238</c:v>
                </c:pt>
                <c:pt idx="3">
                  <c:v>1476</c:v>
                </c:pt>
                <c:pt idx="4">
                  <c:v>1700</c:v>
                </c:pt>
                <c:pt idx="5">
                  <c:v>1894</c:v>
                </c:pt>
                <c:pt idx="6">
                  <c:v>2082</c:v>
                </c:pt>
                <c:pt idx="7">
                  <c:v>2246</c:v>
                </c:pt>
                <c:pt idx="8">
                  <c:v>2394</c:v>
                </c:pt>
                <c:pt idx="9">
                  <c:v>2494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Лист1!$G$1:$G$10</c:f>
              <c:numCache>
                <c:formatCode>General</c:formatCode>
                <c:ptCount val="10"/>
                <c:pt idx="0">
                  <c:v>1870.5</c:v>
                </c:pt>
                <c:pt idx="1">
                  <c:v>1870.5</c:v>
                </c:pt>
                <c:pt idx="2">
                  <c:v>1870.5</c:v>
                </c:pt>
                <c:pt idx="3">
                  <c:v>1870.5</c:v>
                </c:pt>
                <c:pt idx="4">
                  <c:v>1870.5</c:v>
                </c:pt>
                <c:pt idx="5">
                  <c:v>1870.5</c:v>
                </c:pt>
                <c:pt idx="6">
                  <c:v>1870.5</c:v>
                </c:pt>
                <c:pt idx="7">
                  <c:v>1870.5</c:v>
                </c:pt>
                <c:pt idx="8">
                  <c:v>1870.5</c:v>
                </c:pt>
                <c:pt idx="9">
                  <c:v>1870.5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36864"/>
        <c:axId val="336337256"/>
      </c:scatterChart>
      <c:valAx>
        <c:axId val="3363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37256"/>
        <c:crosses val="autoZero"/>
        <c:crossBetween val="midCat"/>
      </c:valAx>
      <c:valAx>
        <c:axId val="3363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13</xdr:row>
      <xdr:rowOff>7620</xdr:rowOff>
    </xdr:from>
    <xdr:to>
      <xdr:col>13</xdr:col>
      <xdr:colOff>60960</xdr:colOff>
      <xdr:row>41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13" workbookViewId="0">
      <selection activeCell="I9" sqref="I9"/>
    </sheetView>
  </sheetViews>
  <sheetFormatPr defaultRowHeight="14.4" x14ac:dyDescent="0.3"/>
  <sheetData>
    <row r="1" spans="1:7" ht="16.2" thickBot="1" x14ac:dyDescent="0.35">
      <c r="A1">
        <v>1</v>
      </c>
      <c r="B1" s="1">
        <v>100</v>
      </c>
      <c r="D1" s="2">
        <v>534</v>
      </c>
      <c r="E1" s="2">
        <v>534</v>
      </c>
      <c r="G1" s="3">
        <v>1870.5</v>
      </c>
    </row>
    <row r="2" spans="1:7" ht="16.2" thickBot="1" x14ac:dyDescent="0.35">
      <c r="A2">
        <f>A1+1</f>
        <v>2</v>
      </c>
      <c r="B2" s="2">
        <v>148</v>
      </c>
      <c r="D2" s="2">
        <v>377</v>
      </c>
      <c r="E2">
        <f>E1+D2</f>
        <v>911</v>
      </c>
      <c r="G2">
        <f>G1</f>
        <v>1870.5</v>
      </c>
    </row>
    <row r="3" spans="1:7" ht="16.2" thickBot="1" x14ac:dyDescent="0.35">
      <c r="A3">
        <f t="shared" ref="A3:A10" si="0">A2+1</f>
        <v>3</v>
      </c>
      <c r="B3" s="2">
        <v>164</v>
      </c>
      <c r="D3" s="2">
        <v>327</v>
      </c>
      <c r="E3">
        <f t="shared" ref="E3:E10" si="1">E2+D3</f>
        <v>1238</v>
      </c>
      <c r="G3">
        <f t="shared" ref="G3:G10" si="2">G2</f>
        <v>1870.5</v>
      </c>
    </row>
    <row r="4" spans="1:7" ht="16.2" thickBot="1" x14ac:dyDescent="0.35">
      <c r="A4">
        <f t="shared" si="0"/>
        <v>4</v>
      </c>
      <c r="B4" s="2">
        <v>188</v>
      </c>
      <c r="D4" s="2">
        <v>238</v>
      </c>
      <c r="E4">
        <f t="shared" si="1"/>
        <v>1476</v>
      </c>
      <c r="G4">
        <f t="shared" si="2"/>
        <v>1870.5</v>
      </c>
    </row>
    <row r="5" spans="1:7" ht="16.2" thickBot="1" x14ac:dyDescent="0.35">
      <c r="A5">
        <f t="shared" si="0"/>
        <v>5</v>
      </c>
      <c r="B5" s="2">
        <v>194</v>
      </c>
      <c r="D5" s="2">
        <v>224</v>
      </c>
      <c r="E5">
        <f t="shared" si="1"/>
        <v>1700</v>
      </c>
      <c r="G5">
        <f t="shared" si="2"/>
        <v>1870.5</v>
      </c>
    </row>
    <row r="6" spans="1:7" ht="16.2" thickBot="1" x14ac:dyDescent="0.35">
      <c r="A6">
        <f t="shared" si="0"/>
        <v>6</v>
      </c>
      <c r="B6" s="2">
        <v>224</v>
      </c>
      <c r="D6" s="2">
        <v>194</v>
      </c>
      <c r="E6">
        <f t="shared" si="1"/>
        <v>1894</v>
      </c>
      <c r="G6">
        <f t="shared" si="2"/>
        <v>1870.5</v>
      </c>
    </row>
    <row r="7" spans="1:7" ht="16.2" thickBot="1" x14ac:dyDescent="0.35">
      <c r="A7">
        <f t="shared" si="0"/>
        <v>7</v>
      </c>
      <c r="B7" s="2">
        <v>238</v>
      </c>
      <c r="D7" s="2">
        <v>188</v>
      </c>
      <c r="E7">
        <f t="shared" si="1"/>
        <v>2082</v>
      </c>
      <c r="G7">
        <f t="shared" si="2"/>
        <v>1870.5</v>
      </c>
    </row>
    <row r="8" spans="1:7" ht="16.2" thickBot="1" x14ac:dyDescent="0.35">
      <c r="A8">
        <f t="shared" si="0"/>
        <v>8</v>
      </c>
      <c r="B8" s="2">
        <v>327</v>
      </c>
      <c r="D8" s="2">
        <v>164</v>
      </c>
      <c r="E8">
        <f t="shared" si="1"/>
        <v>2246</v>
      </c>
      <c r="G8">
        <f t="shared" si="2"/>
        <v>1870.5</v>
      </c>
    </row>
    <row r="9" spans="1:7" ht="16.2" thickBot="1" x14ac:dyDescent="0.35">
      <c r="A9">
        <f t="shared" si="0"/>
        <v>9</v>
      </c>
      <c r="B9" s="2">
        <v>377</v>
      </c>
      <c r="D9" s="2">
        <v>148</v>
      </c>
      <c r="E9">
        <f t="shared" si="1"/>
        <v>2394</v>
      </c>
      <c r="G9">
        <f t="shared" si="2"/>
        <v>1870.5</v>
      </c>
    </row>
    <row r="10" spans="1:7" ht="16.2" thickBot="1" x14ac:dyDescent="0.35">
      <c r="A10">
        <f t="shared" si="0"/>
        <v>10</v>
      </c>
      <c r="B10" s="2">
        <v>534</v>
      </c>
      <c r="D10" s="1">
        <v>100</v>
      </c>
      <c r="E10">
        <f t="shared" si="1"/>
        <v>2494</v>
      </c>
      <c r="G10">
        <f t="shared" si="2"/>
        <v>1870.5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34"/>
  <sheetViews>
    <sheetView tabSelected="1" workbookViewId="0">
      <selection activeCell="T26" sqref="K26:T26"/>
    </sheetView>
  </sheetViews>
  <sheetFormatPr defaultRowHeight="14.4" x14ac:dyDescent="0.3"/>
  <cols>
    <col min="5" max="5" width="10" bestFit="1" customWidth="1"/>
  </cols>
  <sheetData>
    <row r="5" spans="2:23" x14ac:dyDescent="0.3">
      <c r="C5" s="4">
        <v>287</v>
      </c>
      <c r="D5" s="4">
        <v>287</v>
      </c>
      <c r="E5" s="4">
        <v>287</v>
      </c>
      <c r="F5" s="4">
        <v>287</v>
      </c>
      <c r="G5" s="4">
        <v>287</v>
      </c>
      <c r="H5" s="4">
        <v>287</v>
      </c>
      <c r="I5" s="4">
        <v>287</v>
      </c>
      <c r="J5" s="4">
        <v>287</v>
      </c>
      <c r="K5" s="4">
        <v>287</v>
      </c>
      <c r="L5" s="4">
        <v>287</v>
      </c>
      <c r="N5">
        <f>C5*1000</f>
        <v>287000</v>
      </c>
      <c r="O5">
        <f t="shared" ref="O5:V5" si="0">D5*1000</f>
        <v>287000</v>
      </c>
      <c r="P5">
        <f t="shared" si="0"/>
        <v>287000</v>
      </c>
      <c r="Q5">
        <f t="shared" si="0"/>
        <v>287000</v>
      </c>
      <c r="R5">
        <f t="shared" si="0"/>
        <v>287000</v>
      </c>
      <c r="S5">
        <f t="shared" si="0"/>
        <v>287000</v>
      </c>
      <c r="T5">
        <f t="shared" si="0"/>
        <v>287000</v>
      </c>
      <c r="U5">
        <f t="shared" si="0"/>
        <v>287000</v>
      </c>
      <c r="V5">
        <f t="shared" si="0"/>
        <v>287000</v>
      </c>
      <c r="W5">
        <f>L5*1000</f>
        <v>287000</v>
      </c>
    </row>
    <row r="6" spans="2:23" x14ac:dyDescent="0.3">
      <c r="B6" s="5" t="s">
        <v>0</v>
      </c>
      <c r="C6" s="4">
        <v>408</v>
      </c>
      <c r="D6" s="4">
        <v>408</v>
      </c>
      <c r="E6" s="4">
        <v>408</v>
      </c>
      <c r="F6" s="4">
        <v>408</v>
      </c>
      <c r="G6" s="4">
        <v>408</v>
      </c>
      <c r="H6" s="4">
        <v>408</v>
      </c>
      <c r="I6" s="4">
        <v>408</v>
      </c>
      <c r="J6" s="4">
        <v>408</v>
      </c>
      <c r="K6" s="4">
        <v>408</v>
      </c>
      <c r="L6" s="4">
        <v>408</v>
      </c>
      <c r="N6">
        <f>C6*1000</f>
        <v>408000</v>
      </c>
      <c r="O6">
        <f t="shared" ref="O6" si="1">D6*1000</f>
        <v>408000</v>
      </c>
      <c r="P6">
        <f t="shared" ref="P6" si="2">E6*1000</f>
        <v>408000</v>
      </c>
      <c r="Q6">
        <f t="shared" ref="Q6" si="3">F6*1000</f>
        <v>408000</v>
      </c>
      <c r="R6">
        <f t="shared" ref="R6" si="4">G6*1000</f>
        <v>408000</v>
      </c>
      <c r="S6">
        <f t="shared" ref="S6" si="5">H6*1000</f>
        <v>408000</v>
      </c>
      <c r="T6">
        <f t="shared" ref="T6" si="6">I6*1000</f>
        <v>408000</v>
      </c>
      <c r="U6">
        <f t="shared" ref="U6" si="7">J6*1000</f>
        <v>408000</v>
      </c>
      <c r="V6">
        <f t="shared" ref="V6" si="8">K6*1000</f>
        <v>408000</v>
      </c>
      <c r="W6">
        <f>L6*1000</f>
        <v>408000</v>
      </c>
    </row>
    <row r="9" spans="2:23" x14ac:dyDescent="0.3">
      <c r="C9" s="4">
        <v>2.58</v>
      </c>
      <c r="D9" s="4">
        <v>2.58</v>
      </c>
      <c r="E9" s="4">
        <v>2.58</v>
      </c>
      <c r="F9" s="4">
        <v>2.58</v>
      </c>
      <c r="G9" s="4">
        <v>2.58</v>
      </c>
      <c r="H9" s="4">
        <v>2.58</v>
      </c>
      <c r="I9" s="4">
        <v>2.58</v>
      </c>
      <c r="J9" s="4">
        <v>2.58</v>
      </c>
      <c r="K9" s="4">
        <v>2.58</v>
      </c>
      <c r="L9" s="4">
        <v>2.58</v>
      </c>
      <c r="M9" s="6"/>
      <c r="N9">
        <f>C9*1000000</f>
        <v>2580000</v>
      </c>
      <c r="O9">
        <f t="shared" ref="O9:W9" si="9">D9*1000000</f>
        <v>2580000</v>
      </c>
      <c r="P9">
        <f t="shared" si="9"/>
        <v>2580000</v>
      </c>
      <c r="Q9">
        <f t="shared" si="9"/>
        <v>2580000</v>
      </c>
      <c r="R9">
        <f t="shared" si="9"/>
        <v>2580000</v>
      </c>
      <c r="S9">
        <f t="shared" si="9"/>
        <v>2580000</v>
      </c>
      <c r="T9">
        <f t="shared" si="9"/>
        <v>2580000</v>
      </c>
      <c r="U9">
        <f t="shared" si="9"/>
        <v>2580000</v>
      </c>
      <c r="V9">
        <f t="shared" si="9"/>
        <v>2580000</v>
      </c>
      <c r="W9">
        <f t="shared" si="9"/>
        <v>2580000</v>
      </c>
    </row>
    <row r="10" spans="2:23" x14ac:dyDescent="0.3">
      <c r="C10" s="4">
        <v>2.84</v>
      </c>
      <c r="D10" s="4">
        <v>2.84</v>
      </c>
      <c r="E10" s="4">
        <v>2.84</v>
      </c>
      <c r="F10" s="4">
        <v>2.84</v>
      </c>
      <c r="G10" s="4">
        <v>2.84</v>
      </c>
      <c r="H10" s="4">
        <v>2.84</v>
      </c>
      <c r="I10" s="4">
        <v>2.84</v>
      </c>
      <c r="J10" s="4">
        <v>2.84</v>
      </c>
      <c r="K10" s="4">
        <v>2.84</v>
      </c>
      <c r="L10" s="4">
        <v>2.84</v>
      </c>
      <c r="N10">
        <f>C10*1000000</f>
        <v>2840000</v>
      </c>
      <c r="O10">
        <f t="shared" ref="O10" si="10">D10*1000000</f>
        <v>2840000</v>
      </c>
      <c r="P10">
        <f t="shared" ref="P10" si="11">E10*1000000</f>
        <v>2840000</v>
      </c>
      <c r="Q10">
        <f t="shared" ref="Q10" si="12">F10*1000000</f>
        <v>2840000</v>
      </c>
      <c r="R10">
        <f t="shared" ref="R10" si="13">G10*1000000</f>
        <v>2840000</v>
      </c>
      <c r="S10">
        <f t="shared" ref="S10" si="14">H10*1000000</f>
        <v>2840000</v>
      </c>
      <c r="T10">
        <f t="shared" ref="T10" si="15">I10*1000000</f>
        <v>2840000</v>
      </c>
      <c r="U10">
        <f t="shared" ref="U10" si="16">J10*1000000</f>
        <v>2840000</v>
      </c>
      <c r="V10">
        <f t="shared" ref="V10" si="17">K10*1000000</f>
        <v>2840000</v>
      </c>
      <c r="W10">
        <f t="shared" ref="W10" si="18">L10*1000000</f>
        <v>2840000</v>
      </c>
    </row>
    <row r="12" spans="2:23" x14ac:dyDescent="0.3">
      <c r="M12" s="15" t="s">
        <v>2</v>
      </c>
    </row>
    <row r="13" spans="2:23" x14ac:dyDescent="0.3">
      <c r="N13">
        <f xml:space="preserve"> N5+N9*29</f>
        <v>75107000</v>
      </c>
      <c r="O13">
        <f t="shared" ref="O13:W13" si="19" xml:space="preserve"> O5+O9*29</f>
        <v>75107000</v>
      </c>
      <c r="P13">
        <f t="shared" si="19"/>
        <v>75107000</v>
      </c>
      <c r="Q13">
        <f t="shared" si="19"/>
        <v>75107000</v>
      </c>
      <c r="R13">
        <f t="shared" si="19"/>
        <v>75107000</v>
      </c>
      <c r="S13">
        <f t="shared" si="19"/>
        <v>75107000</v>
      </c>
      <c r="T13">
        <f t="shared" si="19"/>
        <v>75107000</v>
      </c>
      <c r="U13">
        <f t="shared" si="19"/>
        <v>75107000</v>
      </c>
      <c r="V13">
        <f t="shared" si="19"/>
        <v>75107000</v>
      </c>
      <c r="W13">
        <f t="shared" si="19"/>
        <v>75107000</v>
      </c>
    </row>
    <row r="14" spans="2:23" x14ac:dyDescent="0.3">
      <c r="M14" s="15" t="s">
        <v>3</v>
      </c>
    </row>
    <row r="15" spans="2:23" x14ac:dyDescent="0.3">
      <c r="N15">
        <f>N6+N10*24</f>
        <v>68568000</v>
      </c>
      <c r="O15">
        <f t="shared" ref="O15:W15" si="20">O6+O10*24</f>
        <v>68568000</v>
      </c>
      <c r="P15">
        <f t="shared" si="20"/>
        <v>68568000</v>
      </c>
      <c r="Q15">
        <f t="shared" si="20"/>
        <v>68568000</v>
      </c>
      <c r="R15">
        <f t="shared" si="20"/>
        <v>68568000</v>
      </c>
      <c r="S15">
        <f t="shared" si="20"/>
        <v>68568000</v>
      </c>
      <c r="T15">
        <f t="shared" si="20"/>
        <v>68568000</v>
      </c>
      <c r="U15">
        <f t="shared" si="20"/>
        <v>68568000</v>
      </c>
      <c r="V15">
        <f t="shared" si="20"/>
        <v>68568000</v>
      </c>
      <c r="W15">
        <f t="shared" si="20"/>
        <v>68568000</v>
      </c>
    </row>
    <row r="19" spans="5:20" ht="15" thickBot="1" x14ac:dyDescent="0.35">
      <c r="J19">
        <v>1</v>
      </c>
      <c r="K19">
        <f>J19+1</f>
        <v>2</v>
      </c>
      <c r="L19">
        <f t="shared" ref="L19:S19" si="21">K19+1</f>
        <v>3</v>
      </c>
      <c r="M19">
        <f t="shared" si="21"/>
        <v>4</v>
      </c>
      <c r="N19">
        <f t="shared" si="21"/>
        <v>5</v>
      </c>
      <c r="O19">
        <f t="shared" si="21"/>
        <v>6</v>
      </c>
      <c r="P19">
        <f t="shared" si="21"/>
        <v>7</v>
      </c>
      <c r="Q19">
        <f t="shared" si="21"/>
        <v>8</v>
      </c>
      <c r="R19">
        <f t="shared" si="21"/>
        <v>9</v>
      </c>
      <c r="S19">
        <f t="shared" si="21"/>
        <v>10</v>
      </c>
    </row>
    <row r="20" spans="5:20" x14ac:dyDescent="0.3">
      <c r="H20" s="10"/>
      <c r="I20" s="10"/>
      <c r="J20" s="10">
        <f>1/(1+0.25)^1</f>
        <v>0.8</v>
      </c>
      <c r="K20" s="10"/>
      <c r="L20" s="10"/>
      <c r="M20" s="10"/>
      <c r="N20" s="10"/>
      <c r="O20" s="10"/>
      <c r="P20" s="10"/>
    </row>
    <row r="21" spans="5:20" x14ac:dyDescent="0.3">
      <c r="H21" s="11"/>
      <c r="I21" s="11"/>
      <c r="J21" s="11"/>
      <c r="K21" s="11"/>
      <c r="L21" s="11"/>
      <c r="M21" s="11"/>
      <c r="N21" s="11"/>
      <c r="O21" s="11"/>
      <c r="P21" s="11"/>
    </row>
    <row r="22" spans="5:20" ht="15" thickBot="1" x14ac:dyDescent="0.35">
      <c r="H22" s="12"/>
      <c r="I22" s="12"/>
      <c r="J22" s="12"/>
      <c r="K22" s="12"/>
      <c r="L22" s="12"/>
      <c r="M22" s="12"/>
      <c r="N22" s="12"/>
      <c r="O22" s="12"/>
      <c r="P22" s="12"/>
    </row>
    <row r="24" spans="5:20" x14ac:dyDescent="0.3">
      <c r="J24">
        <f>1/(1+0.25)^J19</f>
        <v>0.8</v>
      </c>
      <c r="K24">
        <f t="shared" ref="K24:S24" si="22">1/(1+0.25)^K19</f>
        <v>0.64</v>
      </c>
      <c r="L24">
        <f t="shared" si="22"/>
        <v>0.51200000000000001</v>
      </c>
      <c r="M24">
        <f t="shared" si="22"/>
        <v>0.40960000000000002</v>
      </c>
      <c r="N24">
        <f t="shared" si="22"/>
        <v>0.32768000000000003</v>
      </c>
      <c r="O24">
        <f t="shared" si="22"/>
        <v>0.26214399999999999</v>
      </c>
      <c r="P24">
        <f t="shared" si="22"/>
        <v>0.20971519999999999</v>
      </c>
      <c r="Q24">
        <f t="shared" si="22"/>
        <v>0.16777216</v>
      </c>
      <c r="R24">
        <f t="shared" si="22"/>
        <v>0.13421772800000001</v>
      </c>
      <c r="S24">
        <f t="shared" si="22"/>
        <v>0.1073741824</v>
      </c>
    </row>
    <row r="25" spans="5:20" x14ac:dyDescent="0.3">
      <c r="J25" s="15">
        <v>14030700</v>
      </c>
    </row>
    <row r="26" spans="5:20" x14ac:dyDescent="0.3">
      <c r="K26">
        <f>14049700*J24</f>
        <v>11239760</v>
      </c>
      <c r="L26">
        <f t="shared" ref="L26:T26" si="23">14049700*K24</f>
        <v>8991808</v>
      </c>
      <c r="M26">
        <f t="shared" si="23"/>
        <v>7193446.4000000004</v>
      </c>
      <c r="N26">
        <f t="shared" si="23"/>
        <v>5754757.1200000001</v>
      </c>
      <c r="O26">
        <f t="shared" si="23"/>
        <v>4603805.6960000005</v>
      </c>
      <c r="P26">
        <f t="shared" si="23"/>
        <v>3683044.5567999999</v>
      </c>
      <c r="Q26">
        <f t="shared" si="23"/>
        <v>2946435.6454399996</v>
      </c>
      <c r="R26">
        <f t="shared" si="23"/>
        <v>2357148.5163520002</v>
      </c>
      <c r="S26">
        <f t="shared" si="23"/>
        <v>1885718.8130816</v>
      </c>
      <c r="T26">
        <f t="shared" si="23"/>
        <v>1508575.05046528</v>
      </c>
    </row>
    <row r="27" spans="5:20" ht="15" thickBot="1" x14ac:dyDescent="0.35">
      <c r="K27" t="s">
        <v>1</v>
      </c>
    </row>
    <row r="28" spans="5:20" x14ac:dyDescent="0.3">
      <c r="E28" s="7"/>
      <c r="F28" s="10"/>
      <c r="G28" s="10"/>
      <c r="H28" s="10"/>
      <c r="I28" s="10"/>
      <c r="J28" s="10"/>
      <c r="K28" s="10"/>
      <c r="L28" s="10"/>
      <c r="M28" s="10"/>
      <c r="N28" s="10"/>
    </row>
    <row r="29" spans="5:20" x14ac:dyDescent="0.3">
      <c r="E29" s="8"/>
      <c r="F29" s="11"/>
      <c r="G29" s="11"/>
      <c r="H29" s="11"/>
      <c r="I29" s="11"/>
      <c r="J29" s="11"/>
      <c r="K29" s="11"/>
      <c r="L29" s="11"/>
      <c r="M29" s="11"/>
      <c r="N29" s="11"/>
    </row>
    <row r="30" spans="5:20" ht="15" thickBot="1" x14ac:dyDescent="0.35">
      <c r="E30" s="9"/>
      <c r="F30" s="12"/>
      <c r="G30" s="12"/>
      <c r="H30" s="12"/>
      <c r="I30" s="12"/>
      <c r="J30" s="12"/>
      <c r="K30" s="12"/>
      <c r="L30" s="12"/>
      <c r="M30" s="12"/>
      <c r="N30" s="12"/>
    </row>
    <row r="33" spans="5:14" ht="15" thickBot="1" x14ac:dyDescent="0.35"/>
    <row r="34" spans="5:14" ht="15" thickBot="1" x14ac:dyDescent="0.35">
      <c r="E34" s="15"/>
      <c r="F34" s="13"/>
      <c r="G34" s="14"/>
      <c r="H34" s="14"/>
      <c r="I34" s="14"/>
      <c r="J34" s="14"/>
      <c r="K34" s="14"/>
      <c r="L34" s="14"/>
      <c r="M34" s="14"/>
      <c r="N34" s="14"/>
    </row>
  </sheetData>
  <mergeCells count="18">
    <mergeCell ref="O20:O22"/>
    <mergeCell ref="P20:P22"/>
    <mergeCell ref="L28:L30"/>
    <mergeCell ref="M28:M30"/>
    <mergeCell ref="N28:N30"/>
    <mergeCell ref="H20:H22"/>
    <mergeCell ref="I20:I22"/>
    <mergeCell ref="J20:J22"/>
    <mergeCell ref="K20:K22"/>
    <mergeCell ref="L20:L22"/>
    <mergeCell ref="M20:M22"/>
    <mergeCell ref="N20:N22"/>
    <mergeCell ref="F28:F30"/>
    <mergeCell ref="G28:G30"/>
    <mergeCell ref="H28:H30"/>
    <mergeCell ref="I28:I30"/>
    <mergeCell ref="J28:J30"/>
    <mergeCell ref="K28:K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2022-12-17T15:13:54Z</dcterms:modified>
</cp:coreProperties>
</file>