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4"/>
  </bookViews>
  <sheets>
    <sheet name="April" sheetId="1" r:id="rId1"/>
    <sheet name="May" sheetId="3" r:id="rId2"/>
    <sheet name="June" sheetId="5" r:id="rId3"/>
    <sheet name="July" sheetId="6" r:id="rId4"/>
    <sheet name="August" sheetId="7" r:id="rId5"/>
  </sheets>
  <calcPr calcId="124519"/>
</workbook>
</file>

<file path=xl/calcChain.xml><?xml version="1.0" encoding="utf-8"?>
<calcChain xmlns="http://schemas.openxmlformats.org/spreadsheetml/2006/main">
  <c r="J2" i="6"/>
  <c r="O27" i="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R3"/>
  <c r="P2"/>
  <c r="K14" i="6"/>
  <c r="B25" i="7" l="1"/>
  <c r="E22"/>
  <c r="R3" i="6"/>
  <c r="O27"/>
  <c r="B24"/>
  <c r="T21"/>
  <c r="T22" s="1"/>
  <c r="Q21"/>
  <c r="Q22" s="1"/>
  <c r="N21"/>
  <c r="N22" s="1"/>
  <c r="K21"/>
  <c r="K22" s="1"/>
  <c r="H21"/>
  <c r="H22" s="1"/>
  <c r="E21"/>
  <c r="X15"/>
  <c r="W15"/>
  <c r="W21" s="1"/>
  <c r="W11"/>
  <c r="P2"/>
  <c r="X15" i="5"/>
  <c r="T21"/>
  <c r="T22" s="1"/>
  <c r="N21"/>
  <c r="N22" s="1"/>
  <c r="K21"/>
  <c r="H21"/>
  <c r="H22" s="1"/>
  <c r="T1"/>
  <c r="P2" s="1"/>
  <c r="O27"/>
  <c r="E21"/>
  <c r="W11"/>
  <c r="W15" s="1"/>
  <c r="J16" i="3"/>
  <c r="J15"/>
  <c r="P15"/>
  <c r="P21" s="1"/>
  <c r="Q5"/>
  <c r="O5"/>
  <c r="K5"/>
  <c r="I5"/>
  <c r="G5"/>
  <c r="E5"/>
  <c r="N2" i="1"/>
  <c r="P1"/>
  <c r="P1" i="3"/>
  <c r="N2" s="1"/>
  <c r="K27"/>
  <c r="R21"/>
  <c r="N21"/>
  <c r="L21"/>
  <c r="H21"/>
  <c r="F21"/>
  <c r="D21"/>
  <c r="U11"/>
  <c r="U21" s="1"/>
  <c r="P17" i="1"/>
  <c r="K23"/>
  <c r="U10"/>
  <c r="U17" s="1"/>
  <c r="R17"/>
  <c r="N17"/>
  <c r="L17"/>
  <c r="J17"/>
  <c r="H17"/>
  <c r="F17"/>
  <c r="D17"/>
  <c r="Q5"/>
  <c r="R18" s="1"/>
  <c r="Q6" i="3" s="1"/>
  <c r="O5" i="1"/>
  <c r="M5"/>
  <c r="K5"/>
  <c r="I5"/>
  <c r="J18" s="1"/>
  <c r="I6" i="3" s="1"/>
  <c r="G5" i="1"/>
  <c r="E5"/>
  <c r="C5"/>
  <c r="F18" l="1"/>
  <c r="E6" i="3" s="1"/>
  <c r="F22" s="1"/>
  <c r="N18" i="1"/>
  <c r="D18"/>
  <c r="C6" i="3" s="1"/>
  <c r="D22" s="1"/>
  <c r="E22" i="5" s="1"/>
  <c r="H18" i="1"/>
  <c r="G6" i="3" s="1"/>
  <c r="L18" i="1"/>
  <c r="K6" i="3" s="1"/>
  <c r="B25" i="6"/>
  <c r="E22"/>
  <c r="W21" i="5"/>
  <c r="Q21"/>
  <c r="Q22" s="1"/>
  <c r="K22"/>
  <c r="K24" s="1"/>
  <c r="M2" s="1"/>
  <c r="J21" i="3"/>
  <c r="J22" s="1"/>
  <c r="N22"/>
  <c r="R22"/>
  <c r="L22"/>
  <c r="H22"/>
  <c r="P18" i="1"/>
  <c r="P22" i="3" s="1"/>
  <c r="B25"/>
  <c r="B21" i="1"/>
  <c r="B20"/>
  <c r="B25" i="5" l="1"/>
  <c r="B24"/>
  <c r="B24" i="3"/>
</calcChain>
</file>

<file path=xl/sharedStrings.xml><?xml version="1.0" encoding="utf-8"?>
<sst xmlns="http://schemas.openxmlformats.org/spreadsheetml/2006/main" count="444" uniqueCount="100">
  <si>
    <t>Kushal</t>
  </si>
  <si>
    <t>Iteam</t>
  </si>
  <si>
    <t>Price</t>
  </si>
  <si>
    <t>Average</t>
  </si>
  <si>
    <t>Nagaraju</t>
  </si>
  <si>
    <t>Tooth Paste</t>
  </si>
  <si>
    <t>Egges,Onion,chilli</t>
  </si>
  <si>
    <t>Total</t>
  </si>
  <si>
    <t>Swamy</t>
  </si>
  <si>
    <t>Curry</t>
  </si>
  <si>
    <t>Total Assumed</t>
  </si>
  <si>
    <t>Pending</t>
  </si>
  <si>
    <t>Assumptions</t>
  </si>
  <si>
    <t>Rent</t>
  </si>
  <si>
    <t>Water bill</t>
  </si>
  <si>
    <t>Current bill</t>
  </si>
  <si>
    <t>Net bill</t>
  </si>
  <si>
    <t>Rice</t>
  </si>
  <si>
    <t>curry</t>
  </si>
  <si>
    <t>gas</t>
  </si>
  <si>
    <t>Other</t>
  </si>
  <si>
    <t>Gopi</t>
  </si>
  <si>
    <t>Pulihara</t>
  </si>
  <si>
    <t>Water</t>
  </si>
  <si>
    <t>Fan repair</t>
  </si>
  <si>
    <t>Siva</t>
  </si>
  <si>
    <t>Narasimha</t>
  </si>
  <si>
    <t>Chicken curry</t>
  </si>
  <si>
    <t>nagaraju pending</t>
  </si>
  <si>
    <t>pending with all</t>
  </si>
  <si>
    <t>Previous month due</t>
  </si>
  <si>
    <t>Current month</t>
  </si>
  <si>
    <t>Rice bag</t>
  </si>
  <si>
    <t>rice bag bal amount</t>
  </si>
  <si>
    <t>curry cards 2</t>
  </si>
  <si>
    <t>net bill</t>
  </si>
  <si>
    <t>Murali</t>
  </si>
  <si>
    <t>Gas+1</t>
  </si>
  <si>
    <t>Curry 2 cards</t>
  </si>
  <si>
    <t>Cooker</t>
  </si>
  <si>
    <t>Knife</t>
  </si>
  <si>
    <t>Chille powder</t>
  </si>
  <si>
    <t>Eggs</t>
  </si>
  <si>
    <t>Onions</t>
  </si>
  <si>
    <t>chicken curry</t>
  </si>
  <si>
    <t>rent</t>
  </si>
  <si>
    <t>Oil Pack 1Lit</t>
  </si>
  <si>
    <t>Curry Card</t>
  </si>
  <si>
    <t>Sugar</t>
  </si>
  <si>
    <t>Dettol+1</t>
  </si>
  <si>
    <t>Water Tins</t>
  </si>
  <si>
    <t>Mirchi Powder</t>
  </si>
  <si>
    <t>Net Bill</t>
  </si>
  <si>
    <t>current bill+1</t>
  </si>
  <si>
    <t>Onions + Mirchi</t>
  </si>
  <si>
    <t>Eggs+Onions</t>
  </si>
  <si>
    <t>Thumsup+glasses</t>
  </si>
  <si>
    <t>ToothPaste+Rin Soap</t>
  </si>
  <si>
    <t>Eggs+Water</t>
  </si>
  <si>
    <t>OilPacket</t>
  </si>
  <si>
    <t>Mirror</t>
  </si>
  <si>
    <t>Date</t>
  </si>
  <si>
    <t>total for given owner</t>
  </si>
  <si>
    <t>Salt</t>
  </si>
  <si>
    <t>Knife+1</t>
  </si>
  <si>
    <t>Actual</t>
  </si>
  <si>
    <t>Curd Packet</t>
  </si>
  <si>
    <t>Gas</t>
  </si>
  <si>
    <t>Water + paste</t>
  </si>
  <si>
    <t>Mirch powder + onions</t>
  </si>
  <si>
    <t>Rin Soap</t>
  </si>
  <si>
    <t>All Months</t>
  </si>
  <si>
    <t>water+1</t>
  </si>
  <si>
    <t>oil</t>
  </si>
  <si>
    <t>eggs</t>
  </si>
  <si>
    <t>For Egg Curry</t>
  </si>
  <si>
    <t>Net Bill +1</t>
  </si>
  <si>
    <t>Water Tins+ Thalimpu sarukulu+ Scrub</t>
  </si>
  <si>
    <t>Tooth past</t>
  </si>
  <si>
    <t>Oil+eggs+Onions</t>
  </si>
  <si>
    <t>current bill + 1</t>
  </si>
  <si>
    <t>total pending with owner till 6/20/2018</t>
  </si>
  <si>
    <t>Paste</t>
  </si>
  <si>
    <t>curry card+1</t>
  </si>
  <si>
    <t>rent balance paid on 27/06/2018</t>
  </si>
  <si>
    <t>pending rent paid on 27/06/2018</t>
  </si>
  <si>
    <t>Oil</t>
  </si>
  <si>
    <t>Given</t>
  </si>
  <si>
    <t>curry card</t>
  </si>
  <si>
    <t>Dany</t>
  </si>
  <si>
    <t>Oil + Chicken Masala</t>
  </si>
  <si>
    <t>Water Tin</t>
  </si>
  <si>
    <t>Electricity Bill</t>
  </si>
  <si>
    <t xml:space="preserve">Water </t>
  </si>
  <si>
    <t>Dish Wash + FeviKwick</t>
  </si>
  <si>
    <t>Drink</t>
  </si>
  <si>
    <t>Pulihora</t>
  </si>
  <si>
    <t>Oil/Curry</t>
  </si>
  <si>
    <t>Rice baf</t>
  </si>
  <si>
    <t>Oniens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</si>
</sst>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Protection="1">
      <protection locked="0"/>
    </xf>
    <xf numFmtId="0" fontId="0" fillId="4" borderId="9" xfId="0" applyFill="1" applyBorder="1" applyAlignment="1" applyProtection="1">
      <alignment horizontal="center" vertical="center"/>
      <protection locked="0"/>
    </xf>
    <xf numFmtId="0" fontId="0" fillId="6" borderId="8" xfId="0" applyFill="1" applyBorder="1" applyProtection="1">
      <protection locked="0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0" xfId="0" applyFill="1" applyBorder="1" applyProtection="1"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4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6" borderId="11" xfId="0" applyFont="1" applyFill="1" applyBorder="1" applyAlignment="1" applyProtection="1">
      <alignment horizontal="center" vertical="center"/>
      <protection locked="0"/>
    </xf>
    <xf numFmtId="0" fontId="1" fillId="3" borderId="21" xfId="0" applyFont="1" applyFill="1" applyBorder="1" applyAlignment="1">
      <alignment horizontal="center" vertical="center"/>
    </xf>
    <xf numFmtId="164" fontId="0" fillId="6" borderId="22" xfId="0" applyNumberFormat="1" applyFill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6" borderId="24" xfId="0" applyNumberFormat="1" applyFill="1" applyBorder="1" applyProtection="1"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6" borderId="15" xfId="0" applyFill="1" applyBorder="1" applyProtection="1"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0" fillId="6" borderId="14" xfId="0" applyFill="1" applyBorder="1" applyProtection="1">
      <protection locked="0"/>
    </xf>
    <xf numFmtId="0" fontId="0" fillId="0" borderId="15" xfId="0" applyBorder="1"/>
    <xf numFmtId="0" fontId="1" fillId="3" borderId="5" xfId="0" applyFont="1" applyFill="1" applyBorder="1" applyAlignment="1">
      <alignment horizontal="center" vertical="center"/>
    </xf>
    <xf numFmtId="164" fontId="0" fillId="6" borderId="1" xfId="0" applyNumberFormat="1" applyFill="1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6" borderId="25" xfId="0" applyNumberFormat="1" applyFill="1" applyBorder="1" applyProtection="1">
      <protection locked="0"/>
    </xf>
    <xf numFmtId="164" fontId="0" fillId="0" borderId="26" xfId="0" applyNumberFormat="1" applyBorder="1" applyProtection="1">
      <protection locked="0"/>
    </xf>
    <xf numFmtId="0" fontId="0" fillId="7" borderId="10" xfId="0" applyFill="1" applyBorder="1" applyProtection="1">
      <protection locked="0"/>
    </xf>
    <xf numFmtId="0" fontId="0" fillId="7" borderId="11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  <xf numFmtId="0" fontId="0" fillId="6" borderId="27" xfId="0" applyFill="1" applyBorder="1" applyProtection="1">
      <protection locked="0"/>
    </xf>
    <xf numFmtId="164" fontId="0" fillId="6" borderId="28" xfId="0" applyNumberFormat="1" applyFill="1" applyBorder="1" applyProtection="1"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2" fillId="4" borderId="20" xfId="0" applyFont="1" applyFill="1" applyBorder="1" applyAlignment="1" applyProtection="1">
      <alignment horizontal="center"/>
      <protection locked="0"/>
    </xf>
    <xf numFmtId="0" fontId="0" fillId="5" borderId="20" xfId="0" applyFill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3"/>
  <sheetViews>
    <sheetView showGridLines="0" workbookViewId="0">
      <selection activeCell="K11" sqref="K11:L11"/>
    </sheetView>
  </sheetViews>
  <sheetFormatPr defaultRowHeight="15"/>
  <cols>
    <col min="1" max="1" width="12.5703125" customWidth="1"/>
    <col min="2" max="2" width="6.28515625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0.42578125" customWidth="1"/>
    <col min="8" max="8" width="6.85546875" customWidth="1"/>
    <col min="9" max="9" width="10.42578125" customWidth="1"/>
    <col min="10" max="10" width="6.85546875" customWidth="1"/>
    <col min="11" max="11" width="10.42578125" customWidth="1"/>
    <col min="12" max="12" width="6.85546875" customWidth="1"/>
    <col min="13" max="13" width="10.42578125" customWidth="1"/>
    <col min="14" max="14" width="6.85546875" customWidth="1"/>
    <col min="15" max="15" width="10.42578125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68" t="s">
        <v>0</v>
      </c>
      <c r="D4" s="69"/>
      <c r="E4" s="68" t="s">
        <v>8</v>
      </c>
      <c r="F4" s="69"/>
      <c r="G4" s="68" t="s">
        <v>4</v>
      </c>
      <c r="H4" s="69"/>
      <c r="I4" s="68" t="s">
        <v>21</v>
      </c>
      <c r="J4" s="69"/>
      <c r="K4" s="68" t="s">
        <v>26</v>
      </c>
      <c r="L4" s="69"/>
      <c r="M4" s="68" t="s">
        <v>25</v>
      </c>
      <c r="N4" s="69"/>
      <c r="O4" s="68" t="s">
        <v>36</v>
      </c>
      <c r="P4" s="69"/>
      <c r="Q4" s="68"/>
      <c r="R4" s="69"/>
      <c r="T4" s="3" t="s">
        <v>12</v>
      </c>
      <c r="U4" s="3" t="s">
        <v>2</v>
      </c>
    </row>
    <row r="5" spans="1:21" ht="15.75" thickBot="1">
      <c r="C5" s="70">
        <f>IF(C4&gt;0,$B$1,"")</f>
        <v>2500</v>
      </c>
      <c r="D5" s="71"/>
      <c r="E5" s="70">
        <f>IF(E4&gt;0,$B$1,"")</f>
        <v>2500</v>
      </c>
      <c r="F5" s="71"/>
      <c r="G5" s="70">
        <f>IF(G4&gt;0,$B$1,"")</f>
        <v>2500</v>
      </c>
      <c r="H5" s="71"/>
      <c r="I5" s="70">
        <f>IF(I4&gt;0,$B$1,"")</f>
        <v>2500</v>
      </c>
      <c r="J5" s="71"/>
      <c r="K5" s="70">
        <f>IF(K4&gt;0,$B$1,"")</f>
        <v>2500</v>
      </c>
      <c r="L5" s="71"/>
      <c r="M5" s="70">
        <f>IF(M4&gt;0,$B$1,"")</f>
        <v>2500</v>
      </c>
      <c r="N5" s="71"/>
      <c r="O5" s="70">
        <f>IF(O4&gt;0,$B$1,"")</f>
        <v>2500</v>
      </c>
      <c r="P5" s="71"/>
      <c r="Q5" s="70" t="str">
        <f>IF(Q4&gt;0,$B$1,"")</f>
        <v/>
      </c>
      <c r="R5" s="71"/>
      <c r="T5" s="7" t="s">
        <v>13</v>
      </c>
      <c r="U5" s="7">
        <v>8000</v>
      </c>
    </row>
    <row r="6" spans="1:21" ht="15.75" thickBot="1">
      <c r="C6" s="5" t="s">
        <v>1</v>
      </c>
      <c r="D6" s="6" t="s">
        <v>2</v>
      </c>
      <c r="E6" s="5" t="s">
        <v>1</v>
      </c>
      <c r="F6" s="6" t="s">
        <v>2</v>
      </c>
      <c r="G6" s="5" t="s">
        <v>1</v>
      </c>
      <c r="H6" s="6" t="s">
        <v>2</v>
      </c>
      <c r="I6" s="5" t="s">
        <v>1</v>
      </c>
      <c r="J6" s="6" t="s">
        <v>2</v>
      </c>
      <c r="K6" s="5" t="s">
        <v>1</v>
      </c>
      <c r="L6" s="6" t="s">
        <v>2</v>
      </c>
      <c r="M6" s="5" t="s">
        <v>1</v>
      </c>
      <c r="N6" s="6" t="s">
        <v>2</v>
      </c>
      <c r="O6" s="34" t="s">
        <v>1</v>
      </c>
      <c r="P6" s="35" t="s">
        <v>2</v>
      </c>
      <c r="Q6" s="5" t="s">
        <v>1</v>
      </c>
      <c r="R6" s="6" t="s">
        <v>2</v>
      </c>
      <c r="T6" s="7" t="s">
        <v>14</v>
      </c>
      <c r="U6" s="7">
        <v>215</v>
      </c>
    </row>
    <row r="7" spans="1:21">
      <c r="C7" s="8" t="s">
        <v>5</v>
      </c>
      <c r="D7" s="9">
        <v>168</v>
      </c>
      <c r="E7" s="8" t="s">
        <v>9</v>
      </c>
      <c r="F7" s="9">
        <v>550</v>
      </c>
      <c r="G7" s="21" t="s">
        <v>23</v>
      </c>
      <c r="H7" s="22">
        <v>40</v>
      </c>
      <c r="I7" s="8" t="s">
        <v>22</v>
      </c>
      <c r="J7" s="9">
        <v>40</v>
      </c>
      <c r="K7" s="21" t="s">
        <v>23</v>
      </c>
      <c r="L7" s="22">
        <v>40</v>
      </c>
      <c r="M7" s="8" t="s">
        <v>32</v>
      </c>
      <c r="N7" s="30">
        <v>1000</v>
      </c>
      <c r="O7" s="38"/>
      <c r="P7" s="39"/>
      <c r="Q7" s="32"/>
      <c r="R7" s="9"/>
      <c r="T7" s="7" t="s">
        <v>15</v>
      </c>
      <c r="U7" s="7">
        <v>1000</v>
      </c>
    </row>
    <row r="8" spans="1:21">
      <c r="C8" s="10" t="s">
        <v>6</v>
      </c>
      <c r="D8" s="11">
        <v>70</v>
      </c>
      <c r="E8" s="10" t="s">
        <v>27</v>
      </c>
      <c r="F8" s="11">
        <v>346</v>
      </c>
      <c r="G8" s="10" t="s">
        <v>13</v>
      </c>
      <c r="H8" s="11">
        <v>2400</v>
      </c>
      <c r="I8" s="10" t="s">
        <v>19</v>
      </c>
      <c r="J8" s="11">
        <v>280</v>
      </c>
      <c r="K8" s="10" t="s">
        <v>33</v>
      </c>
      <c r="L8" s="11">
        <v>150</v>
      </c>
      <c r="M8" s="10" t="s">
        <v>34</v>
      </c>
      <c r="N8" s="31">
        <v>1300</v>
      </c>
      <c r="O8" s="40"/>
      <c r="P8" s="41"/>
      <c r="Q8" s="33"/>
      <c r="R8" s="11"/>
      <c r="T8" s="7" t="s">
        <v>16</v>
      </c>
      <c r="U8" s="7">
        <v>1200</v>
      </c>
    </row>
    <row r="9" spans="1:21">
      <c r="C9" s="19" t="s">
        <v>23</v>
      </c>
      <c r="D9" s="20">
        <v>15</v>
      </c>
      <c r="E9" s="10" t="s">
        <v>13</v>
      </c>
      <c r="F9" s="11">
        <v>1600</v>
      </c>
      <c r="G9" s="10" t="s">
        <v>23</v>
      </c>
      <c r="H9" s="11">
        <v>20</v>
      </c>
      <c r="I9" s="10" t="s">
        <v>13</v>
      </c>
      <c r="J9" s="11">
        <v>2000</v>
      </c>
      <c r="K9" s="10" t="s">
        <v>35</v>
      </c>
      <c r="L9" s="11">
        <v>1180</v>
      </c>
      <c r="M9" s="10"/>
      <c r="N9" s="31"/>
      <c r="O9" s="10"/>
      <c r="P9" s="11"/>
      <c r="Q9" s="33"/>
      <c r="R9" s="11"/>
      <c r="T9" s="7" t="s">
        <v>17</v>
      </c>
      <c r="U9" s="7">
        <v>1200</v>
      </c>
    </row>
    <row r="10" spans="1:21">
      <c r="C10" s="10" t="s">
        <v>24</v>
      </c>
      <c r="D10" s="11">
        <v>280</v>
      </c>
      <c r="E10" s="10" t="s">
        <v>23</v>
      </c>
      <c r="F10" s="11">
        <v>25</v>
      </c>
      <c r="G10" s="10" t="s">
        <v>23</v>
      </c>
      <c r="H10" s="11">
        <v>40</v>
      </c>
      <c r="I10" s="10" t="s">
        <v>23</v>
      </c>
      <c r="J10" s="11">
        <v>10</v>
      </c>
      <c r="K10" s="10" t="s">
        <v>23</v>
      </c>
      <c r="L10" s="11">
        <v>40</v>
      </c>
      <c r="M10" s="10"/>
      <c r="N10" s="31"/>
      <c r="O10" s="10"/>
      <c r="P10" s="11"/>
      <c r="Q10" s="33"/>
      <c r="R10" s="11"/>
      <c r="T10" s="7" t="s">
        <v>18</v>
      </c>
      <c r="U10" s="7">
        <f>650*4</f>
        <v>2600</v>
      </c>
    </row>
    <row r="11" spans="1:21">
      <c r="C11" s="10" t="s">
        <v>9</v>
      </c>
      <c r="D11" s="11">
        <v>550</v>
      </c>
      <c r="E11" s="10"/>
      <c r="F11" s="11"/>
      <c r="G11" s="10"/>
      <c r="H11" s="11"/>
      <c r="I11" s="10"/>
      <c r="J11" s="11"/>
      <c r="K11" s="61" t="s">
        <v>84</v>
      </c>
      <c r="L11" s="62">
        <v>1000</v>
      </c>
      <c r="M11" s="10"/>
      <c r="N11" s="31"/>
      <c r="O11" s="10"/>
      <c r="P11" s="11"/>
      <c r="Q11" s="33"/>
      <c r="R11" s="11"/>
      <c r="T11" s="7" t="s">
        <v>19</v>
      </c>
      <c r="U11" s="7">
        <v>900</v>
      </c>
    </row>
    <row r="12" spans="1:21">
      <c r="C12" s="10" t="s">
        <v>13</v>
      </c>
      <c r="D12" s="11">
        <v>600</v>
      </c>
      <c r="E12" s="10"/>
      <c r="F12" s="11"/>
      <c r="G12" s="10"/>
      <c r="H12" s="11"/>
      <c r="I12" s="10"/>
      <c r="J12" s="11"/>
      <c r="K12" s="10"/>
      <c r="L12" s="11"/>
      <c r="M12" s="10"/>
      <c r="N12" s="31"/>
      <c r="O12" s="10"/>
      <c r="P12" s="11"/>
      <c r="Q12" s="33"/>
      <c r="R12" s="11"/>
      <c r="T12" s="7" t="s">
        <v>20</v>
      </c>
      <c r="U12" s="7">
        <v>1500</v>
      </c>
    </row>
    <row r="13" spans="1:21">
      <c r="C13" s="10" t="s">
        <v>15</v>
      </c>
      <c r="D13" s="11">
        <v>730</v>
      </c>
      <c r="E13" s="10"/>
      <c r="F13" s="11"/>
      <c r="G13" s="10"/>
      <c r="H13" s="11"/>
      <c r="I13" s="10"/>
      <c r="J13" s="11"/>
      <c r="K13" s="10"/>
      <c r="L13" s="11"/>
      <c r="M13" s="10"/>
      <c r="N13" s="31"/>
      <c r="O13" s="10"/>
      <c r="P13" s="11"/>
      <c r="Q13" s="33"/>
      <c r="R13" s="11"/>
      <c r="T13" s="7"/>
      <c r="U13" s="7"/>
    </row>
    <row r="14" spans="1:21">
      <c r="E14" s="10"/>
      <c r="F14" s="11"/>
      <c r="G14" s="10"/>
      <c r="H14" s="11"/>
      <c r="I14" s="10"/>
      <c r="J14" s="11"/>
      <c r="K14" s="10"/>
      <c r="L14" s="11"/>
      <c r="M14" s="10"/>
      <c r="N14" s="31"/>
      <c r="O14" s="10"/>
      <c r="P14" s="11"/>
      <c r="Q14" s="33"/>
      <c r="R14" s="11"/>
      <c r="T14" s="7"/>
      <c r="U14" s="7"/>
    </row>
    <row r="15" spans="1:21">
      <c r="C15" s="10"/>
      <c r="D15" s="11"/>
      <c r="E15" s="10"/>
      <c r="F15" s="11"/>
      <c r="G15" s="10"/>
      <c r="H15" s="11"/>
      <c r="I15" s="10"/>
      <c r="J15" s="11"/>
      <c r="K15" s="10"/>
      <c r="L15" s="11"/>
      <c r="M15" s="10"/>
      <c r="N15" s="31"/>
      <c r="O15" s="10"/>
      <c r="P15" s="11"/>
      <c r="Q15" s="33"/>
      <c r="R15" s="11"/>
      <c r="T15" s="7"/>
      <c r="U15" s="7"/>
    </row>
    <row r="16" spans="1:21" ht="15.75" thickBot="1">
      <c r="C16" s="12"/>
      <c r="D16" s="13"/>
      <c r="E16" s="12"/>
      <c r="F16" s="13"/>
      <c r="G16" s="12"/>
      <c r="H16" s="13"/>
      <c r="I16" s="12"/>
      <c r="J16" s="13"/>
      <c r="K16" s="12"/>
      <c r="L16" s="13"/>
      <c r="M16" s="12"/>
      <c r="N16" s="36"/>
      <c r="O16" s="12"/>
      <c r="P16" s="13"/>
      <c r="Q16" s="37"/>
      <c r="R16" s="13"/>
      <c r="T16" s="7"/>
      <c r="U16" s="7"/>
    </row>
    <row r="17" spans="1:21">
      <c r="C17" s="4" t="s">
        <v>7</v>
      </c>
      <c r="D17" s="2">
        <f>SUM(D7:D16)</f>
        <v>2413</v>
      </c>
      <c r="E17" s="4" t="s">
        <v>7</v>
      </c>
      <c r="F17" s="2">
        <f>SUM(F7:F16)</f>
        <v>2521</v>
      </c>
      <c r="G17" s="4" t="s">
        <v>7</v>
      </c>
      <c r="H17" s="2">
        <f>SUM(H7:H16)</f>
        <v>2500</v>
      </c>
      <c r="I17" s="4" t="s">
        <v>7</v>
      </c>
      <c r="J17" s="2">
        <f>SUM(J7:J16)</f>
        <v>2330</v>
      </c>
      <c r="K17" s="4" t="s">
        <v>7</v>
      </c>
      <c r="L17" s="2">
        <f>SUM(L7:L16)</f>
        <v>2410</v>
      </c>
      <c r="M17" s="4" t="s">
        <v>7</v>
      </c>
      <c r="N17" s="2">
        <f>SUM(N7:N16)</f>
        <v>2300</v>
      </c>
      <c r="O17" s="4" t="s">
        <v>7</v>
      </c>
      <c r="P17" s="2">
        <f>SUM(P9:P16)</f>
        <v>0</v>
      </c>
      <c r="Q17" s="4" t="s">
        <v>7</v>
      </c>
      <c r="R17" s="2">
        <f>SUM(R7:R16)</f>
        <v>0</v>
      </c>
      <c r="T17" s="17" t="s">
        <v>7</v>
      </c>
      <c r="U17" s="17">
        <f>SUM(U5:U16)</f>
        <v>16615</v>
      </c>
    </row>
    <row r="18" spans="1:21">
      <c r="A18" s="15"/>
      <c r="B18" s="15"/>
      <c r="C18" s="16" t="s">
        <v>11</v>
      </c>
      <c r="D18" s="16">
        <f>C5-D17</f>
        <v>87</v>
      </c>
      <c r="E18" s="16" t="s">
        <v>11</v>
      </c>
      <c r="F18" s="16">
        <f>E5-F17</f>
        <v>-21</v>
      </c>
      <c r="G18" s="16" t="s">
        <v>11</v>
      </c>
      <c r="H18" s="16">
        <f>G5-H17</f>
        <v>0</v>
      </c>
      <c r="I18" s="16" t="s">
        <v>11</v>
      </c>
      <c r="J18" s="16">
        <f>I5-J17</f>
        <v>170</v>
      </c>
      <c r="K18" s="16" t="s">
        <v>11</v>
      </c>
      <c r="L18" s="16">
        <f>K5-L17</f>
        <v>90</v>
      </c>
      <c r="M18" s="16" t="s">
        <v>11</v>
      </c>
      <c r="N18" s="16">
        <f>M5-N17</f>
        <v>200</v>
      </c>
      <c r="O18" s="16" t="s">
        <v>11</v>
      </c>
      <c r="P18" s="16">
        <f>O5-P17</f>
        <v>2500</v>
      </c>
      <c r="Q18" s="16" t="s">
        <v>11</v>
      </c>
      <c r="R18" s="16" t="e">
        <f>Q5-R17</f>
        <v>#VALUE!</v>
      </c>
    </row>
    <row r="19" spans="1:2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1:21">
      <c r="A20" s="15" t="s">
        <v>10</v>
      </c>
      <c r="B20" s="14">
        <f>SUM(C5:R5)</f>
        <v>17500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1">
      <c r="A21" s="15" t="s">
        <v>7</v>
      </c>
      <c r="B21" s="14">
        <f>SUM(D17,F17,H17,J17,L17,N17,P17,R17)</f>
        <v>14474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>
        <f>2500*7</f>
        <v>17500</v>
      </c>
      <c r="L23" s="15"/>
      <c r="M23" s="15"/>
      <c r="N23" s="15"/>
      <c r="O23" s="15"/>
      <c r="P23" s="15"/>
      <c r="Q23" s="15"/>
      <c r="R23" s="15"/>
    </row>
  </sheetData>
  <mergeCells count="16">
    <mergeCell ref="Q4:R4"/>
    <mergeCell ref="M5:N5"/>
    <mergeCell ref="O5:P5"/>
    <mergeCell ref="Q5:R5"/>
    <mergeCell ref="C4:D4"/>
    <mergeCell ref="E4:F4"/>
    <mergeCell ref="G4:H4"/>
    <mergeCell ref="I4:J4"/>
    <mergeCell ref="K4:L4"/>
    <mergeCell ref="M4:N4"/>
    <mergeCell ref="O4:P4"/>
    <mergeCell ref="C5:D5"/>
    <mergeCell ref="E5:F5"/>
    <mergeCell ref="G5:H5"/>
    <mergeCell ref="I5:J5"/>
    <mergeCell ref="K5:L5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7"/>
  <sheetViews>
    <sheetView showGridLines="0" workbookViewId="0">
      <selection activeCell="K13" sqref="K13:L13"/>
    </sheetView>
  </sheetViews>
  <sheetFormatPr defaultRowHeight="15"/>
  <cols>
    <col min="1" max="1" width="12.5703125" customWidth="1"/>
    <col min="2" max="2" width="9" customWidth="1"/>
    <col min="3" max="3" width="10.42578125" customWidth="1"/>
    <col min="4" max="4" width="8.140625" customWidth="1"/>
    <col min="5" max="5" width="10.42578125" customWidth="1"/>
    <col min="6" max="6" width="6.85546875" customWidth="1"/>
    <col min="7" max="7" width="11.5703125" bestFit="1" customWidth="1"/>
    <col min="8" max="8" width="6.85546875" customWidth="1"/>
    <col min="9" max="9" width="10.42578125" customWidth="1"/>
    <col min="10" max="10" width="6.85546875" customWidth="1"/>
    <col min="11" max="11" width="12.7109375" customWidth="1"/>
    <col min="12" max="12" width="6.85546875" style="2" customWidth="1"/>
    <col min="13" max="13" width="10.42578125" customWidth="1"/>
    <col min="14" max="14" width="6.85546875" customWidth="1"/>
    <col min="15" max="15" width="14" customWidth="1"/>
    <col min="16" max="16" width="6.85546875" customWidth="1"/>
    <col min="17" max="17" width="10.42578125" customWidth="1"/>
    <col min="18" max="18" width="6.85546875" customWidth="1"/>
    <col min="19" max="19" width="5.7109375" customWidth="1"/>
    <col min="20" max="20" width="11.140625" customWidth="1"/>
    <col min="21" max="21" width="7.5703125" customWidth="1"/>
  </cols>
  <sheetData>
    <row r="1" spans="1:21">
      <c r="A1" s="1" t="s">
        <v>3</v>
      </c>
      <c r="B1" s="18">
        <v>2500</v>
      </c>
      <c r="M1" t="s">
        <v>28</v>
      </c>
      <c r="N1" s="27">
        <v>4300</v>
      </c>
      <c r="O1">
        <v>1600</v>
      </c>
      <c r="P1" s="27">
        <f>N1-O1</f>
        <v>2700</v>
      </c>
    </row>
    <row r="2" spans="1:21">
      <c r="M2" t="s">
        <v>29</v>
      </c>
      <c r="N2">
        <f>5340-P1</f>
        <v>2640</v>
      </c>
    </row>
    <row r="3" spans="1:21" ht="15.75" thickBot="1"/>
    <row r="4" spans="1:21" ht="21.75" thickBot="1">
      <c r="C4" s="68" t="s">
        <v>0</v>
      </c>
      <c r="D4" s="69"/>
      <c r="E4" s="68" t="s">
        <v>8</v>
      </c>
      <c r="F4" s="69"/>
      <c r="G4" s="68" t="s">
        <v>4</v>
      </c>
      <c r="H4" s="69"/>
      <c r="I4" s="68" t="s">
        <v>21</v>
      </c>
      <c r="J4" s="69"/>
      <c r="K4" s="68" t="s">
        <v>26</v>
      </c>
      <c r="L4" s="69"/>
      <c r="M4" s="68" t="s">
        <v>25</v>
      </c>
      <c r="N4" s="69"/>
      <c r="O4" s="68" t="s">
        <v>36</v>
      </c>
      <c r="P4" s="69"/>
      <c r="Q4" s="68"/>
      <c r="R4" s="69"/>
      <c r="T4" s="3" t="s">
        <v>12</v>
      </c>
      <c r="U4" s="3" t="s">
        <v>2</v>
      </c>
    </row>
    <row r="5" spans="1:21" ht="15.75" thickBot="1">
      <c r="B5" s="29" t="s">
        <v>31</v>
      </c>
      <c r="C5" s="70">
        <v>2000</v>
      </c>
      <c r="D5" s="71"/>
      <c r="E5" s="70">
        <f>IF(E4&gt;0,$B$1,"")</f>
        <v>2500</v>
      </c>
      <c r="F5" s="71"/>
      <c r="G5" s="70">
        <f>IF(G4&gt;0,$B$1,"")</f>
        <v>2500</v>
      </c>
      <c r="H5" s="71"/>
      <c r="I5" s="70">
        <f>IF(I4&gt;0,$B$1,"")</f>
        <v>2500</v>
      </c>
      <c r="J5" s="71"/>
      <c r="K5" s="70">
        <f>IF(K4&gt;0,$B$1,"")</f>
        <v>2500</v>
      </c>
      <c r="L5" s="71"/>
      <c r="M5" s="70">
        <v>0</v>
      </c>
      <c r="N5" s="71"/>
      <c r="O5" s="70">
        <f>IF(O4&gt;0,$B$1,"")</f>
        <v>2500</v>
      </c>
      <c r="P5" s="71"/>
      <c r="Q5" s="70" t="str">
        <f>IF(Q4&gt;0,$B$1,"")</f>
        <v/>
      </c>
      <c r="R5" s="71"/>
      <c r="T5" s="7"/>
      <c r="U5" s="7"/>
    </row>
    <row r="6" spans="1:21" ht="15.75" thickBot="1">
      <c r="B6" s="28" t="s">
        <v>30</v>
      </c>
      <c r="C6" s="70">
        <f>IFERROR(April!D18,"0")</f>
        <v>87</v>
      </c>
      <c r="D6" s="71"/>
      <c r="E6" s="70">
        <f>IFERROR(April!F18,"0")</f>
        <v>-21</v>
      </c>
      <c r="F6" s="71"/>
      <c r="G6" s="70">
        <f>IFERROR(April!H18,"0")</f>
        <v>0</v>
      </c>
      <c r="H6" s="71"/>
      <c r="I6" s="70">
        <f>IFERROR(April!J18,"0")</f>
        <v>170</v>
      </c>
      <c r="J6" s="71"/>
      <c r="K6" s="70">
        <f>IFERROR(April!L18,"0")</f>
        <v>90</v>
      </c>
      <c r="L6" s="71"/>
      <c r="M6" s="70">
        <v>0</v>
      </c>
      <c r="N6" s="71"/>
      <c r="O6" s="70">
        <v>0</v>
      </c>
      <c r="P6" s="71"/>
      <c r="Q6" s="70" t="str">
        <f>IFERROR(April!R18,"0")</f>
        <v>0</v>
      </c>
      <c r="R6" s="71"/>
      <c r="T6" s="7" t="s">
        <v>13</v>
      </c>
      <c r="U6" s="7">
        <v>8000</v>
      </c>
    </row>
    <row r="7" spans="1:21" ht="15.75" thickBot="1">
      <c r="C7" s="5" t="s">
        <v>1</v>
      </c>
      <c r="D7" s="6" t="s">
        <v>2</v>
      </c>
      <c r="E7" s="5" t="s">
        <v>1</v>
      </c>
      <c r="F7" s="6" t="s">
        <v>2</v>
      </c>
      <c r="G7" s="5" t="s">
        <v>1</v>
      </c>
      <c r="H7" s="6" t="s">
        <v>2</v>
      </c>
      <c r="I7" s="5" t="s">
        <v>1</v>
      </c>
      <c r="J7" s="6" t="s">
        <v>2</v>
      </c>
      <c r="K7" s="5" t="s">
        <v>1</v>
      </c>
      <c r="L7" s="6" t="s">
        <v>2</v>
      </c>
      <c r="M7" s="5" t="s">
        <v>1</v>
      </c>
      <c r="N7" s="6" t="s">
        <v>2</v>
      </c>
      <c r="O7" s="5" t="s">
        <v>1</v>
      </c>
      <c r="P7" s="6" t="s">
        <v>2</v>
      </c>
      <c r="Q7" s="5" t="s">
        <v>1</v>
      </c>
      <c r="R7" s="6" t="s">
        <v>2</v>
      </c>
      <c r="T7" s="7" t="s">
        <v>14</v>
      </c>
      <c r="U7" s="7">
        <v>215</v>
      </c>
    </row>
    <row r="8" spans="1:21">
      <c r="C8" s="10" t="s">
        <v>37</v>
      </c>
      <c r="D8" s="11">
        <v>200</v>
      </c>
      <c r="E8" s="23" t="s">
        <v>13</v>
      </c>
      <c r="F8" s="24">
        <v>2500</v>
      </c>
      <c r="G8" s="23" t="s">
        <v>23</v>
      </c>
      <c r="H8" s="24">
        <v>30</v>
      </c>
      <c r="I8" s="23" t="s">
        <v>23</v>
      </c>
      <c r="J8" s="24">
        <v>15</v>
      </c>
      <c r="K8" s="23" t="s">
        <v>26</v>
      </c>
      <c r="L8" s="24">
        <v>500</v>
      </c>
      <c r="M8" s="23"/>
      <c r="N8" s="24"/>
      <c r="O8" s="8" t="s">
        <v>37</v>
      </c>
      <c r="P8" s="9">
        <v>80</v>
      </c>
      <c r="Q8" s="23"/>
      <c r="R8" s="24"/>
      <c r="T8" s="7" t="s">
        <v>15</v>
      </c>
      <c r="U8" s="7">
        <v>1000</v>
      </c>
    </row>
    <row r="9" spans="1:21">
      <c r="C9" s="25" t="s">
        <v>38</v>
      </c>
      <c r="D9" s="26">
        <v>1300</v>
      </c>
      <c r="E9" s="25" t="s">
        <v>23</v>
      </c>
      <c r="F9" s="26">
        <v>10</v>
      </c>
      <c r="G9" s="25" t="s">
        <v>39</v>
      </c>
      <c r="H9" s="26">
        <v>2000</v>
      </c>
      <c r="I9" s="25" t="s">
        <v>43</v>
      </c>
      <c r="J9" s="26">
        <v>10</v>
      </c>
      <c r="K9" t="s">
        <v>53</v>
      </c>
      <c r="L9" s="2">
        <v>70</v>
      </c>
      <c r="M9" s="25"/>
      <c r="N9" s="26"/>
      <c r="O9" s="10" t="s">
        <v>23</v>
      </c>
      <c r="P9" s="11">
        <v>20</v>
      </c>
      <c r="Q9" s="25"/>
      <c r="R9" s="26"/>
      <c r="T9" s="7" t="s">
        <v>16</v>
      </c>
      <c r="U9" s="7">
        <v>1200</v>
      </c>
    </row>
    <row r="10" spans="1:21">
      <c r="C10" s="25" t="s">
        <v>42</v>
      </c>
      <c r="D10" s="26">
        <v>50</v>
      </c>
      <c r="E10" s="25"/>
      <c r="F10" s="26"/>
      <c r="G10" s="25" t="s">
        <v>23</v>
      </c>
      <c r="H10" s="26">
        <v>30</v>
      </c>
      <c r="I10" s="25" t="s">
        <v>13</v>
      </c>
      <c r="J10" s="26">
        <v>2500</v>
      </c>
      <c r="K10" s="25" t="s">
        <v>23</v>
      </c>
      <c r="L10" s="26">
        <v>15</v>
      </c>
      <c r="M10" s="25"/>
      <c r="N10" s="26"/>
      <c r="O10" s="25" t="s">
        <v>40</v>
      </c>
      <c r="P10" s="26">
        <v>30</v>
      </c>
      <c r="Q10" s="25"/>
      <c r="R10" s="26"/>
      <c r="T10" s="7" t="s">
        <v>17</v>
      </c>
      <c r="U10" s="7">
        <v>1200</v>
      </c>
    </row>
    <row r="11" spans="1:21">
      <c r="C11" s="25" t="s">
        <v>44</v>
      </c>
      <c r="D11" s="26">
        <v>375</v>
      </c>
      <c r="E11" s="25"/>
      <c r="F11" s="26"/>
      <c r="G11" s="25" t="s">
        <v>13</v>
      </c>
      <c r="H11" s="26">
        <v>1000</v>
      </c>
      <c r="I11" s="25" t="s">
        <v>23</v>
      </c>
      <c r="J11" s="26">
        <v>10</v>
      </c>
      <c r="K11" s="25" t="s">
        <v>23</v>
      </c>
      <c r="L11" s="26">
        <v>15</v>
      </c>
      <c r="M11" s="25"/>
      <c r="N11" s="26"/>
      <c r="O11" s="25" t="s">
        <v>41</v>
      </c>
      <c r="P11" s="26">
        <v>20</v>
      </c>
      <c r="Q11" s="25"/>
      <c r="R11" s="26"/>
      <c r="T11" s="7" t="s">
        <v>18</v>
      </c>
      <c r="U11" s="7">
        <f>650*4</f>
        <v>2600</v>
      </c>
    </row>
    <row r="12" spans="1:21">
      <c r="C12" s="25" t="s">
        <v>42</v>
      </c>
      <c r="D12" s="26">
        <v>40</v>
      </c>
      <c r="E12" s="25"/>
      <c r="F12" s="26"/>
      <c r="G12" s="25" t="s">
        <v>23</v>
      </c>
      <c r="H12" s="26">
        <v>30</v>
      </c>
      <c r="I12" s="25" t="s">
        <v>23</v>
      </c>
      <c r="J12" s="26">
        <v>30</v>
      </c>
      <c r="K12" s="25" t="s">
        <v>52</v>
      </c>
      <c r="L12" s="26">
        <v>1300</v>
      </c>
      <c r="M12" s="25"/>
      <c r="N12" s="26"/>
      <c r="O12" s="25" t="s">
        <v>45</v>
      </c>
      <c r="P12" s="26">
        <v>1000</v>
      </c>
      <c r="Q12" s="25"/>
      <c r="R12" s="26"/>
      <c r="T12" s="7" t="s">
        <v>19</v>
      </c>
      <c r="U12" s="7">
        <v>900</v>
      </c>
    </row>
    <row r="13" spans="1:21">
      <c r="C13" s="25"/>
      <c r="D13" s="26"/>
      <c r="E13" s="25"/>
      <c r="F13" s="26"/>
      <c r="G13" s="25" t="s">
        <v>23</v>
      </c>
      <c r="H13" s="26">
        <v>10</v>
      </c>
      <c r="I13" s="25" t="s">
        <v>49</v>
      </c>
      <c r="J13" s="26">
        <v>15</v>
      </c>
      <c r="K13" s="61" t="s">
        <v>84</v>
      </c>
      <c r="L13" s="62">
        <v>500</v>
      </c>
      <c r="M13" s="25"/>
      <c r="N13" s="26"/>
      <c r="O13" s="25" t="s">
        <v>53</v>
      </c>
      <c r="P13" s="26">
        <v>700</v>
      </c>
      <c r="Q13" s="25"/>
      <c r="R13" s="26"/>
      <c r="T13" s="7" t="s">
        <v>20</v>
      </c>
      <c r="U13" s="7">
        <v>1500</v>
      </c>
    </row>
    <row r="14" spans="1:21">
      <c r="C14" s="25"/>
      <c r="D14" s="26"/>
      <c r="E14" s="25"/>
      <c r="F14" s="26"/>
      <c r="G14" s="25" t="s">
        <v>46</v>
      </c>
      <c r="H14" s="26">
        <v>88</v>
      </c>
      <c r="I14" s="25" t="s">
        <v>51</v>
      </c>
      <c r="J14" s="42">
        <v>25</v>
      </c>
      <c r="K14" s="25"/>
      <c r="L14" s="26"/>
      <c r="M14" s="25"/>
      <c r="N14" s="26"/>
      <c r="O14" s="25" t="s">
        <v>47</v>
      </c>
      <c r="P14" s="26">
        <v>650</v>
      </c>
      <c r="Q14" s="25"/>
      <c r="R14" s="26"/>
      <c r="T14" s="7"/>
      <c r="U14" s="7"/>
    </row>
    <row r="15" spans="1:21">
      <c r="C15" s="10"/>
      <c r="D15" s="11"/>
      <c r="E15" s="10"/>
      <c r="F15" s="11"/>
      <c r="G15" s="10" t="s">
        <v>55</v>
      </c>
      <c r="H15" s="11">
        <v>40</v>
      </c>
      <c r="I15" s="10" t="s">
        <v>54</v>
      </c>
      <c r="J15" s="11">
        <f>20+10</f>
        <v>30</v>
      </c>
      <c r="K15" s="10"/>
      <c r="L15" s="11"/>
      <c r="M15" s="10"/>
      <c r="N15" s="11"/>
      <c r="O15" s="10" t="s">
        <v>50</v>
      </c>
      <c r="P15" s="11">
        <f>30+30+15</f>
        <v>75</v>
      </c>
      <c r="Q15" s="10"/>
      <c r="R15" s="11"/>
      <c r="T15" s="7"/>
      <c r="U15" s="7"/>
    </row>
    <row r="16" spans="1:21">
      <c r="C16" s="10"/>
      <c r="D16" s="11"/>
      <c r="E16" s="10"/>
      <c r="F16" s="11"/>
      <c r="G16" s="10" t="s">
        <v>56</v>
      </c>
      <c r="H16" s="11">
        <v>65</v>
      </c>
      <c r="I16" s="10" t="s">
        <v>58</v>
      </c>
      <c r="J16" s="11">
        <f>50+10</f>
        <v>60</v>
      </c>
      <c r="K16" s="10"/>
      <c r="L16" s="11"/>
      <c r="M16" s="10"/>
      <c r="N16" s="11"/>
      <c r="O16" s="10" t="s">
        <v>50</v>
      </c>
      <c r="P16" s="11">
        <v>15</v>
      </c>
      <c r="Q16" s="10"/>
      <c r="R16" s="11"/>
      <c r="T16" s="7"/>
      <c r="U16" s="7"/>
    </row>
    <row r="17" spans="1:21" ht="15.75" thickBot="1">
      <c r="C17" s="12"/>
      <c r="D17" s="13"/>
      <c r="E17" s="12"/>
      <c r="F17" s="13"/>
      <c r="G17" s="12" t="s">
        <v>57</v>
      </c>
      <c r="H17" s="13">
        <v>20</v>
      </c>
      <c r="I17" s="12"/>
      <c r="J17" s="13"/>
      <c r="K17" s="12"/>
      <c r="L17" s="13"/>
      <c r="M17" s="12"/>
      <c r="N17" s="13"/>
      <c r="O17" s="12"/>
      <c r="P17" s="13"/>
      <c r="Q17" s="12"/>
      <c r="R17" s="13"/>
      <c r="T17" s="7"/>
      <c r="U17" s="7"/>
    </row>
    <row r="18" spans="1:21" ht="15.75" thickBot="1">
      <c r="C18" s="12"/>
      <c r="D18" s="13"/>
      <c r="E18" s="12"/>
      <c r="F18" s="13"/>
      <c r="G18" s="12"/>
      <c r="H18" s="13"/>
      <c r="I18" s="12"/>
      <c r="J18" s="13"/>
      <c r="K18" s="12"/>
      <c r="L18" s="13"/>
      <c r="M18" s="12"/>
      <c r="N18" s="13"/>
      <c r="O18" s="12"/>
      <c r="P18" s="13"/>
      <c r="Q18" s="12"/>
      <c r="R18" s="13"/>
      <c r="T18" s="7"/>
      <c r="U18" s="7"/>
    </row>
    <row r="19" spans="1:21" ht="15.75" thickBot="1">
      <c r="C19" s="12"/>
      <c r="D19" s="13"/>
      <c r="E19" s="12"/>
      <c r="F19" s="13"/>
      <c r="G19" s="12"/>
      <c r="H19" s="13"/>
      <c r="I19" s="12"/>
      <c r="J19" s="13"/>
      <c r="K19" s="12"/>
      <c r="L19" s="13"/>
      <c r="M19" s="12"/>
      <c r="N19" s="13"/>
      <c r="O19" s="12"/>
      <c r="P19" s="13"/>
      <c r="Q19" s="12"/>
      <c r="R19" s="13"/>
      <c r="T19" s="7"/>
      <c r="U19" s="7"/>
    </row>
    <row r="20" spans="1:21" ht="15.75" thickBot="1">
      <c r="C20" s="12"/>
      <c r="D20" s="13"/>
      <c r="E20" s="12"/>
      <c r="F20" s="13"/>
      <c r="G20" s="12"/>
      <c r="H20" s="13"/>
      <c r="I20" s="12"/>
      <c r="J20" s="13"/>
      <c r="K20" s="12"/>
      <c r="L20" s="13"/>
      <c r="M20" s="12"/>
      <c r="N20" s="13"/>
      <c r="O20" s="12"/>
      <c r="P20" s="13"/>
      <c r="Q20" s="12"/>
      <c r="R20" s="13"/>
      <c r="T20" s="7"/>
      <c r="U20" s="7"/>
    </row>
    <row r="21" spans="1:21">
      <c r="C21" s="4" t="s">
        <v>7</v>
      </c>
      <c r="D21" s="2">
        <f>SUM(D8:D20)</f>
        <v>1965</v>
      </c>
      <c r="E21" s="4" t="s">
        <v>7</v>
      </c>
      <c r="F21" s="2">
        <f>SUM(F8:F20)</f>
        <v>2510</v>
      </c>
      <c r="G21" s="4" t="s">
        <v>7</v>
      </c>
      <c r="H21" s="2">
        <f>SUM(H8:H20)</f>
        <v>3313</v>
      </c>
      <c r="I21" s="4" t="s">
        <v>7</v>
      </c>
      <c r="J21" s="2">
        <f>SUM(J8:J20)</f>
        <v>2695</v>
      </c>
      <c r="K21" s="4" t="s">
        <v>7</v>
      </c>
      <c r="L21" s="2">
        <f>SUM(L8:L20)</f>
        <v>2400</v>
      </c>
      <c r="M21" s="4" t="s">
        <v>7</v>
      </c>
      <c r="N21" s="2">
        <f>SUM(N8:N20)</f>
        <v>0</v>
      </c>
      <c r="O21" s="4" t="s">
        <v>7</v>
      </c>
      <c r="P21" s="2">
        <f>SUM(P8:P20)</f>
        <v>2590</v>
      </c>
      <c r="Q21" s="4" t="s">
        <v>7</v>
      </c>
      <c r="R21" s="2">
        <f>SUM(R8:R20)</f>
        <v>0</v>
      </c>
      <c r="T21" s="17" t="s">
        <v>7</v>
      </c>
      <c r="U21" s="17">
        <f>SUM(U6:U20)</f>
        <v>16615</v>
      </c>
    </row>
    <row r="22" spans="1:21">
      <c r="A22" s="15"/>
      <c r="B22" s="15"/>
      <c r="C22" s="16" t="s">
        <v>11</v>
      </c>
      <c r="D22" s="16">
        <f>SUM(C5:D6)-D21</f>
        <v>122</v>
      </c>
      <c r="E22" s="16" t="s">
        <v>11</v>
      </c>
      <c r="F22" s="16">
        <f>SUM(E5:F6)-F21</f>
        <v>-31</v>
      </c>
      <c r="G22" s="16" t="s">
        <v>11</v>
      </c>
      <c r="H22" s="16">
        <f>SUM(G5:H6)-H21</f>
        <v>-813</v>
      </c>
      <c r="I22" s="16" t="s">
        <v>11</v>
      </c>
      <c r="J22" s="16">
        <f>SUM(I5:J6)-J21</f>
        <v>-25</v>
      </c>
      <c r="K22" s="16" t="s">
        <v>11</v>
      </c>
      <c r="L22" s="16">
        <f>SUM(K5:L6)-L21</f>
        <v>190</v>
      </c>
      <c r="M22" s="16" t="s">
        <v>11</v>
      </c>
      <c r="N22" s="16">
        <f>SUM(M5:N6)-N21</f>
        <v>0</v>
      </c>
      <c r="O22" s="16" t="s">
        <v>11</v>
      </c>
      <c r="P22" s="16">
        <f>SUM(O5:P6)-P21</f>
        <v>-90</v>
      </c>
      <c r="Q22" s="16" t="s">
        <v>11</v>
      </c>
      <c r="R22" s="16">
        <f>SUM(Q5:R6)-R21</f>
        <v>0</v>
      </c>
    </row>
    <row r="23" spans="1:2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5"/>
      <c r="N23" s="15"/>
      <c r="O23" s="15"/>
      <c r="P23" s="15"/>
      <c r="Q23" s="15"/>
      <c r="R23" s="15"/>
    </row>
    <row r="24" spans="1:21">
      <c r="A24" s="15" t="s">
        <v>10</v>
      </c>
      <c r="B24" s="14">
        <f>SUM(C5:R6)</f>
        <v>14826</v>
      </c>
      <c r="C24" s="15"/>
      <c r="D24" s="15"/>
      <c r="E24" s="15"/>
      <c r="F24" s="15"/>
      <c r="G24" s="15"/>
      <c r="H24" s="15"/>
      <c r="I24" s="15"/>
      <c r="J24" s="15"/>
      <c r="K24" s="15"/>
      <c r="L24" s="16"/>
      <c r="M24" s="15"/>
      <c r="N24" s="15"/>
      <c r="O24" s="15"/>
      <c r="P24" s="15"/>
      <c r="Q24" s="15"/>
      <c r="R24" s="15"/>
    </row>
    <row r="25" spans="1:21">
      <c r="A25" s="15" t="s">
        <v>7</v>
      </c>
      <c r="B25" s="14">
        <f>SUM(D21,F21,H21,J21,L21,N21,P21,R21)</f>
        <v>15473</v>
      </c>
      <c r="C25" s="15"/>
      <c r="D25" s="15"/>
      <c r="E25" s="15"/>
      <c r="F25" s="15"/>
      <c r="G25" s="15"/>
      <c r="H25" s="15"/>
      <c r="I25" s="15"/>
      <c r="J25" s="15"/>
      <c r="K25" s="15"/>
      <c r="L25" s="16"/>
      <c r="M25" s="15"/>
      <c r="N25" s="15"/>
      <c r="O25" s="15"/>
      <c r="P25" s="15"/>
      <c r="Q25" s="15"/>
      <c r="R25" s="15"/>
    </row>
    <row r="26" spans="1:2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6"/>
      <c r="M26" s="15"/>
      <c r="N26" s="15"/>
      <c r="O26" s="15"/>
      <c r="P26" s="15"/>
      <c r="Q26" s="15"/>
      <c r="R26" s="15"/>
    </row>
    <row r="27" spans="1:2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>
        <f>2500*7</f>
        <v>17500</v>
      </c>
      <c r="L27" s="16"/>
      <c r="M27" s="15"/>
      <c r="N27" s="15"/>
      <c r="O27" s="15"/>
      <c r="P27" s="15"/>
      <c r="Q27" s="15"/>
      <c r="R27" s="15"/>
    </row>
  </sheetData>
  <mergeCells count="24">
    <mergeCell ref="O5:P5"/>
    <mergeCell ref="Q5:R5"/>
    <mergeCell ref="C5:D5"/>
    <mergeCell ref="E5:F5"/>
    <mergeCell ref="G5:H5"/>
    <mergeCell ref="I5:J5"/>
    <mergeCell ref="K5:L5"/>
    <mergeCell ref="M5:N5"/>
    <mergeCell ref="O4:P4"/>
    <mergeCell ref="Q4:R4"/>
    <mergeCell ref="C6:D6"/>
    <mergeCell ref="E6:F6"/>
    <mergeCell ref="G6:H6"/>
    <mergeCell ref="I6:J6"/>
    <mergeCell ref="K6:L6"/>
    <mergeCell ref="M6:N6"/>
    <mergeCell ref="O6:P6"/>
    <mergeCell ref="Q6:R6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E19" sqref="E19"/>
    </sheetView>
  </sheetViews>
  <sheetFormatPr defaultRowHeight="15"/>
  <cols>
    <col min="1" max="2" width="6.28515625" customWidth="1"/>
    <col min="3" max="3" width="8.5703125" customWidth="1"/>
    <col min="4" max="4" width="9.7109375" customWidth="1"/>
    <col min="5" max="8" width="8.5703125" customWidth="1"/>
    <col min="9" max="9" width="21.5703125" bestFit="1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2500</v>
      </c>
      <c r="G1" s="53" t="s">
        <v>81</v>
      </c>
      <c r="H1">
        <v>6300</v>
      </c>
      <c r="O1" t="s">
        <v>28</v>
      </c>
      <c r="P1" s="27"/>
      <c r="Q1"/>
      <c r="R1" s="27">
        <v>1887</v>
      </c>
      <c r="T1" s="27">
        <f>5340</f>
        <v>5340</v>
      </c>
      <c r="U1" t="s">
        <v>62</v>
      </c>
    </row>
    <row r="2" spans="1:24">
      <c r="M2">
        <f>T1-K24</f>
        <v>3483</v>
      </c>
      <c r="O2" t="s">
        <v>29</v>
      </c>
      <c r="P2">
        <f>T1-R1</f>
        <v>3453</v>
      </c>
      <c r="Q2"/>
    </row>
    <row r="3" spans="1:24" ht="15.75" thickBot="1"/>
    <row r="4" spans="1:24" ht="21.75" thickBot="1">
      <c r="C4" s="68" t="s">
        <v>0</v>
      </c>
      <c r="D4" s="72"/>
      <c r="E4" s="69"/>
      <c r="F4" s="68" t="s">
        <v>8</v>
      </c>
      <c r="G4" s="72"/>
      <c r="H4" s="69"/>
      <c r="I4" s="68" t="s">
        <v>4</v>
      </c>
      <c r="J4" s="72"/>
      <c r="K4" s="69"/>
      <c r="L4" s="68" t="s">
        <v>21</v>
      </c>
      <c r="M4" s="72"/>
      <c r="N4" s="69"/>
      <c r="O4" s="68" t="s">
        <v>26</v>
      </c>
      <c r="P4" s="72"/>
      <c r="Q4" s="69"/>
      <c r="R4" s="68" t="s">
        <v>36</v>
      </c>
      <c r="S4" s="72"/>
      <c r="T4" s="69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0">
        <v>2700</v>
      </c>
      <c r="D5" s="73"/>
      <c r="E5" s="71"/>
      <c r="F5" s="70">
        <v>2700</v>
      </c>
      <c r="G5" s="73"/>
      <c r="H5" s="71"/>
      <c r="I5" s="70">
        <v>2700</v>
      </c>
      <c r="J5" s="73"/>
      <c r="K5" s="71"/>
      <c r="L5" s="70">
        <v>2700</v>
      </c>
      <c r="M5" s="73"/>
      <c r="N5" s="71"/>
      <c r="O5" s="70">
        <v>310</v>
      </c>
      <c r="P5" s="73"/>
      <c r="Q5" s="71"/>
      <c r="R5" s="70">
        <v>2700</v>
      </c>
      <c r="S5" s="73"/>
      <c r="T5" s="71"/>
      <c r="V5" s="18"/>
      <c r="W5" s="18"/>
      <c r="X5" s="1"/>
    </row>
    <row r="6" spans="1:24" ht="15.75" thickBot="1">
      <c r="B6" s="28" t="s">
        <v>30</v>
      </c>
      <c r="C6" s="70">
        <v>122</v>
      </c>
      <c r="D6" s="73"/>
      <c r="E6" s="71"/>
      <c r="F6" s="70">
        <v>-31</v>
      </c>
      <c r="G6" s="73"/>
      <c r="H6" s="71"/>
      <c r="I6" s="70">
        <v>0</v>
      </c>
      <c r="J6" s="73"/>
      <c r="K6" s="71"/>
      <c r="L6" s="70">
        <v>-25</v>
      </c>
      <c r="M6" s="73"/>
      <c r="N6" s="71"/>
      <c r="O6" s="70">
        <v>190</v>
      </c>
      <c r="P6" s="73"/>
      <c r="Q6" s="71"/>
      <c r="R6" s="70">
        <v>-90</v>
      </c>
      <c r="S6" s="73"/>
      <c r="T6" s="71"/>
      <c r="V6" s="18" t="s">
        <v>13</v>
      </c>
      <c r="W6" s="18">
        <v>8000</v>
      </c>
      <c r="X6" s="1"/>
    </row>
    <row r="7" spans="1:24" ht="15.75" thickBot="1">
      <c r="C7" s="5" t="s">
        <v>1</v>
      </c>
      <c r="D7" s="43" t="s">
        <v>61</v>
      </c>
      <c r="E7" s="6" t="s">
        <v>2</v>
      </c>
      <c r="F7" s="34" t="s">
        <v>1</v>
      </c>
      <c r="G7" s="56" t="s">
        <v>61</v>
      </c>
      <c r="H7" s="35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215</v>
      </c>
      <c r="X7" s="1"/>
    </row>
    <row r="8" spans="1:24" ht="15.75" thickBot="1">
      <c r="C8" s="25" t="s">
        <v>60</v>
      </c>
      <c r="D8" s="44"/>
      <c r="E8" s="52">
        <v>80</v>
      </c>
      <c r="F8" s="23" t="s">
        <v>47</v>
      </c>
      <c r="G8" s="59"/>
      <c r="H8" s="24">
        <v>650</v>
      </c>
      <c r="I8" s="54" t="s">
        <v>64</v>
      </c>
      <c r="J8" s="44">
        <v>43252</v>
      </c>
      <c r="K8" s="24">
        <v>20</v>
      </c>
      <c r="L8" s="23" t="s">
        <v>63</v>
      </c>
      <c r="M8" s="44">
        <v>43252</v>
      </c>
      <c r="N8" s="24">
        <v>18</v>
      </c>
      <c r="O8" s="23" t="s">
        <v>83</v>
      </c>
      <c r="P8" s="47">
        <v>43273</v>
      </c>
      <c r="Q8" s="24">
        <v>500</v>
      </c>
      <c r="R8" s="25" t="s">
        <v>23</v>
      </c>
      <c r="S8" s="44">
        <v>43252</v>
      </c>
      <c r="T8" s="26">
        <v>10</v>
      </c>
      <c r="V8" s="18" t="s">
        <v>15</v>
      </c>
      <c r="W8" s="18">
        <v>1000</v>
      </c>
      <c r="X8" s="1"/>
    </row>
    <row r="9" spans="1:24">
      <c r="C9" s="25" t="s">
        <v>23</v>
      </c>
      <c r="D9" s="44"/>
      <c r="E9" s="52">
        <v>30</v>
      </c>
      <c r="F9" s="25" t="s">
        <v>48</v>
      </c>
      <c r="G9" s="57"/>
      <c r="H9" s="26">
        <v>25</v>
      </c>
      <c r="I9" s="50" t="s">
        <v>13</v>
      </c>
      <c r="J9" s="44">
        <v>43252</v>
      </c>
      <c r="K9" s="26">
        <v>2500</v>
      </c>
      <c r="L9" s="23" t="s">
        <v>64</v>
      </c>
      <c r="M9" s="44">
        <v>43252</v>
      </c>
      <c r="N9" s="26">
        <v>5</v>
      </c>
      <c r="O9" s="25"/>
      <c r="P9" s="44"/>
      <c r="Q9" s="26"/>
      <c r="R9" s="25" t="s">
        <v>42</v>
      </c>
      <c r="S9" s="44">
        <v>43253</v>
      </c>
      <c r="T9" s="26">
        <v>20</v>
      </c>
      <c r="V9" s="18" t="s">
        <v>16</v>
      </c>
      <c r="W9" s="18">
        <v>1200</v>
      </c>
      <c r="X9" s="1"/>
    </row>
    <row r="10" spans="1:24">
      <c r="C10" s="10" t="s">
        <v>42</v>
      </c>
      <c r="D10" s="45"/>
      <c r="E10" s="31">
        <v>40</v>
      </c>
      <c r="F10" s="25" t="s">
        <v>49</v>
      </c>
      <c r="G10" s="57"/>
      <c r="H10" s="26">
        <v>15</v>
      </c>
      <c r="I10" s="50" t="s">
        <v>50</v>
      </c>
      <c r="J10" s="44">
        <v>43253</v>
      </c>
      <c r="K10" s="26">
        <v>30</v>
      </c>
      <c r="L10" s="25" t="s">
        <v>47</v>
      </c>
      <c r="M10" s="44">
        <v>43260</v>
      </c>
      <c r="N10" s="26">
        <v>650</v>
      </c>
      <c r="O10" s="25"/>
      <c r="P10" s="44"/>
      <c r="Q10" s="26"/>
      <c r="R10" s="25" t="s">
        <v>47</v>
      </c>
      <c r="S10" s="44">
        <v>43255</v>
      </c>
      <c r="T10" s="26">
        <v>650</v>
      </c>
      <c r="V10" s="18" t="s">
        <v>17</v>
      </c>
      <c r="W10" s="18">
        <v>1100</v>
      </c>
      <c r="X10" s="1"/>
    </row>
    <row r="11" spans="1:24">
      <c r="C11" s="25" t="s">
        <v>17</v>
      </c>
      <c r="D11" s="44">
        <v>43252</v>
      </c>
      <c r="E11" s="52">
        <v>1100</v>
      </c>
      <c r="F11" s="25" t="s">
        <v>59</v>
      </c>
      <c r="G11" s="57"/>
      <c r="H11" s="26">
        <v>90</v>
      </c>
      <c r="I11" s="50" t="s">
        <v>69</v>
      </c>
      <c r="J11" s="44">
        <v>43257</v>
      </c>
      <c r="K11" s="26">
        <v>30</v>
      </c>
      <c r="L11" s="25" t="s">
        <v>50</v>
      </c>
      <c r="M11" s="44">
        <v>43261</v>
      </c>
      <c r="N11" s="26">
        <v>15</v>
      </c>
      <c r="O11" s="25"/>
      <c r="P11" s="44"/>
      <c r="Q11" s="26"/>
      <c r="R11" s="25" t="s">
        <v>67</v>
      </c>
      <c r="S11" s="44">
        <v>43256</v>
      </c>
      <c r="T11" s="26">
        <v>280</v>
      </c>
      <c r="V11" s="18" t="s">
        <v>18</v>
      </c>
      <c r="W11" s="18">
        <f>650*4</f>
        <v>2600</v>
      </c>
      <c r="X11" s="1"/>
    </row>
    <row r="12" spans="1:24">
      <c r="C12" s="25" t="s">
        <v>13</v>
      </c>
      <c r="D12" s="44">
        <v>43252</v>
      </c>
      <c r="E12" s="52">
        <v>1000</v>
      </c>
      <c r="F12" s="25" t="s">
        <v>23</v>
      </c>
      <c r="G12" s="57"/>
      <c r="H12" s="26">
        <v>20</v>
      </c>
      <c r="I12" s="55" t="s">
        <v>70</v>
      </c>
      <c r="J12" s="44">
        <v>43261</v>
      </c>
      <c r="K12" s="51">
        <v>18</v>
      </c>
      <c r="L12" s="1" t="s">
        <v>73</v>
      </c>
      <c r="M12" s="44">
        <v>43262</v>
      </c>
      <c r="N12" s="26">
        <v>90</v>
      </c>
      <c r="O12" s="50"/>
      <c r="P12" s="44"/>
      <c r="Q12" s="26"/>
      <c r="R12" s="25" t="s">
        <v>68</v>
      </c>
      <c r="S12" s="44">
        <v>43257</v>
      </c>
      <c r="T12" s="26">
        <v>50</v>
      </c>
      <c r="V12" s="18" t="s">
        <v>19</v>
      </c>
      <c r="W12" s="18">
        <v>300</v>
      </c>
      <c r="X12" s="1"/>
    </row>
    <row r="13" spans="1:24">
      <c r="C13" s="25" t="s">
        <v>72</v>
      </c>
      <c r="D13" s="44">
        <v>43263</v>
      </c>
      <c r="E13" s="52">
        <v>20</v>
      </c>
      <c r="F13" s="25" t="s">
        <v>66</v>
      </c>
      <c r="G13" s="57"/>
      <c r="H13" s="26">
        <v>10</v>
      </c>
      <c r="I13" s="50" t="s">
        <v>43</v>
      </c>
      <c r="J13" s="44">
        <v>43262</v>
      </c>
      <c r="K13" s="26">
        <v>20</v>
      </c>
      <c r="L13" s="25" t="s">
        <v>74</v>
      </c>
      <c r="M13" s="44">
        <v>43262</v>
      </c>
      <c r="N13" s="26">
        <v>40</v>
      </c>
      <c r="O13" s="25"/>
      <c r="P13" s="44"/>
      <c r="Q13" s="26"/>
      <c r="R13" s="1" t="s">
        <v>13</v>
      </c>
      <c r="S13" s="44">
        <v>43265</v>
      </c>
      <c r="T13" s="26">
        <v>1000</v>
      </c>
      <c r="V13" s="18" t="s">
        <v>20</v>
      </c>
      <c r="W13" s="18">
        <v>1500</v>
      </c>
      <c r="X13" s="1"/>
    </row>
    <row r="14" spans="1:24">
      <c r="C14" s="10" t="s">
        <v>76</v>
      </c>
      <c r="D14" s="45">
        <v>43264</v>
      </c>
      <c r="E14" s="31">
        <v>180</v>
      </c>
      <c r="F14" s="10" t="s">
        <v>76</v>
      </c>
      <c r="G14" s="57">
        <v>43264</v>
      </c>
      <c r="H14" s="26">
        <v>1000</v>
      </c>
      <c r="I14" s="50" t="s">
        <v>75</v>
      </c>
      <c r="J14" s="44">
        <v>43265</v>
      </c>
      <c r="K14" s="26">
        <v>50</v>
      </c>
      <c r="L14" s="25" t="s">
        <v>51</v>
      </c>
      <c r="M14" s="44">
        <v>43265</v>
      </c>
      <c r="N14" s="26">
        <v>18</v>
      </c>
      <c r="O14" s="25"/>
      <c r="P14" s="44"/>
      <c r="Q14" s="26"/>
      <c r="R14" s="1" t="s">
        <v>72</v>
      </c>
      <c r="S14" s="44">
        <v>43269</v>
      </c>
      <c r="T14" s="52">
        <v>20</v>
      </c>
      <c r="V14" s="7"/>
      <c r="W14" s="7"/>
    </row>
    <row r="15" spans="1:24">
      <c r="C15" s="25" t="s">
        <v>75</v>
      </c>
      <c r="D15" s="44">
        <v>43265</v>
      </c>
      <c r="E15" s="52">
        <v>30</v>
      </c>
      <c r="F15" s="25" t="s">
        <v>13</v>
      </c>
      <c r="G15" s="57">
        <v>43265</v>
      </c>
      <c r="H15" s="26">
        <v>700</v>
      </c>
      <c r="I15" s="33" t="s">
        <v>77</v>
      </c>
      <c r="J15" s="45">
        <v>43268</v>
      </c>
      <c r="K15" s="11">
        <v>52</v>
      </c>
      <c r="L15" s="10" t="s">
        <v>13</v>
      </c>
      <c r="M15" s="45">
        <v>43265</v>
      </c>
      <c r="N15" s="11">
        <v>1764</v>
      </c>
      <c r="O15" s="10"/>
      <c r="P15" s="45"/>
      <c r="Q15" s="11"/>
      <c r="R15" s="10" t="s">
        <v>80</v>
      </c>
      <c r="S15" s="45">
        <v>43271</v>
      </c>
      <c r="T15" s="11">
        <v>500</v>
      </c>
      <c r="V15" s="7"/>
      <c r="W15" s="7">
        <f>SUM(W6:W13)</f>
        <v>15915</v>
      </c>
      <c r="X15" s="7">
        <f>SUM(X6:X13)</f>
        <v>0</v>
      </c>
    </row>
    <row r="16" spans="1:24">
      <c r="C16" s="1" t="s">
        <v>72</v>
      </c>
      <c r="D16" s="44">
        <v>43269</v>
      </c>
      <c r="E16" s="52">
        <v>10</v>
      </c>
      <c r="F16" s="10"/>
      <c r="G16" s="58"/>
      <c r="H16" s="11"/>
      <c r="I16" s="50" t="s">
        <v>74</v>
      </c>
      <c r="J16" s="44">
        <v>43270</v>
      </c>
      <c r="K16" s="26">
        <v>10</v>
      </c>
      <c r="L16" s="10" t="s">
        <v>78</v>
      </c>
      <c r="M16" s="45">
        <v>43268</v>
      </c>
      <c r="N16" s="11">
        <v>20</v>
      </c>
      <c r="O16" s="10"/>
      <c r="P16" s="45"/>
      <c r="Q16" s="11"/>
      <c r="R16" s="10" t="s">
        <v>83</v>
      </c>
      <c r="S16" s="45">
        <v>43273</v>
      </c>
      <c r="T16" s="11">
        <v>100</v>
      </c>
      <c r="V16" s="7"/>
      <c r="W16" s="7"/>
    </row>
    <row r="17" spans="1:23">
      <c r="C17" s="10" t="s">
        <v>79</v>
      </c>
      <c r="D17" s="45">
        <v>43271</v>
      </c>
      <c r="E17" s="31">
        <v>130</v>
      </c>
      <c r="F17" s="10"/>
      <c r="G17" s="58"/>
      <c r="H17" s="11"/>
      <c r="I17" s="50"/>
      <c r="J17" s="44"/>
      <c r="K17" s="26"/>
      <c r="L17" s="25" t="s">
        <v>74</v>
      </c>
      <c r="M17" s="44">
        <v>43270</v>
      </c>
      <c r="N17" s="26">
        <v>20</v>
      </c>
      <c r="O17" s="10"/>
      <c r="P17" s="45"/>
      <c r="Q17" s="11"/>
      <c r="R17" s="10" t="s">
        <v>85</v>
      </c>
      <c r="S17" s="45">
        <v>43278</v>
      </c>
      <c r="T17" s="11">
        <v>500</v>
      </c>
      <c r="V17" s="7"/>
      <c r="W17" s="7"/>
    </row>
    <row r="18" spans="1:23">
      <c r="C18" s="10" t="s">
        <v>80</v>
      </c>
      <c r="D18" s="45">
        <v>43271</v>
      </c>
      <c r="E18" s="31">
        <v>400</v>
      </c>
      <c r="F18" s="10"/>
      <c r="G18" s="58"/>
      <c r="H18" s="11"/>
      <c r="I18" s="33"/>
      <c r="J18" s="45"/>
      <c r="K18" s="11"/>
      <c r="L18" s="25" t="s">
        <v>51</v>
      </c>
      <c r="M18" s="44">
        <v>43273</v>
      </c>
      <c r="N18" s="26">
        <v>14</v>
      </c>
      <c r="O18" s="10"/>
      <c r="P18" s="45"/>
      <c r="Q18" s="11"/>
      <c r="R18" s="10"/>
      <c r="S18" s="45"/>
      <c r="T18" s="11"/>
      <c r="V18" s="7"/>
      <c r="W18" s="7"/>
    </row>
    <row r="19" spans="1:23">
      <c r="C19" s="10" t="s">
        <v>82</v>
      </c>
      <c r="D19" s="45">
        <v>43278</v>
      </c>
      <c r="E19" s="31">
        <v>90</v>
      </c>
      <c r="F19" s="10"/>
      <c r="G19" s="58"/>
      <c r="H19" s="11"/>
      <c r="I19" s="33"/>
      <c r="J19" s="45"/>
      <c r="K19" s="11"/>
      <c r="L19" s="10" t="s">
        <v>83</v>
      </c>
      <c r="M19" s="45">
        <v>43273</v>
      </c>
      <c r="N19" s="11">
        <v>50</v>
      </c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36"/>
      <c r="F20" s="12"/>
      <c r="G20" s="60"/>
      <c r="H20" s="13"/>
      <c r="I20" s="37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3110</v>
      </c>
      <c r="F21" s="4" t="s">
        <v>7</v>
      </c>
      <c r="G21" s="4"/>
      <c r="H21" s="2">
        <f>SUM(H8:H20)</f>
        <v>2510</v>
      </c>
      <c r="I21" s="4" t="s">
        <v>7</v>
      </c>
      <c r="J21" s="4"/>
      <c r="K21" s="2">
        <f>SUM(K8:K20)</f>
        <v>2730</v>
      </c>
      <c r="L21" s="4" t="s">
        <v>7</v>
      </c>
      <c r="M21" s="4"/>
      <c r="N21" s="2">
        <f>SUM(N8:N20)</f>
        <v>2704</v>
      </c>
      <c r="O21" s="4" t="s">
        <v>7</v>
      </c>
      <c r="P21" s="4"/>
      <c r="Q21" s="2">
        <f>SUM(Q8:Q20)</f>
        <v>500</v>
      </c>
      <c r="R21" s="4" t="s">
        <v>7</v>
      </c>
      <c r="S21" s="4"/>
      <c r="T21" s="2">
        <f>SUM(T8:T20)</f>
        <v>3130</v>
      </c>
      <c r="V21" s="17" t="s">
        <v>7</v>
      </c>
      <c r="W21" s="17">
        <f>SUM(W6:W20)</f>
        <v>31830</v>
      </c>
    </row>
    <row r="22" spans="1:23">
      <c r="A22" s="15"/>
      <c r="B22" s="15"/>
      <c r="C22" s="16" t="s">
        <v>11</v>
      </c>
      <c r="D22" s="16"/>
      <c r="E22" s="16">
        <f>SUM(C5:E6)-E21</f>
        <v>-288</v>
      </c>
      <c r="F22" s="16" t="s">
        <v>11</v>
      </c>
      <c r="G22" s="16"/>
      <c r="H22" s="16">
        <f>SUM(F5:H6)-H21</f>
        <v>159</v>
      </c>
      <c r="I22" s="16" t="s">
        <v>11</v>
      </c>
      <c r="J22" s="16"/>
      <c r="K22" s="16">
        <f>SUM(I5:K6)-K21</f>
        <v>-30</v>
      </c>
      <c r="L22" s="16" t="s">
        <v>11</v>
      </c>
      <c r="M22" s="16"/>
      <c r="N22" s="16">
        <f>SUM(L5:N6)-N21</f>
        <v>-29</v>
      </c>
      <c r="O22" s="16" t="s">
        <v>11</v>
      </c>
      <c r="P22" s="16"/>
      <c r="Q22" s="16">
        <f>SUM(O5:Q6)-Q21</f>
        <v>0</v>
      </c>
      <c r="R22" s="16" t="s">
        <v>11</v>
      </c>
      <c r="S22" s="16"/>
      <c r="T22" s="16">
        <f>SUM(R5:T6)-T21</f>
        <v>-520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13976</v>
      </c>
      <c r="C24" s="15"/>
      <c r="D24" s="15"/>
      <c r="E24" s="15"/>
      <c r="F24" s="15"/>
      <c r="G24" s="15"/>
      <c r="H24" s="15"/>
      <c r="I24" s="16" t="s">
        <v>11</v>
      </c>
      <c r="J24" t="s">
        <v>71</v>
      </c>
      <c r="K24" s="15">
        <f>R1+K22</f>
        <v>1857</v>
      </c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14684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  <mergeCell ref="R4:T4"/>
    <mergeCell ref="C4:E4"/>
    <mergeCell ref="F4:H4"/>
    <mergeCell ref="I4:K4"/>
    <mergeCell ref="L4:N4"/>
    <mergeCell ref="O4:Q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7"/>
  <sheetViews>
    <sheetView showGridLines="0" workbookViewId="0">
      <selection activeCell="T14" sqref="T14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3000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J2">
        <f>K21-R2</f>
        <v>3387</v>
      </c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68" t="s">
        <v>0</v>
      </c>
      <c r="D4" s="72"/>
      <c r="E4" s="69"/>
      <c r="F4" s="68" t="s">
        <v>8</v>
      </c>
      <c r="G4" s="72"/>
      <c r="H4" s="69"/>
      <c r="I4" s="68" t="s">
        <v>4</v>
      </c>
      <c r="J4" s="72"/>
      <c r="K4" s="69"/>
      <c r="L4" s="68" t="s">
        <v>21</v>
      </c>
      <c r="M4" s="72"/>
      <c r="N4" s="69"/>
      <c r="O4" s="68" t="s">
        <v>89</v>
      </c>
      <c r="P4" s="72"/>
      <c r="Q4" s="69"/>
      <c r="R4" s="68" t="s">
        <v>36</v>
      </c>
      <c r="S4" s="72"/>
      <c r="T4" s="69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0">
        <v>3000</v>
      </c>
      <c r="D5" s="73"/>
      <c r="E5" s="71"/>
      <c r="F5" s="70">
        <v>3000</v>
      </c>
      <c r="G5" s="73"/>
      <c r="H5" s="71"/>
      <c r="I5" s="70">
        <v>3000</v>
      </c>
      <c r="J5" s="73"/>
      <c r="K5" s="71"/>
      <c r="L5" s="70">
        <v>3000</v>
      </c>
      <c r="M5" s="73"/>
      <c r="N5" s="71"/>
      <c r="O5" s="70">
        <v>2500</v>
      </c>
      <c r="P5" s="73"/>
      <c r="Q5" s="71"/>
      <c r="R5" s="70">
        <v>3000</v>
      </c>
      <c r="S5" s="73"/>
      <c r="T5" s="71"/>
      <c r="V5" s="18"/>
      <c r="W5" s="18"/>
      <c r="X5" s="1"/>
    </row>
    <row r="6" spans="1:24" ht="15.75" thickBot="1">
      <c r="B6" s="28" t="s">
        <v>30</v>
      </c>
      <c r="C6" s="70">
        <v>-288</v>
      </c>
      <c r="D6" s="73"/>
      <c r="E6" s="71"/>
      <c r="F6" s="70">
        <v>159</v>
      </c>
      <c r="G6" s="73"/>
      <c r="H6" s="71"/>
      <c r="I6" s="70">
        <v>-30</v>
      </c>
      <c r="J6" s="73"/>
      <c r="K6" s="71"/>
      <c r="L6" s="70">
        <v>-29</v>
      </c>
      <c r="M6" s="73"/>
      <c r="N6" s="71"/>
      <c r="O6" s="70"/>
      <c r="P6" s="73"/>
      <c r="Q6" s="71"/>
      <c r="R6" s="70">
        <v>-520</v>
      </c>
      <c r="S6" s="73"/>
      <c r="T6" s="71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34" t="s">
        <v>1</v>
      </c>
      <c r="P7" s="56" t="s">
        <v>61</v>
      </c>
      <c r="Q7" s="35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 ht="15.75" thickBot="1">
      <c r="C8" s="10" t="s">
        <v>17</v>
      </c>
      <c r="D8" s="45">
        <v>43282</v>
      </c>
      <c r="E8" s="11">
        <v>1130</v>
      </c>
      <c r="F8" s="23" t="s">
        <v>88</v>
      </c>
      <c r="G8" s="47">
        <v>43292</v>
      </c>
      <c r="H8" s="24">
        <v>650</v>
      </c>
      <c r="I8" s="23" t="s">
        <v>13</v>
      </c>
      <c r="J8" s="47">
        <v>43289</v>
      </c>
      <c r="K8" s="24">
        <v>3000</v>
      </c>
      <c r="L8" s="23" t="s">
        <v>86</v>
      </c>
      <c r="M8" s="47">
        <v>43282</v>
      </c>
      <c r="N8" s="63">
        <v>90</v>
      </c>
      <c r="O8" s="1" t="s">
        <v>93</v>
      </c>
      <c r="P8" s="65">
        <v>43298</v>
      </c>
      <c r="Q8" s="67">
        <v>15</v>
      </c>
      <c r="R8" s="54" t="s">
        <v>23</v>
      </c>
      <c r="S8" s="47">
        <v>43282</v>
      </c>
      <c r="T8" s="24">
        <v>15</v>
      </c>
      <c r="V8" s="18" t="s">
        <v>15</v>
      </c>
      <c r="W8" s="18">
        <v>1000</v>
      </c>
      <c r="X8" s="1">
        <v>1200</v>
      </c>
    </row>
    <row r="9" spans="1:24">
      <c r="C9" s="10" t="s">
        <v>23</v>
      </c>
      <c r="D9" s="45">
        <v>43285</v>
      </c>
      <c r="E9" s="31">
        <v>30</v>
      </c>
      <c r="F9" s="1" t="s">
        <v>91</v>
      </c>
      <c r="G9" s="47">
        <v>43294</v>
      </c>
      <c r="H9" s="24">
        <v>15</v>
      </c>
      <c r="I9" s="23" t="s">
        <v>13</v>
      </c>
      <c r="J9" s="47">
        <v>43290</v>
      </c>
      <c r="K9" s="24">
        <v>791</v>
      </c>
      <c r="L9" s="25" t="s">
        <v>13</v>
      </c>
      <c r="M9" s="44">
        <v>43290</v>
      </c>
      <c r="N9" s="26">
        <v>3000</v>
      </c>
      <c r="O9" s="64" t="s">
        <v>47</v>
      </c>
      <c r="P9" s="65">
        <v>43300</v>
      </c>
      <c r="Q9" s="66">
        <v>650</v>
      </c>
      <c r="R9" s="25" t="s">
        <v>13</v>
      </c>
      <c r="S9" s="44">
        <v>43290</v>
      </c>
      <c r="T9" s="26">
        <v>3000</v>
      </c>
      <c r="V9" s="18" t="s">
        <v>16</v>
      </c>
      <c r="W9" s="18">
        <v>1200</v>
      </c>
      <c r="X9" s="1">
        <v>1200</v>
      </c>
    </row>
    <row r="10" spans="1:24">
      <c r="C10" s="25" t="s">
        <v>13</v>
      </c>
      <c r="D10" s="45">
        <v>43290</v>
      </c>
      <c r="E10" s="26">
        <v>1500</v>
      </c>
      <c r="F10" s="25" t="s">
        <v>52</v>
      </c>
      <c r="G10" s="44">
        <v>43295</v>
      </c>
      <c r="H10" s="26">
        <v>1176</v>
      </c>
      <c r="I10" s="50" t="s">
        <v>19</v>
      </c>
      <c r="J10" s="44">
        <v>43290</v>
      </c>
      <c r="K10" s="26">
        <v>300</v>
      </c>
      <c r="L10" s="10" t="s">
        <v>42</v>
      </c>
      <c r="M10" s="45">
        <v>43295</v>
      </c>
      <c r="N10" s="11">
        <v>25</v>
      </c>
      <c r="O10" s="10" t="s">
        <v>93</v>
      </c>
      <c r="P10" s="65">
        <v>203</v>
      </c>
      <c r="Q10" s="11">
        <v>15</v>
      </c>
      <c r="R10" s="10" t="s">
        <v>43</v>
      </c>
      <c r="S10" s="45">
        <v>43294</v>
      </c>
      <c r="T10" s="11">
        <v>10</v>
      </c>
      <c r="V10" s="18" t="s">
        <v>17</v>
      </c>
      <c r="W10" s="18">
        <v>1100</v>
      </c>
      <c r="X10" s="1">
        <v>1150</v>
      </c>
    </row>
    <row r="11" spans="1:24" ht="15.75" thickBot="1">
      <c r="C11" s="10" t="s">
        <v>23</v>
      </c>
      <c r="D11" s="45">
        <v>43292</v>
      </c>
      <c r="E11" s="11">
        <v>15</v>
      </c>
      <c r="F11" s="10" t="s">
        <v>90</v>
      </c>
      <c r="G11" s="45">
        <v>43296</v>
      </c>
      <c r="H11" s="11">
        <v>100</v>
      </c>
      <c r="I11" s="10" t="s">
        <v>91</v>
      </c>
      <c r="J11" s="44">
        <v>43290</v>
      </c>
      <c r="K11" s="11">
        <v>15</v>
      </c>
      <c r="L11" s="25"/>
      <c r="M11" s="44"/>
      <c r="N11" s="26"/>
      <c r="O11" s="25" t="s">
        <v>96</v>
      </c>
      <c r="P11" s="65">
        <v>43305</v>
      </c>
      <c r="Q11" s="26">
        <v>50</v>
      </c>
      <c r="R11" s="25" t="s">
        <v>23</v>
      </c>
      <c r="S11" s="44">
        <v>43296</v>
      </c>
      <c r="T11" s="26">
        <v>15</v>
      </c>
      <c r="V11" s="18" t="s">
        <v>18</v>
      </c>
      <c r="W11" s="18">
        <f>650*4</f>
        <v>2600</v>
      </c>
      <c r="X11" s="1">
        <v>650</v>
      </c>
    </row>
    <row r="12" spans="1:24" ht="15.75" thickBot="1">
      <c r="C12" s="23" t="s">
        <v>92</v>
      </c>
      <c r="D12" s="44">
        <v>43300</v>
      </c>
      <c r="E12" s="26">
        <v>100</v>
      </c>
      <c r="F12" s="25" t="s">
        <v>43</v>
      </c>
      <c r="G12" s="44">
        <v>43296</v>
      </c>
      <c r="H12" s="26">
        <v>15</v>
      </c>
      <c r="I12" s="10" t="s">
        <v>43</v>
      </c>
      <c r="J12" s="44">
        <v>43292</v>
      </c>
      <c r="K12" s="11">
        <v>25</v>
      </c>
      <c r="L12" s="25"/>
      <c r="M12" s="44"/>
      <c r="N12" s="26"/>
      <c r="O12" s="10" t="s">
        <v>95</v>
      </c>
      <c r="P12" s="65">
        <v>43305</v>
      </c>
      <c r="Q12" s="11">
        <v>96</v>
      </c>
      <c r="R12" s="25" t="s">
        <v>23</v>
      </c>
      <c r="S12" s="44">
        <v>43300</v>
      </c>
      <c r="T12" s="26">
        <v>15</v>
      </c>
      <c r="V12" s="18" t="s">
        <v>19</v>
      </c>
      <c r="W12" s="18">
        <v>300</v>
      </c>
      <c r="X12" s="1">
        <v>300</v>
      </c>
    </row>
    <row r="13" spans="1:24">
      <c r="C13" s="25" t="s">
        <v>82</v>
      </c>
      <c r="D13" s="44">
        <v>43296</v>
      </c>
      <c r="E13" s="26">
        <v>150</v>
      </c>
      <c r="F13" s="23" t="s">
        <v>92</v>
      </c>
      <c r="G13" s="44">
        <v>43300</v>
      </c>
      <c r="H13" s="26">
        <v>1100</v>
      </c>
      <c r="I13" s="10" t="s">
        <v>91</v>
      </c>
      <c r="J13" s="44">
        <v>43295</v>
      </c>
      <c r="K13" s="11">
        <v>15</v>
      </c>
      <c r="L13" s="25"/>
      <c r="M13" s="44"/>
      <c r="N13" s="26"/>
      <c r="O13" s="25" t="s">
        <v>86</v>
      </c>
      <c r="P13" s="65">
        <v>43306</v>
      </c>
      <c r="Q13" s="26">
        <v>52</v>
      </c>
      <c r="R13" s="25" t="s">
        <v>23</v>
      </c>
      <c r="S13" s="44">
        <v>43303</v>
      </c>
      <c r="T13" s="26">
        <v>30</v>
      </c>
      <c r="V13" s="18" t="s">
        <v>20</v>
      </c>
      <c r="W13" s="18">
        <v>1500</v>
      </c>
      <c r="X13" s="1"/>
    </row>
    <row r="14" spans="1:24">
      <c r="C14" s="10" t="s">
        <v>23</v>
      </c>
      <c r="D14" s="45">
        <v>43316</v>
      </c>
      <c r="E14" s="11">
        <v>15</v>
      </c>
      <c r="F14" s="10"/>
      <c r="G14" s="45"/>
      <c r="H14" s="11"/>
      <c r="I14" s="10" t="s">
        <v>94</v>
      </c>
      <c r="J14" s="45">
        <v>43298</v>
      </c>
      <c r="K14" s="11">
        <f>27+5</f>
        <v>32</v>
      </c>
      <c r="L14" s="10"/>
      <c r="M14" s="45"/>
      <c r="N14" s="11"/>
      <c r="O14" s="10" t="s">
        <v>93</v>
      </c>
      <c r="P14" s="65">
        <v>43306</v>
      </c>
      <c r="Q14" s="11">
        <v>15</v>
      </c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 t="s">
        <v>97</v>
      </c>
      <c r="P15" s="65">
        <v>43308</v>
      </c>
      <c r="Q15" s="26">
        <v>150</v>
      </c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2940</v>
      </c>
      <c r="F21" s="4" t="s">
        <v>7</v>
      </c>
      <c r="G21" s="4"/>
      <c r="H21" s="2">
        <f>SUM(H8:H20)</f>
        <v>3056</v>
      </c>
      <c r="I21" s="4" t="s">
        <v>7</v>
      </c>
      <c r="J21" s="4"/>
      <c r="K21" s="2">
        <f>SUM(K8:K20)</f>
        <v>4178</v>
      </c>
      <c r="L21" s="4" t="s">
        <v>7</v>
      </c>
      <c r="M21" s="4"/>
      <c r="N21" s="2">
        <f>SUM(N8:N20)</f>
        <v>3115</v>
      </c>
      <c r="O21" s="4" t="s">
        <v>7</v>
      </c>
      <c r="P21" s="4"/>
      <c r="Q21" s="2">
        <f>SUM(Q9:Q20)</f>
        <v>1028</v>
      </c>
      <c r="R21" s="4" t="s">
        <v>7</v>
      </c>
      <c r="S21" s="4"/>
      <c r="T21" s="2">
        <f>SUM(T8:T20)</f>
        <v>3085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-228</v>
      </c>
      <c r="F22" s="16" t="s">
        <v>11</v>
      </c>
      <c r="G22" s="16"/>
      <c r="H22" s="16">
        <f>SUM(F5:H6)-H21</f>
        <v>103</v>
      </c>
      <c r="I22" s="16" t="s">
        <v>11</v>
      </c>
      <c r="J22" s="16"/>
      <c r="K22" s="16">
        <f>SUM(I5:K6)-K21</f>
        <v>-1208</v>
      </c>
      <c r="L22" s="16" t="s">
        <v>11</v>
      </c>
      <c r="M22" s="16"/>
      <c r="N22" s="16">
        <f>SUM(L5:N6)-N21</f>
        <v>-144</v>
      </c>
      <c r="O22" s="16" t="s">
        <v>11</v>
      </c>
      <c r="P22" s="16"/>
      <c r="Q22" s="16">
        <f>SUM(O5:Q6)-Q21</f>
        <v>1472</v>
      </c>
      <c r="R22" s="16" t="s">
        <v>11</v>
      </c>
      <c r="S22" s="16"/>
      <c r="T22" s="16">
        <f>SUM(R5:T6)-T21</f>
        <v>-605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16792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17402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R4:T4"/>
    <mergeCell ref="C4:E4"/>
    <mergeCell ref="F4:H4"/>
    <mergeCell ref="I4:K4"/>
    <mergeCell ref="L4:N4"/>
    <mergeCell ref="O4:Q4"/>
    <mergeCell ref="R6:T6"/>
    <mergeCell ref="C5:E5"/>
    <mergeCell ref="F5:H5"/>
    <mergeCell ref="I5:K5"/>
    <mergeCell ref="L5:N5"/>
    <mergeCell ref="O5:Q5"/>
    <mergeCell ref="R5:T5"/>
    <mergeCell ref="C6:E6"/>
    <mergeCell ref="F6:H6"/>
    <mergeCell ref="I6:K6"/>
    <mergeCell ref="L6:N6"/>
    <mergeCell ref="O6:Q6"/>
  </mergeCells>
  <dataValidations count="2">
    <dataValidation type="textLength" operator="greaterThan" allowBlank="1" showInputMessage="1" showErrorMessage="1" errorTitle="Item(s) of Expense" error="Eg: Like Rent or water or Travelling etc.." promptTitle="Item(s) of Expense" prompt="Eg: Like Rent or water or Travelling etc.." sqref="I14">
      <formula1>3</formula1>
    </dataValidation>
    <dataValidation type="whole" operator="greaterThan" allowBlank="1" showInputMessage="1" showErrorMessage="1" errorTitle="Amount" error="Like 10 or 20 or 33 etc..." promptTitle="Enter Amount" prompt="Like 20 or 30 etc..." sqref="K14">
      <formula1>0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X27"/>
  <sheetViews>
    <sheetView showGridLines="0" tabSelected="1" workbookViewId="0">
      <selection activeCell="L6" sqref="L6:N6"/>
    </sheetView>
  </sheetViews>
  <sheetFormatPr defaultRowHeight="15"/>
  <cols>
    <col min="1" max="1" width="8.28515625" customWidth="1"/>
    <col min="2" max="2" width="6.28515625" customWidth="1"/>
    <col min="3" max="3" width="8.5703125" customWidth="1"/>
    <col min="4" max="4" width="9.7109375" customWidth="1"/>
    <col min="5" max="8" width="8.5703125" customWidth="1"/>
    <col min="9" max="9" width="13.7109375" customWidth="1"/>
    <col min="10" max="16" width="8.5703125" customWidth="1"/>
    <col min="17" max="17" width="8.5703125" style="2" customWidth="1"/>
    <col min="18" max="20" width="8.5703125" customWidth="1"/>
    <col min="21" max="21" width="5.7109375" customWidth="1"/>
    <col min="22" max="22" width="11.140625" customWidth="1"/>
    <col min="23" max="23" width="7.5703125" customWidth="1"/>
  </cols>
  <sheetData>
    <row r="1" spans="1:24">
      <c r="A1" s="1" t="s">
        <v>3</v>
      </c>
      <c r="B1" s="18">
        <v>2700</v>
      </c>
      <c r="O1" t="s">
        <v>28</v>
      </c>
      <c r="P1" s="27"/>
      <c r="Q1"/>
      <c r="R1" s="27">
        <v>1887</v>
      </c>
      <c r="T1" s="27">
        <v>4291</v>
      </c>
      <c r="U1" t="s">
        <v>62</v>
      </c>
    </row>
    <row r="2" spans="1:24">
      <c r="O2" t="s">
        <v>29</v>
      </c>
      <c r="P2">
        <f>T1-R1</f>
        <v>2404</v>
      </c>
      <c r="Q2" t="s">
        <v>87</v>
      </c>
      <c r="R2">
        <v>791</v>
      </c>
    </row>
    <row r="3" spans="1:24" ht="15.75" thickBot="1">
      <c r="R3">
        <f>R1-R2</f>
        <v>1096</v>
      </c>
    </row>
    <row r="4" spans="1:24" ht="21.75" thickBot="1">
      <c r="C4" s="68" t="s">
        <v>0</v>
      </c>
      <c r="D4" s="72"/>
      <c r="E4" s="69"/>
      <c r="F4" s="68" t="s">
        <v>8</v>
      </c>
      <c r="G4" s="72"/>
      <c r="H4" s="69"/>
      <c r="I4" s="68" t="s">
        <v>4</v>
      </c>
      <c r="J4" s="72"/>
      <c r="K4" s="69"/>
      <c r="L4" s="68" t="s">
        <v>21</v>
      </c>
      <c r="M4" s="72"/>
      <c r="N4" s="69"/>
      <c r="O4" s="68" t="s">
        <v>89</v>
      </c>
      <c r="P4" s="72"/>
      <c r="Q4" s="69"/>
      <c r="R4" s="68" t="s">
        <v>36</v>
      </c>
      <c r="S4" s="72"/>
      <c r="T4" s="69"/>
      <c r="V4" s="48" t="s">
        <v>12</v>
      </c>
      <c r="W4" s="48" t="s">
        <v>2</v>
      </c>
      <c r="X4" s="49" t="s">
        <v>65</v>
      </c>
    </row>
    <row r="5" spans="1:24" ht="15.75" thickBot="1">
      <c r="B5" s="29" t="s">
        <v>31</v>
      </c>
      <c r="C5" s="70">
        <v>2500</v>
      </c>
      <c r="D5" s="73"/>
      <c r="E5" s="71"/>
      <c r="F5" s="70">
        <v>2500</v>
      </c>
      <c r="G5" s="73"/>
      <c r="H5" s="71"/>
      <c r="I5" s="70">
        <v>2500</v>
      </c>
      <c r="J5" s="73"/>
      <c r="K5" s="71"/>
      <c r="L5" s="70">
        <v>2500</v>
      </c>
      <c r="M5" s="73"/>
      <c r="N5" s="71"/>
      <c r="O5" s="70">
        <v>2500</v>
      </c>
      <c r="P5" s="73"/>
      <c r="Q5" s="71"/>
      <c r="R5" s="70">
        <v>2500</v>
      </c>
      <c r="S5" s="73"/>
      <c r="T5" s="71"/>
      <c r="V5" s="18"/>
      <c r="W5" s="18"/>
      <c r="X5" s="1"/>
    </row>
    <row r="6" spans="1:24" ht="15.75" thickBot="1">
      <c r="B6" s="28" t="s">
        <v>30</v>
      </c>
      <c r="C6" s="70">
        <v>-213</v>
      </c>
      <c r="D6" s="73"/>
      <c r="E6" s="71"/>
      <c r="F6" s="70">
        <v>103</v>
      </c>
      <c r="G6" s="73"/>
      <c r="H6" s="71"/>
      <c r="I6" s="70">
        <v>-387</v>
      </c>
      <c r="J6" s="73"/>
      <c r="K6" s="71"/>
      <c r="L6" s="70">
        <v>-144</v>
      </c>
      <c r="M6" s="73"/>
      <c r="N6" s="71"/>
      <c r="O6" s="70"/>
      <c r="P6" s="73"/>
      <c r="Q6" s="71"/>
      <c r="R6" s="70">
        <v>-605</v>
      </c>
      <c r="S6" s="73"/>
      <c r="T6" s="71"/>
      <c r="V6" s="18" t="s">
        <v>13</v>
      </c>
      <c r="W6" s="18">
        <v>8000</v>
      </c>
      <c r="X6" s="1">
        <v>8000</v>
      </c>
    </row>
    <row r="7" spans="1:24" ht="15.75" thickBot="1">
      <c r="C7" s="5" t="s">
        <v>1</v>
      </c>
      <c r="D7" s="43" t="s">
        <v>61</v>
      </c>
      <c r="E7" s="6" t="s">
        <v>2</v>
      </c>
      <c r="F7" s="5" t="s">
        <v>1</v>
      </c>
      <c r="G7" s="43" t="s">
        <v>61</v>
      </c>
      <c r="H7" s="6" t="s">
        <v>2</v>
      </c>
      <c r="I7" s="5" t="s">
        <v>1</v>
      </c>
      <c r="J7" s="43" t="s">
        <v>61</v>
      </c>
      <c r="K7" s="6" t="s">
        <v>2</v>
      </c>
      <c r="L7" s="5" t="s">
        <v>1</v>
      </c>
      <c r="M7" s="43" t="s">
        <v>61</v>
      </c>
      <c r="N7" s="6" t="s">
        <v>2</v>
      </c>
      <c r="O7" s="5" t="s">
        <v>1</v>
      </c>
      <c r="P7" s="43" t="s">
        <v>61</v>
      </c>
      <c r="Q7" s="76" t="s">
        <v>2</v>
      </c>
      <c r="R7" s="5" t="s">
        <v>1</v>
      </c>
      <c r="S7" s="43" t="s">
        <v>61</v>
      </c>
      <c r="T7" s="6" t="s">
        <v>2</v>
      </c>
      <c r="V7" s="18" t="s">
        <v>14</v>
      </c>
      <c r="W7" s="18">
        <v>250</v>
      </c>
      <c r="X7" s="1"/>
    </row>
    <row r="8" spans="1:24">
      <c r="C8" s="23" t="s">
        <v>88</v>
      </c>
      <c r="D8" s="47">
        <v>43314</v>
      </c>
      <c r="E8" s="63">
        <v>600</v>
      </c>
      <c r="F8" s="23"/>
      <c r="G8" s="47"/>
      <c r="H8" s="63"/>
      <c r="I8" s="23"/>
      <c r="J8" s="47"/>
      <c r="K8" s="63"/>
      <c r="L8" s="23"/>
      <c r="M8" s="47"/>
      <c r="N8" s="63"/>
      <c r="O8" s="74"/>
      <c r="P8" s="65"/>
      <c r="Q8" s="75"/>
      <c r="R8" s="54"/>
      <c r="S8" s="47"/>
      <c r="T8" s="24"/>
      <c r="V8" s="18" t="s">
        <v>15</v>
      </c>
      <c r="W8" s="18">
        <v>1000</v>
      </c>
      <c r="X8" s="1">
        <v>1200</v>
      </c>
    </row>
    <row r="9" spans="1:24">
      <c r="C9" s="25" t="s">
        <v>98</v>
      </c>
      <c r="D9" s="44">
        <v>43315</v>
      </c>
      <c r="E9" s="26">
        <v>1100</v>
      </c>
      <c r="F9" s="25"/>
      <c r="G9" s="44"/>
      <c r="H9" s="26"/>
      <c r="I9" s="25"/>
      <c r="J9" s="44"/>
      <c r="K9" s="26"/>
      <c r="L9" s="25"/>
      <c r="M9" s="44"/>
      <c r="N9" s="26"/>
      <c r="O9" s="64"/>
      <c r="P9" s="65"/>
      <c r="Q9" s="66"/>
      <c r="R9" s="25"/>
      <c r="S9" s="44"/>
      <c r="T9" s="26"/>
      <c r="V9" s="18" t="s">
        <v>16</v>
      </c>
      <c r="W9" s="18">
        <v>1200</v>
      </c>
      <c r="X9" s="1">
        <v>1200</v>
      </c>
    </row>
    <row r="10" spans="1:24">
      <c r="C10" s="10" t="s">
        <v>99</v>
      </c>
      <c r="D10" s="44">
        <v>43315</v>
      </c>
      <c r="E10" s="11">
        <v>20</v>
      </c>
      <c r="F10" s="10"/>
      <c r="G10" s="45"/>
      <c r="H10" s="11"/>
      <c r="I10" s="10"/>
      <c r="J10" s="45"/>
      <c r="K10" s="11"/>
      <c r="L10" s="10"/>
      <c r="M10" s="45"/>
      <c r="N10" s="11"/>
      <c r="O10" s="10"/>
      <c r="P10" s="65"/>
      <c r="Q10" s="11"/>
      <c r="R10" s="10"/>
      <c r="S10" s="45"/>
      <c r="T10" s="11"/>
      <c r="V10" s="18" t="s">
        <v>17</v>
      </c>
      <c r="W10" s="18">
        <v>1100</v>
      </c>
      <c r="X10" s="1">
        <v>1150</v>
      </c>
    </row>
    <row r="11" spans="1:24">
      <c r="C11" s="25"/>
      <c r="D11" s="44"/>
      <c r="E11" s="26"/>
      <c r="F11" s="25"/>
      <c r="G11" s="44"/>
      <c r="H11" s="26"/>
      <c r="I11" s="25"/>
      <c r="J11" s="44"/>
      <c r="K11" s="26"/>
      <c r="L11" s="25"/>
      <c r="M11" s="44"/>
      <c r="N11" s="26"/>
      <c r="O11" s="25"/>
      <c r="P11" s="65"/>
      <c r="Q11" s="26"/>
      <c r="R11" s="25"/>
      <c r="S11" s="44"/>
      <c r="T11" s="26"/>
      <c r="V11" s="18" t="s">
        <v>18</v>
      </c>
      <c r="W11" s="18">
        <f>650*4</f>
        <v>2600</v>
      </c>
      <c r="X11" s="1">
        <v>650</v>
      </c>
    </row>
    <row r="12" spans="1:24">
      <c r="C12" s="25"/>
      <c r="D12" s="44"/>
      <c r="E12" s="26"/>
      <c r="F12" s="25"/>
      <c r="G12" s="44"/>
      <c r="H12" s="26"/>
      <c r="I12" s="25"/>
      <c r="J12" s="44"/>
      <c r="K12" s="26"/>
      <c r="L12" s="25"/>
      <c r="M12" s="44"/>
      <c r="N12" s="26"/>
      <c r="O12" s="10"/>
      <c r="P12" s="65"/>
      <c r="Q12" s="11"/>
      <c r="R12" s="25"/>
      <c r="S12" s="44"/>
      <c r="T12" s="26"/>
      <c r="V12" s="18" t="s">
        <v>19</v>
      </c>
      <c r="W12" s="18">
        <v>300</v>
      </c>
      <c r="X12" s="1">
        <v>300</v>
      </c>
    </row>
    <row r="13" spans="1:24">
      <c r="C13" s="25"/>
      <c r="D13" s="44"/>
      <c r="E13" s="26"/>
      <c r="F13" s="25"/>
      <c r="G13" s="44"/>
      <c r="H13" s="26"/>
      <c r="I13" s="25"/>
      <c r="J13" s="44"/>
      <c r="K13" s="26"/>
      <c r="L13" s="25"/>
      <c r="M13" s="44"/>
      <c r="N13" s="26"/>
      <c r="O13" s="25"/>
      <c r="P13" s="65"/>
      <c r="Q13" s="26"/>
      <c r="R13" s="25"/>
      <c r="S13" s="44"/>
      <c r="T13" s="26"/>
      <c r="V13" s="18" t="s">
        <v>20</v>
      </c>
      <c r="W13" s="18">
        <v>1500</v>
      </c>
      <c r="X13" s="1"/>
    </row>
    <row r="14" spans="1:24">
      <c r="C14" s="10"/>
      <c r="D14" s="45"/>
      <c r="E14" s="11"/>
      <c r="F14" s="10"/>
      <c r="G14" s="45"/>
      <c r="H14" s="11"/>
      <c r="I14" s="10"/>
      <c r="J14" s="45"/>
      <c r="K14" s="11"/>
      <c r="L14" s="10"/>
      <c r="M14" s="45"/>
      <c r="N14" s="11"/>
      <c r="O14" s="10"/>
      <c r="P14" s="65"/>
      <c r="Q14" s="11"/>
      <c r="R14" s="10"/>
      <c r="S14" s="45"/>
      <c r="T14" s="11"/>
      <c r="V14" s="7"/>
      <c r="W14" s="7"/>
    </row>
    <row r="15" spans="1:24">
      <c r="C15" s="25"/>
      <c r="D15" s="44"/>
      <c r="E15" s="26"/>
      <c r="F15" s="25"/>
      <c r="G15" s="44"/>
      <c r="H15" s="26"/>
      <c r="I15" s="25"/>
      <c r="J15" s="44"/>
      <c r="K15" s="26"/>
      <c r="L15" s="25"/>
      <c r="M15" s="44"/>
      <c r="N15" s="26"/>
      <c r="O15" s="25"/>
      <c r="P15" s="65"/>
      <c r="Q15" s="26"/>
      <c r="R15" s="25"/>
      <c r="S15" s="44"/>
      <c r="T15" s="26"/>
      <c r="V15" s="7"/>
      <c r="W15" s="7">
        <f>SUM(W6:W13)</f>
        <v>15950</v>
      </c>
      <c r="X15" s="7">
        <f>SUM(X6:X13)</f>
        <v>12500</v>
      </c>
    </row>
    <row r="16" spans="1:24">
      <c r="C16" s="40"/>
      <c r="D16" s="44"/>
      <c r="E16" s="26"/>
      <c r="F16" s="40"/>
      <c r="G16" s="44"/>
      <c r="H16" s="26"/>
      <c r="I16" s="40"/>
      <c r="J16" s="44"/>
      <c r="K16" s="26"/>
      <c r="L16" s="40"/>
      <c r="M16" s="44"/>
      <c r="N16" s="26"/>
      <c r="O16" s="40"/>
      <c r="P16" s="44"/>
      <c r="Q16" s="26"/>
      <c r="R16" s="40"/>
      <c r="S16" s="44"/>
      <c r="T16" s="26"/>
      <c r="V16" s="7"/>
      <c r="W16" s="7"/>
    </row>
    <row r="17" spans="1:23">
      <c r="C17" s="10"/>
      <c r="D17" s="45"/>
      <c r="E17" s="11"/>
      <c r="F17" s="10"/>
      <c r="G17" s="45"/>
      <c r="H17" s="11"/>
      <c r="I17" s="10"/>
      <c r="J17" s="45"/>
      <c r="K17" s="11"/>
      <c r="L17" s="10"/>
      <c r="M17" s="45"/>
      <c r="N17" s="11"/>
      <c r="O17" s="10"/>
      <c r="P17" s="45"/>
      <c r="Q17" s="11"/>
      <c r="R17" s="10"/>
      <c r="S17" s="45"/>
      <c r="T17" s="11"/>
      <c r="V17" s="7"/>
      <c r="W17" s="7"/>
    </row>
    <row r="18" spans="1:23">
      <c r="C18" s="10"/>
      <c r="D18" s="45"/>
      <c r="E18" s="11"/>
      <c r="F18" s="10"/>
      <c r="G18" s="45"/>
      <c r="H18" s="11"/>
      <c r="I18" s="10"/>
      <c r="J18" s="45"/>
      <c r="K18" s="11"/>
      <c r="L18" s="10"/>
      <c r="M18" s="45"/>
      <c r="N18" s="11"/>
      <c r="O18" s="10"/>
      <c r="P18" s="45"/>
      <c r="Q18" s="11"/>
      <c r="R18" s="10"/>
      <c r="S18" s="45"/>
      <c r="T18" s="11"/>
      <c r="V18" s="7"/>
      <c r="W18" s="7"/>
    </row>
    <row r="19" spans="1:23">
      <c r="C19" s="10"/>
      <c r="D19" s="45"/>
      <c r="E19" s="11"/>
      <c r="F19" s="10"/>
      <c r="G19" s="45"/>
      <c r="H19" s="11"/>
      <c r="I19" s="10"/>
      <c r="J19" s="45"/>
      <c r="K19" s="11"/>
      <c r="L19" s="10"/>
      <c r="M19" s="45"/>
      <c r="N19" s="11"/>
      <c r="O19" s="10"/>
      <c r="P19" s="45"/>
      <c r="Q19" s="11"/>
      <c r="R19" s="10"/>
      <c r="S19" s="45"/>
      <c r="T19" s="11"/>
      <c r="V19" s="7"/>
      <c r="W19" s="7"/>
    </row>
    <row r="20" spans="1:23" ht="15.75" thickBot="1">
      <c r="C20" s="12"/>
      <c r="D20" s="46"/>
      <c r="E20" s="13"/>
      <c r="F20" s="12"/>
      <c r="G20" s="46"/>
      <c r="H20" s="13"/>
      <c r="I20" s="12"/>
      <c r="J20" s="46"/>
      <c r="K20" s="13"/>
      <c r="L20" s="12"/>
      <c r="M20" s="46"/>
      <c r="N20" s="13"/>
      <c r="O20" s="12"/>
      <c r="P20" s="46"/>
      <c r="Q20" s="13"/>
      <c r="R20" s="12"/>
      <c r="S20" s="46"/>
      <c r="T20" s="13"/>
      <c r="V20" s="7"/>
      <c r="W20" s="7"/>
    </row>
    <row r="21" spans="1:23">
      <c r="C21" s="4" t="s">
        <v>7</v>
      </c>
      <c r="D21" s="4"/>
      <c r="E21" s="2">
        <f>SUM(E8:E20)</f>
        <v>1720</v>
      </c>
      <c r="F21" s="4" t="s">
        <v>7</v>
      </c>
      <c r="G21" s="4"/>
      <c r="H21" s="2">
        <f>SUM(H8:H20)</f>
        <v>0</v>
      </c>
      <c r="I21" s="4" t="s">
        <v>7</v>
      </c>
      <c r="J21" s="4"/>
      <c r="K21" s="2">
        <f>SUM(K8:K20)</f>
        <v>0</v>
      </c>
      <c r="L21" s="4" t="s">
        <v>7</v>
      </c>
      <c r="M21" s="4"/>
      <c r="N21" s="2">
        <f>SUM(N8:N20)</f>
        <v>0</v>
      </c>
      <c r="O21" s="4" t="s">
        <v>7</v>
      </c>
      <c r="P21" s="4"/>
      <c r="Q21" s="2">
        <f>SUM(Q9:Q20)</f>
        <v>0</v>
      </c>
      <c r="R21" s="4" t="s">
        <v>7</v>
      </c>
      <c r="S21" s="4"/>
      <c r="T21" s="2">
        <f>SUM(T8:T20)</f>
        <v>0</v>
      </c>
      <c r="V21" s="17" t="s">
        <v>7</v>
      </c>
      <c r="W21" s="17">
        <f>SUM(W6:W20)</f>
        <v>31900</v>
      </c>
    </row>
    <row r="22" spans="1:23">
      <c r="A22" s="15"/>
      <c r="B22" s="15"/>
      <c r="C22" s="16" t="s">
        <v>11</v>
      </c>
      <c r="D22" s="16"/>
      <c r="E22" s="16">
        <f>SUM(C5:E6)-E21</f>
        <v>567</v>
      </c>
      <c r="F22" s="16" t="s">
        <v>11</v>
      </c>
      <c r="G22" s="16"/>
      <c r="H22" s="16">
        <f>SUM(F5:H6)-H21</f>
        <v>2603</v>
      </c>
      <c r="I22" s="16" t="s">
        <v>11</v>
      </c>
      <c r="J22" s="16"/>
      <c r="K22" s="16">
        <f>SUM(I5:K6)-K21</f>
        <v>2113</v>
      </c>
      <c r="L22" s="16" t="s">
        <v>11</v>
      </c>
      <c r="M22" s="16"/>
      <c r="N22" s="16">
        <f>SUM(L5:N6)-N21</f>
        <v>2356</v>
      </c>
      <c r="O22" s="16" t="s">
        <v>11</v>
      </c>
      <c r="P22" s="16"/>
      <c r="Q22" s="16">
        <f>SUM(O5:Q6)-Q21</f>
        <v>2500</v>
      </c>
      <c r="R22" s="16" t="s">
        <v>11</v>
      </c>
      <c r="S22" s="16"/>
      <c r="T22" s="16">
        <f>SUM(R5:T6)-T21</f>
        <v>1895</v>
      </c>
    </row>
    <row r="23" spans="1: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6"/>
      <c r="R23" s="15"/>
      <c r="S23" s="15"/>
      <c r="T23" s="15"/>
    </row>
    <row r="24" spans="1:23">
      <c r="A24" s="15" t="s">
        <v>10</v>
      </c>
      <c r="B24" s="14">
        <f>SUM(C5:T6)</f>
        <v>13754</v>
      </c>
      <c r="C24" s="15"/>
      <c r="D24" s="15"/>
      <c r="E24" s="15"/>
      <c r="F24" s="15"/>
      <c r="G24" s="15"/>
      <c r="H24" s="15"/>
      <c r="I24" s="16"/>
      <c r="K24" s="15"/>
      <c r="L24" s="15"/>
      <c r="M24" s="15"/>
      <c r="N24" s="15"/>
      <c r="O24" s="15"/>
      <c r="P24" s="15"/>
      <c r="Q24" s="16"/>
      <c r="R24" s="15"/>
      <c r="S24" s="15"/>
      <c r="T24" s="15"/>
    </row>
    <row r="25" spans="1:23">
      <c r="A25" s="15" t="s">
        <v>7</v>
      </c>
      <c r="B25" s="14">
        <f>SUM(E21,H21,K21,N21,Q21,T21)</f>
        <v>1720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6"/>
      <c r="R25" s="15"/>
      <c r="S25" s="15"/>
      <c r="T25" s="15"/>
    </row>
    <row r="26" spans="1:2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6"/>
      <c r="R26" s="15"/>
      <c r="S26" s="15"/>
      <c r="T26" s="15"/>
    </row>
    <row r="27" spans="1:2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>
        <f>2500*7</f>
        <v>17500</v>
      </c>
      <c r="P27" s="15"/>
      <c r="Q27" s="16"/>
      <c r="R27" s="15"/>
      <c r="S27" s="15"/>
      <c r="T27" s="15"/>
    </row>
  </sheetData>
  <mergeCells count="18">
    <mergeCell ref="C6:E6"/>
    <mergeCell ref="F6:H6"/>
    <mergeCell ref="I6:K6"/>
    <mergeCell ref="L6:N6"/>
    <mergeCell ref="O6:Q6"/>
    <mergeCell ref="R6:T6"/>
    <mergeCell ref="C5:E5"/>
    <mergeCell ref="F5:H5"/>
    <mergeCell ref="I5:K5"/>
    <mergeCell ref="L5:N5"/>
    <mergeCell ref="O5:Q5"/>
    <mergeCell ref="R5:T5"/>
    <mergeCell ref="C4:E4"/>
    <mergeCell ref="F4:H4"/>
    <mergeCell ref="I4:K4"/>
    <mergeCell ref="L4:N4"/>
    <mergeCell ref="O4:Q4"/>
    <mergeCell ref="R4:T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August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2018-08-03T19:18:11Z</dcterms:modified>
</cp:coreProperties>
</file>