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 Brandão\Downloads\"/>
    </mc:Choice>
  </mc:AlternateContent>
  <xr:revisionPtr revIDLastSave="15" documentId="13_ncr:1_{8B2ABA9E-0A53-43A2-8005-4C2A6F058104}" xr6:coauthVersionLast="45" xr6:coauthVersionMax="45" xr10:uidLastSave="{F519F178-2BC4-4924-BA72-41DA5B739D2F}"/>
  <bookViews>
    <workbookView xWindow="0" yWindow="0" windowWidth="23040" windowHeight="9060" xr2:uid="{AC094324-17E6-49B7-BF28-323D4584126C}"/>
  </bookViews>
  <sheets>
    <sheet name="Critérios" sheetId="1" r:id="rId1"/>
    <sheet name="Aluno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D44" i="1"/>
  <c r="E44" i="1"/>
  <c r="F44" i="1"/>
  <c r="G44" i="1"/>
  <c r="H44" i="1"/>
  <c r="D45" i="1"/>
  <c r="E45" i="1"/>
  <c r="F45" i="1"/>
  <c r="G45" i="1"/>
  <c r="H45" i="1"/>
  <c r="C45" i="1"/>
  <c r="C44" i="1"/>
  <c r="C4" i="1"/>
  <c r="AT95" i="1" l="1"/>
  <c r="AU95" i="1"/>
  <c r="AQ73" i="1" l="1"/>
  <c r="AR73" i="1"/>
  <c r="AS73" i="1"/>
  <c r="AT73" i="1"/>
  <c r="AU73" i="1"/>
  <c r="AQ74" i="1"/>
  <c r="AR74" i="1"/>
  <c r="AS74" i="1"/>
  <c r="AT74" i="1"/>
  <c r="AU74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C151" i="1"/>
  <c r="C150" i="1"/>
  <c r="C149" i="1" s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C97" i="1"/>
  <c r="C96" i="1"/>
  <c r="C95" i="1" s="1"/>
  <c r="AS95" i="1" l="1"/>
  <c r="AR95" i="1"/>
  <c r="AQ3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U3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U4" i="1"/>
  <c r="AQ4" i="1"/>
  <c r="AU72" i="1"/>
  <c r="AT72" i="1"/>
  <c r="AS3" i="1"/>
  <c r="AS72" i="1"/>
  <c r="AR72" i="1"/>
  <c r="AQ72" i="1"/>
  <c r="AT4" i="1"/>
  <c r="AS4" i="1"/>
  <c r="AR4" i="1"/>
  <c r="AU43" i="1"/>
  <c r="AT3" i="1"/>
  <c r="AT2" i="1" s="1"/>
  <c r="AT43" i="1"/>
  <c r="AS43" i="1"/>
  <c r="AR3" i="1"/>
  <c r="AR2" i="1" s="1"/>
  <c r="AR43" i="1"/>
  <c r="AQ4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C74" i="1"/>
  <c r="C73" i="1"/>
  <c r="C72" i="1" s="1"/>
  <c r="E4" i="1"/>
  <c r="G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I43" i="1"/>
  <c r="M43" i="1"/>
  <c r="Q43" i="1"/>
  <c r="U43" i="1"/>
  <c r="Y43" i="1"/>
  <c r="AC43" i="1"/>
  <c r="AG43" i="1"/>
  <c r="AK43" i="1"/>
  <c r="AO43" i="1"/>
  <c r="D43" i="1"/>
  <c r="E3" i="1" l="1"/>
  <c r="E2" i="1" s="1"/>
  <c r="E43" i="1"/>
  <c r="AP3" i="1"/>
  <c r="AP43" i="1"/>
  <c r="AN3" i="1"/>
  <c r="AN43" i="1"/>
  <c r="AM3" i="1"/>
  <c r="AM2" i="1" s="1"/>
  <c r="AM43" i="1"/>
  <c r="AL3" i="1"/>
  <c r="AL43" i="1"/>
  <c r="AJ3" i="1"/>
  <c r="AJ43" i="1"/>
  <c r="AI3" i="1"/>
  <c r="AI2" i="1" s="1"/>
  <c r="AI43" i="1"/>
  <c r="AH3" i="1"/>
  <c r="AH43" i="1"/>
  <c r="AF3" i="1"/>
  <c r="AF43" i="1"/>
  <c r="AE3" i="1"/>
  <c r="AE2" i="1" s="1"/>
  <c r="AE43" i="1"/>
  <c r="AD3" i="1"/>
  <c r="AD43" i="1"/>
  <c r="AB3" i="1"/>
  <c r="AB43" i="1"/>
  <c r="AA3" i="1"/>
  <c r="AA2" i="1" s="1"/>
  <c r="AA43" i="1"/>
  <c r="Z3" i="1"/>
  <c r="Z43" i="1"/>
  <c r="X3" i="1"/>
  <c r="X43" i="1"/>
  <c r="W3" i="1"/>
  <c r="W2" i="1" s="1"/>
  <c r="W43" i="1"/>
  <c r="V3" i="1"/>
  <c r="V43" i="1"/>
  <c r="T3" i="1"/>
  <c r="T43" i="1"/>
  <c r="S3" i="1"/>
  <c r="S2" i="1" s="1"/>
  <c r="S43" i="1"/>
  <c r="R3" i="1"/>
  <c r="R43" i="1"/>
  <c r="P3" i="1"/>
  <c r="P43" i="1"/>
  <c r="O3" i="1"/>
  <c r="O2" i="1" s="1"/>
  <c r="O43" i="1"/>
  <c r="N3" i="1"/>
  <c r="N43" i="1"/>
  <c r="L3" i="1"/>
  <c r="L43" i="1"/>
  <c r="K3" i="1"/>
  <c r="K2" i="1" s="1"/>
  <c r="K43" i="1"/>
  <c r="J3" i="1"/>
  <c r="J43" i="1"/>
  <c r="H3" i="1"/>
  <c r="H43" i="1"/>
  <c r="G3" i="1"/>
  <c r="G2" i="1" s="1"/>
  <c r="G43" i="1"/>
  <c r="F3" i="1"/>
  <c r="F4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AS2" i="1"/>
  <c r="AU2" i="1"/>
  <c r="AQ2" i="1"/>
  <c r="D72" i="1"/>
  <c r="D3" i="1"/>
  <c r="C3" i="1"/>
  <c r="C2" i="1" s="1"/>
  <c r="C43" i="1"/>
  <c r="AN4" i="1"/>
  <c r="AJ4" i="1"/>
  <c r="AF4" i="1"/>
  <c r="AB4" i="1"/>
  <c r="X4" i="1"/>
  <c r="T4" i="1"/>
  <c r="P4" i="1"/>
  <c r="L4" i="1"/>
  <c r="H4" i="1"/>
  <c r="D4" i="1"/>
  <c r="AO3" i="1"/>
  <c r="AO2" i="1" s="1"/>
  <c r="AK3" i="1"/>
  <c r="AK2" i="1" s="1"/>
  <c r="AG3" i="1"/>
  <c r="AG2" i="1" s="1"/>
  <c r="AC3" i="1"/>
  <c r="AC2" i="1" s="1"/>
  <c r="Y3" i="1"/>
  <c r="Y2" i="1" s="1"/>
  <c r="U3" i="1"/>
  <c r="U2" i="1" s="1"/>
  <c r="Q3" i="1"/>
  <c r="Q2" i="1" s="1"/>
  <c r="M3" i="1"/>
  <c r="M2" i="1" s="1"/>
  <c r="I3" i="1"/>
  <c r="I2" i="1" s="1"/>
  <c r="AP4" i="1"/>
  <c r="AL4" i="1"/>
  <c r="AH4" i="1"/>
  <c r="AD4" i="1"/>
  <c r="Z4" i="1"/>
  <c r="V4" i="1"/>
  <c r="R4" i="1"/>
  <c r="N4" i="1"/>
  <c r="J4" i="1"/>
  <c r="F4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AV1" i="1"/>
  <c r="AW1" i="1"/>
  <c r="AX1" i="1"/>
  <c r="AY1" i="1"/>
  <c r="AZ1" i="1"/>
  <c r="BA1" i="1"/>
  <c r="F1" i="1"/>
  <c r="C1" i="1"/>
  <c r="H1" i="1"/>
  <c r="G1" i="1"/>
  <c r="D1" i="1"/>
  <c r="E1" i="1"/>
  <c r="D2" i="1" l="1"/>
  <c r="F2" i="1"/>
  <c r="H2" i="1"/>
  <c r="J2" i="1"/>
  <c r="L2" i="1"/>
  <c r="N2" i="1"/>
  <c r="P2" i="1"/>
  <c r="R2" i="1"/>
  <c r="T2" i="1"/>
  <c r="V2" i="1"/>
  <c r="X2" i="1"/>
  <c r="Z2" i="1"/>
  <c r="AB2" i="1"/>
  <c r="AD2" i="1"/>
  <c r="AF2" i="1"/>
  <c r="AH2" i="1"/>
  <c r="AJ2" i="1"/>
  <c r="AL2" i="1"/>
  <c r="AN2" i="1"/>
  <c r="AP2" i="1"/>
</calcChain>
</file>

<file path=xl/sharedStrings.xml><?xml version="1.0" encoding="utf-8"?>
<sst xmlns="http://schemas.openxmlformats.org/spreadsheetml/2006/main" count="262" uniqueCount="242">
  <si>
    <t>CRITÉRIOS / ALUNOS</t>
  </si>
  <si>
    <t xml:space="preserve">NOTA FINAL : </t>
  </si>
  <si>
    <t xml:space="preserve">Totais Críticos : </t>
  </si>
  <si>
    <t xml:space="preserve">Totais Desejáveis : </t>
  </si>
  <si>
    <t>SPRINT 1 - Metodologias e Design</t>
  </si>
  <si>
    <t>3. Desenhar leiautes de tela para ambientes web;</t>
  </si>
  <si>
    <t>Desenvolveu o briefing através de entrevista com os membros interessados do projeto</t>
  </si>
  <si>
    <t>Criou layout de baixa fidelidade/wireframe baseado no briefing</t>
  </si>
  <si>
    <t>Aplicou a teoria de continuidade e/ou proximidade de Gestalt no desenvolvimento do layout de baixa fidelidade/wireframe.</t>
  </si>
  <si>
    <t>Desenvolveu layout desktop de alta fidelidade baseado no wireframe</t>
  </si>
  <si>
    <t>Desenvolveu layout mobile de alta fidelidade baseado no wireframe</t>
  </si>
  <si>
    <t>Aplicou teste de usabilidade no layout de alta fidelidade com terceiros e stakeholders do projeto</t>
  </si>
  <si>
    <t>Aplicou teorias de Gestalt:</t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</si>
  <si>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Proximidade;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</si>
  <si>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Continuidade;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</si>
  <si>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Tipografia;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</si>
  <si>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Cores;</t>
    </r>
  </si>
  <si>
    <t>Em layout de alta fidelidade com terceiros e stakeholders</t>
  </si>
  <si>
    <t>8. Utilizar ferramentas gráficas para interface web e mobile;</t>
  </si>
  <si>
    <t>Utilizou software de criação e/ou edição de imagens para desenvolver layout desktop e mobile</t>
  </si>
  <si>
    <t xml:space="preserve">5.Instalar periféricos e suas dependências </t>
  </si>
  <si>
    <t>Efetuou a instalação e configuração do monitor para melhor desempenho na edição de imagens</t>
  </si>
  <si>
    <t>9. Otimizar imagens para aplicação em ambientes web e mobile</t>
  </si>
  <si>
    <t>Exportou layouts desktop e mobile de baixa fidelidade para o formato de imagem JPEG ou PNG</t>
  </si>
  <si>
    <t>Exportou layouts desktop e mobile de alta fidelidade para o formato de imagem JPEG ou PNG</t>
  </si>
  <si>
    <t>Criou banner no design de alta fidelidade</t>
  </si>
  <si>
    <t>Exportou de forma separada os recursos utilizados no layout de alta fidelidade </t>
  </si>
  <si>
    <t>(exemplos de recursos: imagens, gifs, vídeos, etc.)</t>
  </si>
  <si>
    <t>1. Demonstrar atenção a detalhes (44) </t>
  </si>
  <si>
    <t>No desenvolvimento do layout de alta fidelidade utilizou como base o layout de baixa fidelidade</t>
  </si>
  <si>
    <t>Utilizou a resolução recomendada nos layouts para o formato desktop e mobile</t>
  </si>
  <si>
    <t>2. Demonstrar capacidade de análise (2)</t>
  </si>
  <si>
    <t>Ao criar o layout de baixa fidelidade/wireframe levou em consideração os critérios definidos através do briefing</t>
  </si>
  <si>
    <t>2. Instalar sistemas operacionais em máquinas virtuais.</t>
  </si>
  <si>
    <t>Instalou e configurou maquina virtual para testes de responsividade  e usabilidade em Android e/ou IOS.</t>
  </si>
  <si>
    <t>4. Seguir método de trabalho (21)</t>
  </si>
  <si>
    <t>Seguiu tópicos de elaboração do briefing solicitados na situação de aprendizagem</t>
  </si>
  <si>
    <t>Aplicou testes de usabilidade utilizando o modelo de roteiro e aplicação. </t>
  </si>
  <si>
    <t>6. Utilizar ferramentas de edição de texto e planilha eletrônica para a elaboração da documentação técnica</t>
  </si>
  <si>
    <t>Utilizou ferramenta de edição de texto eletrônica para produzir o briefing</t>
  </si>
  <si>
    <t>Aplicou os recursos:</t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</si>
  <si>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Titularização;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</si>
  <si>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Listagem;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</si>
  <si>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Tabelas;</t>
    </r>
  </si>
  <si>
    <r>
      <t>·</t>
    </r>
    <r>
      <rPr>
        <sz val="10"/>
        <color rgb="FF00B0F0"/>
        <rFont val="Times New Roman"/>
        <family val="1"/>
      </rPr>
      <t xml:space="preserve">        </t>
    </r>
    <r>
      <rPr>
        <sz val="10"/>
        <color rgb="FF00B0F0"/>
        <rFont val="Arial"/>
        <family val="2"/>
      </rPr>
      <t>Sumário;</t>
    </r>
  </si>
  <si>
    <t>Quando necessário no documento produzido</t>
  </si>
  <si>
    <t>Aplicou todos os tópicos requeridos na produção do briefing</t>
  </si>
  <si>
    <t>Não cometeu erros de português no texto elaborado no documento </t>
  </si>
  <si>
    <t>3. Seguir método de trabalho (21) </t>
  </si>
  <si>
    <t>Produziu o documento conforme o modelo estipulado na situação de aprendizagem/avaliação</t>
  </si>
  <si>
    <t>4. Demonstrar capacidade de organização (6)</t>
  </si>
  <si>
    <t>Estruturou os tópicos do briefing de forma coerente (onde os tópicos possuam ligação lógica)</t>
  </si>
  <si>
    <t>Nomeou os tópicos do briefing de forma coerente</t>
  </si>
  <si>
    <t>NOTA PARCIAL</t>
  </si>
  <si>
    <t>Críticos</t>
  </si>
  <si>
    <t>Desejáveis</t>
  </si>
  <si>
    <t>SPRINT 2 - Frontend</t>
  </si>
  <si>
    <r>
      <t xml:space="preserve">Identificar as características e tipos de linguagem de marcação </t>
    </r>
    <r>
      <rPr>
        <sz val="10"/>
        <color rgb="FF000000"/>
        <rFont val="MS Gothic"/>
        <family val="3"/>
      </rPr>
      <t> </t>
    </r>
  </si>
  <si>
    <t>Separou o código em arquivos distintos de acordo com o tipo de linguagem.</t>
  </si>
  <si>
    <t xml:space="preserve">Utilizar linguagem de marcação para desenvolvimento de páginas web </t>
  </si>
  <si>
    <t>Inseriu recursos multimídia (imagens, vídeos ou audios) em páginas HTML</t>
  </si>
  <si>
    <t>Inseriu recursos textuais (títulos, parágrafos, etc.) no desenvolvimento da página HTML</t>
  </si>
  <si>
    <t>Inseriu estruturas de dados (tabela, listas ordenadas e não ordenadas, etc.) no desenvolvimento da página HTML</t>
  </si>
  <si>
    <t>Inseriu formulário com campos de texto, controles de seleção (única ou múltipla) e botões</t>
  </si>
  <si>
    <t>Utilizar semântica de linguagem de marcação conforme normas</t>
  </si>
  <si>
    <t>Efetuou a diagramação do site utilizando os Padrões Semânticos do HTML5.</t>
  </si>
  <si>
    <t>Utilizou CSS3 para efetuar a estilização das páginas conforme o protótipo.</t>
  </si>
  <si>
    <t>Utilizou tags de agrupamento para organizar o conteúdo da página HTML</t>
  </si>
  <si>
    <r>
      <t xml:space="preserve">Aplicar técnicas de estilização de páginas web </t>
    </r>
    <r>
      <rPr>
        <sz val="10"/>
        <color rgb="FF000000"/>
        <rFont val="MS Gothic"/>
        <family val="3"/>
      </rPr>
      <t> </t>
    </r>
  </si>
  <si>
    <t>Utilizou técnica de Reset em CSS. </t>
  </si>
  <si>
    <t>Utilizou Sprite para otimizar o carregamento de imagens de ícones.</t>
  </si>
  <si>
    <r>
      <t xml:space="preserve">Elaborar formulários de página web </t>
    </r>
    <r>
      <rPr>
        <sz val="10"/>
        <color rgb="FF000000"/>
        <rFont val="MS Gothic"/>
        <family val="3"/>
      </rPr>
      <t> </t>
    </r>
  </si>
  <si>
    <t>Desenvolveu o formulário de contato exigido na situação problema.</t>
  </si>
  <si>
    <t>Codificar leiautes de página web</t>
  </si>
  <si>
    <t>Configurou o charset conforme os padrões Brasileiro.</t>
  </si>
  <si>
    <t>Demonstrar capacidade de análise</t>
  </si>
  <si>
    <t>Separou títulos de parágrafos</t>
  </si>
  <si>
    <t>Demonstrar raciocínio lógico na organização das informações</t>
  </si>
  <si>
    <t>Aplicou os elementos seguindo hierarquia de tags.</t>
  </si>
  <si>
    <t>Seguir método de trabalho</t>
  </si>
  <si>
    <t>Executou o planejamento elaborado na Sprint 1.</t>
  </si>
  <si>
    <t>Identificar o modelo TCP/IP e sua aplicação na comunicação entre sistemas computacionais</t>
  </si>
  <si>
    <t>Hospedou o website no servidor preparado através do seu IP</t>
  </si>
  <si>
    <t>Identificar os tipos de serviços disponíveis em redes</t>
  </si>
  <si>
    <t>Enviou os arquivos para o Servidor via FTP.</t>
  </si>
  <si>
    <t>Acessar unidades e pastas compartilhadas em rede</t>
  </si>
  <si>
    <t>Efetuou backup dos arquivos no servidor designado.</t>
  </si>
  <si>
    <t>Mapear unidades e pastas compartilhadas em rede</t>
  </si>
  <si>
    <t>Efetuou o mapeamento da pasta de backup para facilitar acesso.</t>
  </si>
  <si>
    <t xml:space="preserve">Identificar as terminologias de grandezas utilizadas em sistemas computacionais </t>
  </si>
  <si>
    <t>Utilizou de forma adequada as medidas de grandezas no desenvolvimento do site.</t>
  </si>
  <si>
    <t>Realizar a conversão entre sistemas numéricos nas bases binária, decimal e hexadecimal </t>
  </si>
  <si>
    <t>Estilizou cores utilizando sistemas numéricos  Hexadecimal ou Decimal.</t>
  </si>
  <si>
    <t>Demonstrar atenção a detalhes (44)</t>
  </si>
  <si>
    <t>Nomeou os arquivos de acordo com as boas praticas de desenvolvimento.</t>
  </si>
  <si>
    <t>SPRINT 3 - Backend I - Lógica de Programação</t>
  </si>
  <si>
    <r>
      <t xml:space="preserve">Identificar as características e tipos de linguagem de programação </t>
    </r>
    <r>
      <rPr>
        <sz val="9"/>
        <color rgb="FF000000"/>
        <rFont val="MS Gothic"/>
        <family val="3"/>
      </rPr>
      <t> </t>
    </r>
  </si>
  <si>
    <t>Efetuou a estilização utilizando linguem adequada.</t>
  </si>
  <si>
    <t xml:space="preserve">Aplicar técnicas de código limpo (clean code) </t>
  </si>
  <si>
    <t>Efetuou indentação conforme boas práticas de desenvolvimento.</t>
  </si>
  <si>
    <t xml:space="preserve">Utilizar o ambiente integrado de desenvolvimento (IDE) </t>
  </si>
  <si>
    <t>Escolheu a IDE adequada para uma melhor produtividade auto complete, debug e integração com Navegadores.</t>
  </si>
  <si>
    <r>
      <t xml:space="preserve">Utilizar estruturas de decisão na elaboração do programa (3) </t>
    </r>
    <r>
      <rPr>
        <sz val="9"/>
        <color rgb="FF000000"/>
        <rFont val="MS Gothic"/>
        <family val="3"/>
      </rPr>
      <t> </t>
    </r>
  </si>
  <si>
    <t>Utilizou estruturas de decisão nos momentos necessários para o algorítimo funcionar corretamente.</t>
  </si>
  <si>
    <t xml:space="preserve">Utilizar técnicas de versionamento através de softwares específicos </t>
  </si>
  <si>
    <t>Utilizou software de versionamento para hospedar o código fonte.</t>
  </si>
  <si>
    <r>
      <t>Identificar as características e tipos de linguagem de programação</t>
    </r>
    <r>
      <rPr>
        <sz val="9"/>
        <color rgb="FF000000"/>
        <rFont val="MS Gothic"/>
        <family val="3"/>
      </rPr>
      <t> </t>
    </r>
  </si>
  <si>
    <t>Desenvolveu o site separando os arquivos de acordo com a linguagem.</t>
  </si>
  <si>
    <t>Identificou e corrigiu erros encontrados durante o desenvolvimento do programa.</t>
  </si>
  <si>
    <t>3. Declarar as variáveis e as constantes considerando os tipos de dados na elaboração do programa</t>
  </si>
  <si>
    <t>Utilizou os tipos coerentes com os dados trabalhados na situação de aprendizagem</t>
  </si>
  <si>
    <t>Nomeou as variáveis de acordo com os padrões (Camel case, Pascal Case) baseando-se no contexto utilizado</t>
  </si>
  <si>
    <t>4. Utilizar comandos de entrada e saída na elaboração de programas (3)</t>
  </si>
  <si>
    <t>Recebeu os dados da situação problema utilizando protocolo HTTP</t>
  </si>
  <si>
    <t>Enviou os dados situação problema utilizando protocolo HTTP</t>
  </si>
  <si>
    <t>Formatou os dados decimais e de data para melhorar a apresentação de dados para o usuário</t>
  </si>
  <si>
    <t>5. Utilizar operações aritméticas, relacionais e lógicas na elaboração de programas (6)</t>
  </si>
  <si>
    <t>Aplicou ordenação nos campos quando solicitado na situação problema</t>
  </si>
  <si>
    <t>12. Utilizar técnicas de versionamento através de softwares específicos</t>
  </si>
  <si>
    <t>Publicou o código fonte do software produzido em repositório de sistema de versionamento</t>
  </si>
  <si>
    <t>Aplicou títulos em publicações de código fonte coerentes com as modificações realizadas</t>
  </si>
  <si>
    <t>3. Identificar as arquiteturas de hardware e suas funcionalidades (3)</t>
  </si>
  <si>
    <t>Identificou o melhor algoritmo para otimizar a performance de processamento</t>
  </si>
  <si>
    <t>Identificou o melhor algoritmo para otimizar a performance de memória</t>
  </si>
  <si>
    <t>SPRINT 4 - Backend II - Programação Orientada a Objetos</t>
  </si>
  <si>
    <t>1. Identificar as características e tipos de linguagem de programação</t>
  </si>
  <si>
    <t>Utilizou linguagem de programação orientada a objetos para a resolução da situação problema </t>
  </si>
  <si>
    <t>2. Utilizar lógica de programação para a resolução de problemas (7)</t>
  </si>
  <si>
    <t>Solucionou todas os requisitos da situação problema utilizando linguagem de programação orientada a objetos</t>
  </si>
  <si>
    <t>6. Utilizar estruturas de decisão na elaboração do programa (3)</t>
  </si>
  <si>
    <t>Restringiu acesso às funcionalidades que exijam autenticação</t>
  </si>
  <si>
    <t>Aplicou filtragem de dados onde o usuário autenticado somente pode visualizar o que foi cadastrado por ele</t>
  </si>
  <si>
    <t>Aplicou no sistema de autenticação acesso através da combinação entre e-mail e senha</t>
  </si>
  <si>
    <t>7. Utilizar estruturas de repetição na elaboração do programa (3)</t>
  </si>
  <si>
    <t>Listou os itens cadastrados no sistema conforme solicitado na situação problema</t>
  </si>
  <si>
    <t>8. Utilizar vetores e matrizes na elaboração do programa (3)</t>
  </si>
  <si>
    <t>Aplicou os objetos persistidos em listas de objetos</t>
  </si>
  <si>
    <t>Resgatou objetos persistidos em lista de objetos</t>
  </si>
  <si>
    <t>9. Aplicar técnicas de código limpo (clean code)</t>
  </si>
  <si>
    <t>Aplicou tabulação no código fonte do software respeitando a regra de dependência</t>
  </si>
  <si>
    <t>10. Manipular os diferentes tipos de dados na elaboração de programas</t>
  </si>
  <si>
    <t>Aplicou dados de tipos primitivos em dados do tipo objeto</t>
  </si>
  <si>
    <t>13. Utilizar o paradigma da programação orientada a objetos</t>
  </si>
  <si>
    <t>Criou todas as classes, e suas propriedades, necessárias para a receber os dados requeridos na situação problema</t>
  </si>
  <si>
    <t>Criou todos os métodos necessários para o funcionamento correto do sistema</t>
  </si>
  <si>
    <t>Utilizou herança quando necessário para evitar redundâncias de propriedades e métodos</t>
  </si>
  <si>
    <t>Criou interfaces quando necessário para padronizar propriedades e métodos das classes utilizadas no sistema</t>
  </si>
  <si>
    <t>14. Elaborar diagramas de classe</t>
  </si>
  <si>
    <t>Desenvolveu o diagrama de classes da situação problema</t>
  </si>
  <si>
    <t>Aplicou no sistema todos os requisitos necessários extraído da situação problema</t>
  </si>
  <si>
    <t>2. Demonstrar capacidade de análise (2) </t>
  </si>
  <si>
    <t>Interpretou todas as entidades necessárias na elaboração do diagrama de classes</t>
  </si>
  <si>
    <t>3. Demonstrar objetividade na coleta de informações </t>
  </si>
  <si>
    <t>Analisou quais dados deveriam ser implementados no sistema baseando-se no diagrama de classes criado</t>
  </si>
  <si>
    <t>4. Demonstrar raciocínio lógico na organização das informações (24) </t>
  </si>
  <si>
    <t>Separou as camadas da aplicação no modelo MVC (Model View Controller)</t>
  </si>
  <si>
    <t>5. Demonstrar visão sistêmica (28)</t>
  </si>
  <si>
    <t>Extraiu os dados pertencentes somente ao usuário autenticado no sistema</t>
  </si>
  <si>
    <t>Tratou todos os possíveis erros de entrada de dados que poderiam ocorrer no sistema</t>
  </si>
  <si>
    <t>6. Seguir método de trabalho (21)</t>
  </si>
  <si>
    <t>Nomeou as classes do sistema de acordo com o padrão: PascalCase</t>
  </si>
  <si>
    <t>Nomeou as variáveis local do sistema de acordo com o padrão: CamelCase</t>
  </si>
  <si>
    <t>12. Acessar unidades e pastas compartilhadas em rede</t>
  </si>
  <si>
    <t>Entregou software na pasta em rede definida.</t>
  </si>
  <si>
    <t>13. Mapear unidades e pastas compartilhadas em rede</t>
  </si>
  <si>
    <t>Mapeou a pasta da entrega do projeto em sua máquina</t>
  </si>
  <si>
    <t>3. Demonstrar capacidade de organização (6)</t>
  </si>
  <si>
    <t>Nomeou de forma coerente a pasta de entrega do projeto</t>
  </si>
  <si>
    <t>5. Seguir método de trabalho (21)</t>
  </si>
  <si>
    <t>Realizou teste unitário para identificar possíveis problemas de desempenho nos algoritmos</t>
  </si>
  <si>
    <t>Mapeou unidade de rede através de IP</t>
  </si>
  <si>
    <t>4. Configurar sistemas operacionais considerando variáveis de ambiente, memória, disco, serviço, usuários e permissões (2)</t>
  </si>
  <si>
    <t>Configurou o sistema operacional para que a IDE utilizada funcione corretamente</t>
  </si>
  <si>
    <t>Configurou o sistema operacional para que a aplicação desenvolvida funcione corretamente</t>
  </si>
  <si>
    <t>5. Instalar gerenciador de pacotes de acordo com o sistema operacional</t>
  </si>
  <si>
    <t>Instalou a SDK necessária para o correto funcionamento da linguagem de programação</t>
  </si>
  <si>
    <t>Instalou as bibliotecas necessárias para o correto funcionamento da aplicação</t>
  </si>
  <si>
    <t>6. Utilizar ferramentas de edição de texto e planilha eletrônica para a elaboração da documentação técnica|</t>
  </si>
  <si>
    <t>Elaborou diagrama de classe em software eletrônico</t>
  </si>
  <si>
    <t>1. Demonstrar atenção a detalhes (44)</t>
  </si>
  <si>
    <t>Nomeou os arquivos de código com o mesmo nome da classe</t>
  </si>
  <si>
    <t>3. Seguir método de trabalho (21)</t>
  </si>
  <si>
    <t>Utilizou software ou CLI (Command Line Interface) para criar projetos</t>
  </si>
  <si>
    <t>Organizou as pastas do projeto de software de acordo com o padrão MVC</t>
  </si>
  <si>
    <t>1. Identificar as características técnicas dos sistemas de arquivo, tendo em vista a utilização de sistemas operacionais (3)</t>
  </si>
  <si>
    <t>Utilizou sistema operacional compatível com os arquivos da aplicação que será hospedada</t>
  </si>
  <si>
    <t>Utilizou sistema operacional compatível com os arquivos do banco de dados que será hospedado</t>
  </si>
  <si>
    <t>3. Operar sistemas operacionais por meio de linha de comando e interface gráfica (2)</t>
  </si>
  <si>
    <t>Hospedou o aplicativo web através do sistema operacional</t>
  </si>
  <si>
    <t>Instalou/Configurou serviços necessário para o sistema</t>
  </si>
  <si>
    <t>Instalou no sistema operacional o serviço de DNS</t>
  </si>
  <si>
    <t>Instalou no sistema operacional o serviço IIS</t>
  </si>
  <si>
    <t>Instalou no sistema operacional o serviço FTP</t>
  </si>
  <si>
    <t>4. Instalar sistemas operacionais em hardware</t>
  </si>
  <si>
    <t>Instalou o sistema operacional apropriado para implantação do sistema desenvolvido.</t>
  </si>
  <si>
    <t>7. Identificar as topologias físicas empregadas nas redes de computadores</t>
  </si>
  <si>
    <t>Efetuou a configuração do servidor local e externo para a implantação do sistema desenvolvido, identificando e configurando o ambiente para cada topologia.</t>
  </si>
  <si>
    <t>6. Trabalhar em equipe</t>
  </si>
  <si>
    <t>Utilizou as Soft skills (Comunicação, resiliência) necessárias para a interação com os integrantes da equipe</t>
  </si>
  <si>
    <t>1. Demonstrar atenção a detalhes (44)  </t>
  </si>
  <si>
    <t>Instalou os serviços específicos solicitados na situação problema</t>
  </si>
  <si>
    <t>Aplicou certificado de segurança no servidor web</t>
  </si>
  <si>
    <t>AMANDA NASCIMENTO DA SILVA</t>
  </si>
  <si>
    <t>ANA CAROLINA AMARAL SILVA</t>
  </si>
  <si>
    <t>ANA CAROLINA MIE WADA</t>
  </si>
  <si>
    <t>ANTONIO MONICKS FERREIRA ANDRADE</t>
  </si>
  <si>
    <t>ANTONIO VINICIUS ONI SOUSA SILVA</t>
  </si>
  <si>
    <t>ARTHUR ALVES MARINHO FRAZÃO</t>
  </si>
  <si>
    <t>BEATRIZ SILVA DE LIMA</t>
  </si>
  <si>
    <t>BRENO SILVA PIERIN</t>
  </si>
  <si>
    <t>BRYAN TEIXEIRA DA SILVA</t>
  </si>
  <si>
    <t>ERICK DHARO BANDEIRA</t>
  </si>
  <si>
    <t>Felipe Meneses de Souza</t>
  </si>
  <si>
    <t>Felipe Vidal Mendes</t>
  </si>
  <si>
    <t>FERNANDA CARVALHO</t>
  </si>
  <si>
    <t>GABRIEL HITOSHI FURONE YOKOGAWA</t>
  </si>
  <si>
    <t>GABRIEL OLIVEIRA MENEZES DE CARVALHO</t>
  </si>
  <si>
    <t>GABRIEL SANTOS DE MELO ROSSI</t>
  </si>
  <si>
    <t>Gabriel Silva Ferreira</t>
  </si>
  <si>
    <t>(GEORGIA) GIOVANA SOUZA DUARTE</t>
  </si>
  <si>
    <t>GUSTAVO BALBINO DA SILVA</t>
  </si>
  <si>
    <t>Gustavo da Silva Dias</t>
  </si>
  <si>
    <t>GUSTAVO DA SILVA FELIX</t>
  </si>
  <si>
    <t>JOAO GABRIEL ROCHA</t>
  </si>
  <si>
    <t>JOAO PEDRO DA SILVA SAMPAIO</t>
  </si>
  <si>
    <t>LARISSA MOREIRA DA SILVA</t>
  </si>
  <si>
    <t>MATHEUS BELLONI DA SILVA MELO</t>
  </si>
  <si>
    <t>MATHEUS NUNES DE OLIVEIRA</t>
  </si>
  <si>
    <t>MURILO RUSSO</t>
  </si>
  <si>
    <t>Nayane Cristina do Carmo</t>
  </si>
  <si>
    <t>NICOLAS GABRIEL LIMA CARDOSO</t>
  </si>
  <si>
    <t>PAMELA CRISTOFOLETTI</t>
  </si>
  <si>
    <t>Pedro Antonio Moreira da Silva Gomes</t>
  </si>
  <si>
    <t>PEDRO CARVALHO KAMODA</t>
  </si>
  <si>
    <t>Rafael Cabral Sousa</t>
  </si>
  <si>
    <t>RYAN FERRAZ BARBOSA</t>
  </si>
  <si>
    <t>THEO DÓTOLI FÉRRER</t>
  </si>
  <si>
    <t>TIAGO DE CASTRO VALIM</t>
  </si>
  <si>
    <t>UILLIAN GABRIEL VALERIO DA SILVA</t>
  </si>
  <si>
    <t>Vinicius da Silva Sena</t>
  </si>
  <si>
    <t>VINICIUS DE ALBUQUERQUE OKAEDA</t>
  </si>
  <si>
    <t>VINÍCIUS DE SOUZA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</si>
</sst>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sz val="9"/>
      <color theme="0"/>
      <name val="Calibri"/>
      <family val="2"/>
      <scheme val="minor"/>
    </font>
    <font>
      <sz val="10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rgb="FF00B0F0"/>
      <name val="Symbol"/>
      <family val="1"/>
      <charset val="2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MS Gothic"/>
      <family val="3"/>
    </font>
    <font>
      <sz val="10"/>
      <color rgb="FFFF0000"/>
      <name val="Times"/>
    </font>
    <font>
      <sz val="10"/>
      <color rgb="FF00B0F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MS Gothic"/>
      <family val="3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theme="1"/>
      <name val="Arial"/>
      <family val="2"/>
    </font>
    <font>
      <b/>
      <sz val="18"/>
      <color theme="0"/>
      <name val="Calibri"/>
      <family val="2"/>
      <scheme val="minor"/>
    </font>
    <font>
      <i/>
      <sz val="18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4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213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0" fontId="2" fillId="0" borderId="0" xfId="1" quotePrefix="1" applyNumberFormat="1" applyBorder="1"/>
    <xf numFmtId="0" fontId="0" fillId="0" borderId="0" xfId="0" applyAlignment="1">
      <alignment textRotation="90"/>
    </xf>
    <xf numFmtId="0" fontId="0" fillId="0" borderId="0" xfId="0" applyBorder="1"/>
    <xf numFmtId="0" fontId="1" fillId="2" borderId="0" xfId="0" applyFont="1" applyFill="1" applyAlignment="1">
      <alignment textRotation="90"/>
    </xf>
    <xf numFmtId="0" fontId="1" fillId="2" borderId="0" xfId="0" applyFont="1" applyFill="1"/>
    <xf numFmtId="0" fontId="6" fillId="0" borderId="2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8" xfId="0" applyFont="1" applyBorder="1"/>
    <xf numFmtId="0" fontId="7" fillId="0" borderId="1" xfId="0" applyFont="1" applyBorder="1"/>
    <xf numFmtId="0" fontId="8" fillId="3" borderId="0" xfId="0" applyFont="1" applyFill="1" applyAlignment="1">
      <alignment horizontal="center" textRotation="9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Alignment="1">
      <alignment vertical="center"/>
    </xf>
    <xf numFmtId="0" fontId="9" fillId="0" borderId="7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7" xfId="0" applyFont="1" applyBorder="1" applyAlignment="1">
      <alignment horizontal="left" vertical="center" wrapText="1" indent="4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/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4" borderId="0" xfId="0" applyFont="1" applyFill="1" applyAlignment="1">
      <alignment vertical="center"/>
    </xf>
    <xf numFmtId="0" fontId="12" fillId="0" borderId="1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5" fillId="0" borderId="7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9" fillId="0" borderId="2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7" fillId="0" borderId="0" xfId="0" applyFont="1" applyAlignment="1">
      <alignment vertical="center"/>
    </xf>
    <xf numFmtId="0" fontId="21" fillId="0" borderId="1" xfId="0" applyFont="1" applyBorder="1" applyAlignment="1">
      <alignment vertical="center" wrapText="1"/>
    </xf>
    <xf numFmtId="0" fontId="6" fillId="0" borderId="9" xfId="0" applyFont="1" applyBorder="1" applyAlignment="1">
      <alignment wrapText="1"/>
    </xf>
    <xf numFmtId="0" fontId="12" fillId="0" borderId="9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4" fillId="3" borderId="0" xfId="0" applyFont="1" applyFill="1" applyAlignment="1">
      <alignment horizontal="center" vertical="center"/>
    </xf>
    <xf numFmtId="0" fontId="25" fillId="0" borderId="0" xfId="0" applyFont="1" applyAlignment="1">
      <alignment textRotation="90"/>
    </xf>
    <xf numFmtId="0" fontId="25" fillId="0" borderId="0" xfId="0" applyFont="1"/>
    <xf numFmtId="164" fontId="4" fillId="3" borderId="0" xfId="0" applyNumberFormat="1" applyFont="1" applyFill="1" applyAlignment="1">
      <alignment horizontal="center" vertical="center"/>
    </xf>
    <xf numFmtId="0" fontId="12" fillId="5" borderId="0" xfId="0" applyFont="1" applyFill="1"/>
    <xf numFmtId="0" fontId="26" fillId="5" borderId="0" xfId="0" applyFont="1" applyFill="1" applyBorder="1"/>
    <xf numFmtId="164" fontId="4" fillId="5" borderId="0" xfId="0" applyNumberFormat="1" applyFont="1" applyFill="1" applyAlignment="1">
      <alignment horizontal="center"/>
    </xf>
    <xf numFmtId="0" fontId="27" fillId="3" borderId="10" xfId="0" applyFont="1" applyFill="1" applyBorder="1" applyAlignment="1">
      <alignment vertical="center"/>
    </xf>
    <xf numFmtId="0" fontId="28" fillId="3" borderId="0" xfId="0" applyFont="1" applyFill="1" applyAlignment="1">
      <alignment horizontal="center"/>
    </xf>
    <xf numFmtId="0" fontId="29" fillId="3" borderId="0" xfId="0" applyFont="1" applyFill="1"/>
    <xf numFmtId="0" fontId="27" fillId="3" borderId="0" xfId="0" applyFont="1" applyFill="1" applyAlignment="1">
      <alignment horizontal="left"/>
    </xf>
    <xf numFmtId="0" fontId="29" fillId="3" borderId="0" xfId="0" applyFont="1" applyFill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22" fillId="3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23" fillId="3" borderId="0" xfId="0" applyFont="1" applyFill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DD21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815341</xdr:colOff>
      <xdr:row>0</xdr:row>
      <xdr:rowOff>815341</xdr:rowOff>
    </xdr:from>
    <xdr:to>
      <xdr:col>0</xdr:col>
      <xdr:colOff>2766061</xdr:colOff>
      <xdr:row>0</xdr:row>
      <xdr:rowOff>1472649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AEF25B-F037-469A-830F-B3F94F5F7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1" y="815341"/>
          <a:ext cx="1950720" cy="657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6319-947A-46FA-BB2A-92E257D82236}">
  <dimension ref="A1:BA158"/>
  <sheetViews>
    <sheetView tabSelected="1" workbookViewId="0">
      <pane xSplit="2" ySplit="1" topLeftCell="G2" activePane="bottomRight" state="frozen"/>
      <selection pane="bottomRight" activeCell="H7" sqref="H7"/>
      <selection pane="bottomLeft" activeCell="A2" sqref="A2"/>
      <selection pane="topRight" activeCell="C1" sqref="C1"/>
    </sheetView>
  </sheetViews>
  <sheetFormatPr defaultRowHeight="14.45"/>
  <cols>
    <col min="1" max="1" width="53.7109375" style="1" bestFit="1" customWidth="1"/>
    <col min="2" max="2" width="51.5703125" style="1" bestFit="1" customWidth="1"/>
    <col min="3" max="47" width="10.7109375" style="17" customWidth="1"/>
  </cols>
  <sheetData>
    <row r="1" spans="1:53" ht="162.6">
      <c r="A1" s="32"/>
      <c r="B1" s="32" t="s">
        <v>0</v>
      </c>
      <c r="C1" s="16" t="str">
        <f>Alunos!A1</f>
        <v>AMANDA NASCIMENTO DA SILVA</v>
      </c>
      <c r="D1" s="16" t="str">
        <f>Alunos!A2</f>
        <v>ANA CAROLINA AMARAL SILVA</v>
      </c>
      <c r="E1" s="16" t="str">
        <f>Alunos!A3</f>
        <v>ANA CAROLINA MIE WADA</v>
      </c>
      <c r="F1" s="16" t="str">
        <f>Alunos!A1</f>
        <v>AMANDA NASCIMENTO DA SILVA</v>
      </c>
      <c r="G1" s="16" t="str">
        <f>Alunos!A5</f>
        <v>ANTONIO VINICIUS ONI SOUSA SILVA</v>
      </c>
      <c r="H1" s="16" t="str">
        <f>Alunos!A6</f>
        <v>ARTHUR ALVES MARINHO FRAZÃO</v>
      </c>
      <c r="I1" s="16" t="str">
        <f>Alunos!A7</f>
        <v>BEATRIZ SILVA DE LIMA</v>
      </c>
      <c r="J1" s="16" t="str">
        <f>Alunos!A8</f>
        <v>BRENO SILVA PIERIN</v>
      </c>
      <c r="K1" s="16" t="str">
        <f>Alunos!A9</f>
        <v>BRYAN TEIXEIRA DA SILVA</v>
      </c>
      <c r="L1" s="16" t="str">
        <f>Alunos!A10</f>
        <v>ERICK DHARO BANDEIRA</v>
      </c>
      <c r="M1" s="16" t="str">
        <f>Alunos!A11</f>
        <v>Felipe Meneses de Souza</v>
      </c>
      <c r="N1" s="16" t="str">
        <f>Alunos!A12</f>
        <v>Felipe Vidal Mendes</v>
      </c>
      <c r="O1" s="16" t="str">
        <f>Alunos!A13</f>
        <v>FERNANDA CARVALHO</v>
      </c>
      <c r="P1" s="16" t="str">
        <f>Alunos!A14</f>
        <v>GABRIEL HITOSHI FURONE YOKOGAWA</v>
      </c>
      <c r="Q1" s="16" t="str">
        <f>Alunos!A15</f>
        <v>GABRIEL OLIVEIRA MENEZES DE CARVALHO</v>
      </c>
      <c r="R1" s="16" t="str">
        <f>Alunos!A16</f>
        <v>GABRIEL SANTOS DE MELO ROSSI</v>
      </c>
      <c r="S1" s="16" t="str">
        <f>Alunos!A17</f>
        <v>Gabriel Silva Ferreira</v>
      </c>
      <c r="T1" s="16" t="str">
        <f>Alunos!A18</f>
        <v>(GEORGIA) GIOVANA SOUZA DUARTE</v>
      </c>
      <c r="U1" s="16" t="str">
        <f>Alunos!A19</f>
        <v>GUSTAVO BALBINO DA SILVA</v>
      </c>
      <c r="V1" s="16" t="str">
        <f>Alunos!A20</f>
        <v>Gustavo da Silva Dias</v>
      </c>
      <c r="W1" s="16" t="str">
        <f>Alunos!A21</f>
        <v>GUSTAVO DA SILVA FELIX</v>
      </c>
      <c r="X1" s="16" t="str">
        <f>Alunos!A22</f>
        <v>JOAO GABRIEL ROCHA</v>
      </c>
      <c r="Y1" s="16" t="str">
        <f>Alunos!A23</f>
        <v>JOAO PEDRO DA SILVA SAMPAIO</v>
      </c>
      <c r="Z1" s="16" t="str">
        <f>Alunos!A24</f>
        <v>LARISSA MOREIRA DA SILVA</v>
      </c>
      <c r="AA1" s="16" t="str">
        <f>Alunos!A25</f>
        <v>MATHEUS BELLONI DA SILVA MELO</v>
      </c>
      <c r="AB1" s="16" t="str">
        <f>Alunos!A26</f>
        <v>MATHEUS NUNES DE OLIVEIRA</v>
      </c>
      <c r="AC1" s="16" t="str">
        <f>Alunos!A27</f>
        <v>MURILO RUSSO</v>
      </c>
      <c r="AD1" s="16" t="str">
        <f>Alunos!A28</f>
        <v>Nayane Cristina do Carmo</v>
      </c>
      <c r="AE1" s="16" t="str">
        <f>Alunos!A29</f>
        <v>NICOLAS GABRIEL LIMA CARDOSO</v>
      </c>
      <c r="AF1" s="16" t="str">
        <f>Alunos!A30</f>
        <v>PAMELA CRISTOFOLETTI</v>
      </c>
      <c r="AG1" s="16" t="str">
        <f>Alunos!A31</f>
        <v>Pedro Antonio Moreira da Silva Gomes</v>
      </c>
      <c r="AH1" s="16" t="str">
        <f>Alunos!A32</f>
        <v>PEDRO CARVALHO KAMODA</v>
      </c>
      <c r="AI1" s="16" t="str">
        <f>Alunos!A33</f>
        <v>Rafael Cabral Sousa</v>
      </c>
      <c r="AJ1" s="16" t="str">
        <f>Alunos!A34</f>
        <v>RYAN FERRAZ BARBOSA</v>
      </c>
      <c r="AK1" s="16" t="str">
        <f>Alunos!A35</f>
        <v>THEO DÓTOLI FÉRRER</v>
      </c>
      <c r="AL1" s="16" t="str">
        <f>Alunos!A36</f>
        <v>TIAGO DE CASTRO VALIM</v>
      </c>
      <c r="AM1" s="16" t="str">
        <f>Alunos!A37</f>
        <v>UILLIAN GABRIEL VALERIO DA SILVA</v>
      </c>
      <c r="AN1" s="16" t="str">
        <f>Alunos!A38</f>
        <v>Vinicius da Silva Sena</v>
      </c>
      <c r="AO1" s="16" t="str">
        <f>Alunos!A39</f>
        <v>VINICIUS DE ALBUQUERQUE OKAEDA</v>
      </c>
      <c r="AP1" s="16" t="str">
        <f>Alunos!A40</f>
        <v>VINÍCIUS DE SOUZA ALVES</v>
      </c>
      <c r="AQ1" s="16">
        <f>Alunos!A41</f>
        <v>0</v>
      </c>
      <c r="AR1" s="16">
        <f>Alunos!A42</f>
        <v>0</v>
      </c>
      <c r="AS1" s="16">
        <f>Alunos!A43</f>
        <v>0</v>
      </c>
      <c r="AT1" s="16">
        <f>Alunos!A44</f>
        <v>0</v>
      </c>
      <c r="AU1" s="16">
        <f>Alunos!A45</f>
        <v>0</v>
      </c>
      <c r="AV1" s="3">
        <f>Alunos!AO6</f>
        <v>0</v>
      </c>
      <c r="AW1" s="3">
        <f>Alunos!AP6</f>
        <v>0</v>
      </c>
      <c r="AX1" s="3">
        <f>Alunos!AQ6</f>
        <v>0</v>
      </c>
      <c r="AY1" s="3">
        <f>Alunos!AR6</f>
        <v>0</v>
      </c>
      <c r="AZ1" s="3">
        <f>Alunos!AS6</f>
        <v>0</v>
      </c>
      <c r="BA1" s="3">
        <f>Alunos!AT6</f>
        <v>0</v>
      </c>
    </row>
    <row r="2" spans="1:53" ht="23.45">
      <c r="A2" s="83" t="s">
        <v>1</v>
      </c>
      <c r="B2" s="83"/>
      <c r="C2" s="57">
        <f>IF(C3&lt;96,SUM(C4*100/26*0.5),(C3*100/96*0.5) + (C4*100/26*0.5))</f>
        <v>46.153846153846153</v>
      </c>
      <c r="D2" s="57">
        <f t="shared" ref="D2:AU2" si="0">IF(D3&lt;96,SUM(D4*100/26*0.5),(D3*100/96*0.5) + (D4*100/26*0.5))</f>
        <v>15.384615384615385</v>
      </c>
      <c r="E2" s="57">
        <f t="shared" si="0"/>
        <v>15.384615384615385</v>
      </c>
      <c r="F2" s="57">
        <f t="shared" si="0"/>
        <v>15.384615384615385</v>
      </c>
      <c r="G2" s="57">
        <f t="shared" si="0"/>
        <v>15.384615384615385</v>
      </c>
      <c r="H2" s="57">
        <f t="shared" si="0"/>
        <v>15.384615384615385</v>
      </c>
      <c r="I2" s="57">
        <f t="shared" si="0"/>
        <v>15.384615384615385</v>
      </c>
      <c r="J2" s="57">
        <f t="shared" si="0"/>
        <v>15.384615384615385</v>
      </c>
      <c r="K2" s="57">
        <f t="shared" si="0"/>
        <v>15.384615384615385</v>
      </c>
      <c r="L2" s="57">
        <f t="shared" si="0"/>
        <v>15.384615384615385</v>
      </c>
      <c r="M2" s="57">
        <f t="shared" si="0"/>
        <v>15.384615384615385</v>
      </c>
      <c r="N2" s="57">
        <f t="shared" si="0"/>
        <v>15.384615384615385</v>
      </c>
      <c r="O2" s="57">
        <f t="shared" si="0"/>
        <v>15.384615384615385</v>
      </c>
      <c r="P2" s="57">
        <f t="shared" si="0"/>
        <v>15.384615384615385</v>
      </c>
      <c r="Q2" s="57">
        <f t="shared" si="0"/>
        <v>15.384615384615385</v>
      </c>
      <c r="R2" s="57">
        <f t="shared" si="0"/>
        <v>15.384615384615385</v>
      </c>
      <c r="S2" s="57">
        <f t="shared" si="0"/>
        <v>15.384615384615385</v>
      </c>
      <c r="T2" s="57">
        <f t="shared" si="0"/>
        <v>15.384615384615385</v>
      </c>
      <c r="U2" s="57">
        <f t="shared" si="0"/>
        <v>15.384615384615385</v>
      </c>
      <c r="V2" s="57">
        <f t="shared" si="0"/>
        <v>15.384615384615385</v>
      </c>
      <c r="W2" s="57">
        <f t="shared" si="0"/>
        <v>15.384615384615385</v>
      </c>
      <c r="X2" s="57">
        <f t="shared" si="0"/>
        <v>15.384615384615385</v>
      </c>
      <c r="Y2" s="57">
        <f t="shared" si="0"/>
        <v>15.384615384615385</v>
      </c>
      <c r="Z2" s="57">
        <f t="shared" si="0"/>
        <v>15.384615384615385</v>
      </c>
      <c r="AA2" s="57">
        <f t="shared" si="0"/>
        <v>15.384615384615385</v>
      </c>
      <c r="AB2" s="57">
        <f t="shared" si="0"/>
        <v>15.384615384615385</v>
      </c>
      <c r="AC2" s="57">
        <f t="shared" si="0"/>
        <v>15.384615384615385</v>
      </c>
      <c r="AD2" s="57">
        <f t="shared" si="0"/>
        <v>15.384615384615385</v>
      </c>
      <c r="AE2" s="57">
        <f t="shared" si="0"/>
        <v>15.384615384615385</v>
      </c>
      <c r="AF2" s="57">
        <f t="shared" si="0"/>
        <v>15.384615384615385</v>
      </c>
      <c r="AG2" s="57">
        <f t="shared" si="0"/>
        <v>15.384615384615385</v>
      </c>
      <c r="AH2" s="57">
        <f t="shared" si="0"/>
        <v>15.384615384615385</v>
      </c>
      <c r="AI2" s="57">
        <f t="shared" si="0"/>
        <v>15.384615384615385</v>
      </c>
      <c r="AJ2" s="57">
        <f t="shared" si="0"/>
        <v>15.384615384615385</v>
      </c>
      <c r="AK2" s="57">
        <f t="shared" si="0"/>
        <v>15.384615384615385</v>
      </c>
      <c r="AL2" s="57">
        <f t="shared" si="0"/>
        <v>15.384615384615385</v>
      </c>
      <c r="AM2" s="57">
        <f t="shared" si="0"/>
        <v>15.384615384615385</v>
      </c>
      <c r="AN2" s="57">
        <f t="shared" si="0"/>
        <v>15.384615384615385</v>
      </c>
      <c r="AO2" s="57">
        <f t="shared" si="0"/>
        <v>15.384615384615385</v>
      </c>
      <c r="AP2" s="57">
        <f t="shared" si="0"/>
        <v>15.384615384615385</v>
      </c>
      <c r="AQ2" s="57">
        <f t="shared" si="0"/>
        <v>0</v>
      </c>
      <c r="AR2" s="57">
        <f t="shared" si="0"/>
        <v>0</v>
      </c>
      <c r="AS2" s="57">
        <f t="shared" si="0"/>
        <v>0</v>
      </c>
      <c r="AT2" s="57">
        <f t="shared" si="0"/>
        <v>0</v>
      </c>
      <c r="AU2" s="57">
        <f t="shared" si="0"/>
        <v>0</v>
      </c>
      <c r="AV2" s="3"/>
      <c r="AW2" s="3"/>
      <c r="AX2" s="3"/>
      <c r="AY2" s="3"/>
      <c r="AZ2" s="3"/>
      <c r="BA2" s="3"/>
    </row>
    <row r="3" spans="1:53" s="56" customFormat="1" ht="21" customHeight="1">
      <c r="A3" s="85" t="s">
        <v>2</v>
      </c>
      <c r="B3" s="85"/>
      <c r="C3" s="54">
        <f>SUM(C44,C73,C96,C150)</f>
        <v>91</v>
      </c>
      <c r="D3" s="54">
        <f t="shared" ref="D3:AU3" si="1">SUM(D44,D73,D96,D150)</f>
        <v>19</v>
      </c>
      <c r="E3" s="54">
        <f t="shared" si="1"/>
        <v>19</v>
      </c>
      <c r="F3" s="54">
        <f t="shared" si="1"/>
        <v>19</v>
      </c>
      <c r="G3" s="54">
        <f t="shared" si="1"/>
        <v>19</v>
      </c>
      <c r="H3" s="54">
        <f t="shared" si="1"/>
        <v>19</v>
      </c>
      <c r="I3" s="54">
        <f t="shared" si="1"/>
        <v>19</v>
      </c>
      <c r="J3" s="54">
        <f t="shared" si="1"/>
        <v>19</v>
      </c>
      <c r="K3" s="54">
        <f t="shared" si="1"/>
        <v>19</v>
      </c>
      <c r="L3" s="54">
        <f t="shared" si="1"/>
        <v>19</v>
      </c>
      <c r="M3" s="54">
        <f t="shared" si="1"/>
        <v>19</v>
      </c>
      <c r="N3" s="54">
        <f t="shared" si="1"/>
        <v>19</v>
      </c>
      <c r="O3" s="54">
        <f t="shared" si="1"/>
        <v>19</v>
      </c>
      <c r="P3" s="54">
        <f t="shared" si="1"/>
        <v>19</v>
      </c>
      <c r="Q3" s="54">
        <f t="shared" si="1"/>
        <v>19</v>
      </c>
      <c r="R3" s="54">
        <f t="shared" si="1"/>
        <v>19</v>
      </c>
      <c r="S3" s="54">
        <f t="shared" si="1"/>
        <v>19</v>
      </c>
      <c r="T3" s="54">
        <f t="shared" si="1"/>
        <v>19</v>
      </c>
      <c r="U3" s="54">
        <f t="shared" si="1"/>
        <v>19</v>
      </c>
      <c r="V3" s="54">
        <f t="shared" si="1"/>
        <v>19</v>
      </c>
      <c r="W3" s="54">
        <f t="shared" si="1"/>
        <v>19</v>
      </c>
      <c r="X3" s="54">
        <f t="shared" si="1"/>
        <v>19</v>
      </c>
      <c r="Y3" s="54">
        <f t="shared" si="1"/>
        <v>19</v>
      </c>
      <c r="Z3" s="54">
        <f t="shared" si="1"/>
        <v>19</v>
      </c>
      <c r="AA3" s="54">
        <f t="shared" si="1"/>
        <v>19</v>
      </c>
      <c r="AB3" s="54">
        <f t="shared" si="1"/>
        <v>19</v>
      </c>
      <c r="AC3" s="54">
        <f t="shared" si="1"/>
        <v>19</v>
      </c>
      <c r="AD3" s="54">
        <f t="shared" si="1"/>
        <v>19</v>
      </c>
      <c r="AE3" s="54">
        <f t="shared" si="1"/>
        <v>19</v>
      </c>
      <c r="AF3" s="54">
        <f t="shared" si="1"/>
        <v>19</v>
      </c>
      <c r="AG3" s="54">
        <f t="shared" si="1"/>
        <v>19</v>
      </c>
      <c r="AH3" s="54">
        <f t="shared" si="1"/>
        <v>19</v>
      </c>
      <c r="AI3" s="54">
        <f t="shared" si="1"/>
        <v>19</v>
      </c>
      <c r="AJ3" s="54">
        <f t="shared" si="1"/>
        <v>19</v>
      </c>
      <c r="AK3" s="54">
        <f t="shared" si="1"/>
        <v>19</v>
      </c>
      <c r="AL3" s="54">
        <f t="shared" si="1"/>
        <v>19</v>
      </c>
      <c r="AM3" s="54">
        <f t="shared" si="1"/>
        <v>19</v>
      </c>
      <c r="AN3" s="54">
        <f t="shared" si="1"/>
        <v>19</v>
      </c>
      <c r="AO3" s="54">
        <f t="shared" si="1"/>
        <v>19</v>
      </c>
      <c r="AP3" s="54">
        <f t="shared" si="1"/>
        <v>19</v>
      </c>
      <c r="AQ3" s="54">
        <f t="shared" si="1"/>
        <v>0</v>
      </c>
      <c r="AR3" s="54">
        <f t="shared" si="1"/>
        <v>0</v>
      </c>
      <c r="AS3" s="54">
        <f t="shared" si="1"/>
        <v>0</v>
      </c>
      <c r="AT3" s="54">
        <f t="shared" si="1"/>
        <v>0</v>
      </c>
      <c r="AU3" s="54">
        <f t="shared" si="1"/>
        <v>0</v>
      </c>
      <c r="AV3" s="55"/>
      <c r="AW3" s="55"/>
      <c r="AX3" s="55"/>
      <c r="AY3" s="55"/>
      <c r="AZ3" s="55"/>
      <c r="BA3" s="55"/>
    </row>
    <row r="4" spans="1:53" s="56" customFormat="1" ht="22.9" customHeight="1">
      <c r="A4" s="85" t="s">
        <v>3</v>
      </c>
      <c r="B4" s="85"/>
      <c r="C4" s="54">
        <f>SUM(C45,C74,C97,C151)</f>
        <v>24</v>
      </c>
      <c r="D4" s="54">
        <f t="shared" ref="D4:AU4" si="2">SUM(D45,D74,D97,D151)</f>
        <v>8</v>
      </c>
      <c r="E4" s="54">
        <f t="shared" si="2"/>
        <v>8</v>
      </c>
      <c r="F4" s="54">
        <f t="shared" si="2"/>
        <v>8</v>
      </c>
      <c r="G4" s="54">
        <f t="shared" si="2"/>
        <v>8</v>
      </c>
      <c r="H4" s="54">
        <f t="shared" si="2"/>
        <v>8</v>
      </c>
      <c r="I4" s="54">
        <f t="shared" si="2"/>
        <v>8</v>
      </c>
      <c r="J4" s="54">
        <f t="shared" si="2"/>
        <v>8</v>
      </c>
      <c r="K4" s="54">
        <f t="shared" si="2"/>
        <v>8</v>
      </c>
      <c r="L4" s="54">
        <f t="shared" si="2"/>
        <v>8</v>
      </c>
      <c r="M4" s="54">
        <f t="shared" si="2"/>
        <v>8</v>
      </c>
      <c r="N4" s="54">
        <f t="shared" si="2"/>
        <v>8</v>
      </c>
      <c r="O4" s="54">
        <f t="shared" si="2"/>
        <v>8</v>
      </c>
      <c r="P4" s="54">
        <f t="shared" si="2"/>
        <v>8</v>
      </c>
      <c r="Q4" s="54">
        <f t="shared" si="2"/>
        <v>8</v>
      </c>
      <c r="R4" s="54">
        <f t="shared" si="2"/>
        <v>8</v>
      </c>
      <c r="S4" s="54">
        <f t="shared" si="2"/>
        <v>8</v>
      </c>
      <c r="T4" s="54">
        <f t="shared" si="2"/>
        <v>8</v>
      </c>
      <c r="U4" s="54">
        <f t="shared" si="2"/>
        <v>8</v>
      </c>
      <c r="V4" s="54">
        <f t="shared" si="2"/>
        <v>8</v>
      </c>
      <c r="W4" s="54">
        <f t="shared" si="2"/>
        <v>8</v>
      </c>
      <c r="X4" s="54">
        <f t="shared" si="2"/>
        <v>8</v>
      </c>
      <c r="Y4" s="54">
        <f t="shared" si="2"/>
        <v>8</v>
      </c>
      <c r="Z4" s="54">
        <f t="shared" si="2"/>
        <v>8</v>
      </c>
      <c r="AA4" s="54">
        <f t="shared" si="2"/>
        <v>8</v>
      </c>
      <c r="AB4" s="54">
        <f t="shared" si="2"/>
        <v>8</v>
      </c>
      <c r="AC4" s="54">
        <f t="shared" si="2"/>
        <v>8</v>
      </c>
      <c r="AD4" s="54">
        <f t="shared" si="2"/>
        <v>8</v>
      </c>
      <c r="AE4" s="54">
        <f t="shared" si="2"/>
        <v>8</v>
      </c>
      <c r="AF4" s="54">
        <f t="shared" si="2"/>
        <v>8</v>
      </c>
      <c r="AG4" s="54">
        <f t="shared" si="2"/>
        <v>8</v>
      </c>
      <c r="AH4" s="54">
        <f t="shared" si="2"/>
        <v>8</v>
      </c>
      <c r="AI4" s="54">
        <f t="shared" si="2"/>
        <v>8</v>
      </c>
      <c r="AJ4" s="54">
        <f t="shared" si="2"/>
        <v>8</v>
      </c>
      <c r="AK4" s="54">
        <f t="shared" si="2"/>
        <v>8</v>
      </c>
      <c r="AL4" s="54">
        <f t="shared" si="2"/>
        <v>8</v>
      </c>
      <c r="AM4" s="54">
        <f t="shared" si="2"/>
        <v>8</v>
      </c>
      <c r="AN4" s="54">
        <f t="shared" si="2"/>
        <v>8</v>
      </c>
      <c r="AO4" s="54">
        <f t="shared" si="2"/>
        <v>8</v>
      </c>
      <c r="AP4" s="54">
        <f t="shared" si="2"/>
        <v>8</v>
      </c>
      <c r="AQ4" s="54">
        <f t="shared" si="2"/>
        <v>0</v>
      </c>
      <c r="AR4" s="54">
        <f t="shared" si="2"/>
        <v>0</v>
      </c>
      <c r="AS4" s="54">
        <f t="shared" si="2"/>
        <v>0</v>
      </c>
      <c r="AT4" s="54">
        <f t="shared" si="2"/>
        <v>0</v>
      </c>
      <c r="AU4" s="54">
        <f t="shared" si="2"/>
        <v>0</v>
      </c>
      <c r="AV4" s="55"/>
      <c r="AW4" s="55"/>
      <c r="AX4" s="55"/>
      <c r="AY4" s="55"/>
      <c r="AZ4" s="55"/>
      <c r="BA4" s="55"/>
    </row>
    <row r="5" spans="1:53" s="6" customFormat="1" ht="23.45">
      <c r="A5" s="68" t="s">
        <v>4</v>
      </c>
      <c r="B5" s="6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5"/>
      <c r="AW5" s="5"/>
      <c r="AX5" s="5"/>
      <c r="AY5" s="5"/>
      <c r="AZ5" s="5"/>
      <c r="BA5" s="5"/>
    </row>
    <row r="6" spans="1:53" ht="26.45">
      <c r="A6" s="88" t="s">
        <v>5</v>
      </c>
      <c r="B6" s="7" t="s">
        <v>6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  <c r="X6" s="17">
        <v>1</v>
      </c>
      <c r="Y6" s="17">
        <v>1</v>
      </c>
      <c r="Z6" s="17">
        <v>1</v>
      </c>
      <c r="AA6" s="17">
        <v>1</v>
      </c>
      <c r="AB6" s="17">
        <v>1</v>
      </c>
      <c r="AC6" s="17">
        <v>1</v>
      </c>
      <c r="AD6" s="17">
        <v>1</v>
      </c>
      <c r="AE6" s="17">
        <v>1</v>
      </c>
      <c r="AF6" s="17">
        <v>1</v>
      </c>
      <c r="AG6" s="17">
        <v>1</v>
      </c>
      <c r="AH6" s="17">
        <v>1</v>
      </c>
      <c r="AI6" s="17">
        <v>1</v>
      </c>
      <c r="AJ6" s="17">
        <v>1</v>
      </c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7">
        <v>1</v>
      </c>
    </row>
    <row r="7" spans="1:53" ht="26.45">
      <c r="A7" s="89"/>
      <c r="B7" s="8" t="s">
        <v>7</v>
      </c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1</v>
      </c>
      <c r="Y7" s="17">
        <v>1</v>
      </c>
      <c r="Z7" s="17">
        <v>1</v>
      </c>
      <c r="AA7" s="17">
        <v>1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7">
        <v>1</v>
      </c>
      <c r="AK7" s="17">
        <v>1</v>
      </c>
      <c r="AL7" s="17">
        <v>1</v>
      </c>
      <c r="AM7" s="17">
        <v>1</v>
      </c>
      <c r="AN7" s="17">
        <v>1</v>
      </c>
      <c r="AO7" s="17">
        <v>1</v>
      </c>
      <c r="AP7" s="17">
        <v>1</v>
      </c>
    </row>
    <row r="8" spans="1:53" s="22" customFormat="1" ht="26.45">
      <c r="A8" s="89"/>
      <c r="B8" s="20" t="s">
        <v>8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1</v>
      </c>
      <c r="AM8" s="21">
        <v>1</v>
      </c>
      <c r="AN8" s="21">
        <v>1</v>
      </c>
      <c r="AO8" s="21">
        <v>1</v>
      </c>
      <c r="AP8" s="21">
        <v>1</v>
      </c>
      <c r="AQ8" s="21"/>
      <c r="AR8" s="21"/>
      <c r="AS8" s="21"/>
      <c r="AT8" s="21"/>
      <c r="AU8" s="21"/>
    </row>
    <row r="9" spans="1:53" ht="26.45">
      <c r="A9" s="89"/>
      <c r="B9" s="8" t="s">
        <v>9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 s="17">
        <v>1</v>
      </c>
      <c r="AO9" s="17">
        <v>1</v>
      </c>
      <c r="AP9" s="17">
        <v>1</v>
      </c>
    </row>
    <row r="10" spans="1:53" ht="26.45">
      <c r="A10" s="89"/>
      <c r="B10" s="8" t="s">
        <v>10</v>
      </c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>
        <v>1</v>
      </c>
      <c r="AG10" s="17">
        <v>1</v>
      </c>
      <c r="AH10" s="17">
        <v>1</v>
      </c>
      <c r="AI10" s="17">
        <v>1</v>
      </c>
      <c r="AJ10" s="17">
        <v>1</v>
      </c>
      <c r="AK10" s="17">
        <v>1</v>
      </c>
      <c r="AL10" s="17">
        <v>1</v>
      </c>
      <c r="AM10" s="17">
        <v>1</v>
      </c>
      <c r="AN10" s="17">
        <v>1</v>
      </c>
      <c r="AO10" s="17">
        <v>1</v>
      </c>
      <c r="AP10" s="17">
        <v>1</v>
      </c>
    </row>
    <row r="11" spans="1:53" ht="26.45">
      <c r="A11" s="89"/>
      <c r="B11" s="8" t="s">
        <v>11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17">
        <v>1</v>
      </c>
      <c r="AL11" s="17">
        <v>1</v>
      </c>
      <c r="AM11" s="17">
        <v>1</v>
      </c>
      <c r="AN11" s="17">
        <v>1</v>
      </c>
      <c r="AO11" s="17">
        <v>1</v>
      </c>
      <c r="AP11" s="17">
        <v>1</v>
      </c>
    </row>
    <row r="12" spans="1:53" s="22" customFormat="1">
      <c r="A12" s="89"/>
      <c r="B12" s="20" t="s">
        <v>12</v>
      </c>
      <c r="C12" s="76">
        <v>1</v>
      </c>
      <c r="D12" s="73">
        <v>1</v>
      </c>
      <c r="E12" s="76">
        <v>1</v>
      </c>
      <c r="F12" s="73">
        <v>1</v>
      </c>
      <c r="G12" s="76">
        <v>1</v>
      </c>
      <c r="H12" s="73">
        <v>1</v>
      </c>
      <c r="I12" s="76">
        <v>1</v>
      </c>
      <c r="J12" s="73">
        <v>1</v>
      </c>
      <c r="K12" s="76">
        <v>1</v>
      </c>
      <c r="L12" s="73">
        <v>1</v>
      </c>
      <c r="M12" s="76">
        <v>1</v>
      </c>
      <c r="N12" s="73">
        <v>1</v>
      </c>
      <c r="O12" s="76">
        <v>1</v>
      </c>
      <c r="P12" s="73">
        <v>1</v>
      </c>
      <c r="Q12" s="76">
        <v>1</v>
      </c>
      <c r="R12" s="73">
        <v>1</v>
      </c>
      <c r="S12" s="76">
        <v>1</v>
      </c>
      <c r="T12" s="73">
        <v>1</v>
      </c>
      <c r="U12" s="76">
        <v>1</v>
      </c>
      <c r="V12" s="73">
        <v>1</v>
      </c>
      <c r="W12" s="76">
        <v>1</v>
      </c>
      <c r="X12" s="73">
        <v>1</v>
      </c>
      <c r="Y12" s="76">
        <v>1</v>
      </c>
      <c r="Z12" s="73">
        <v>1</v>
      </c>
      <c r="AA12" s="76">
        <v>1</v>
      </c>
      <c r="AB12" s="73">
        <v>1</v>
      </c>
      <c r="AC12" s="76">
        <v>1</v>
      </c>
      <c r="AD12" s="73">
        <v>1</v>
      </c>
      <c r="AE12" s="76">
        <v>1</v>
      </c>
      <c r="AF12" s="73">
        <v>1</v>
      </c>
      <c r="AG12" s="76">
        <v>1</v>
      </c>
      <c r="AH12" s="73">
        <v>1</v>
      </c>
      <c r="AI12" s="76">
        <v>1</v>
      </c>
      <c r="AJ12" s="73">
        <v>1</v>
      </c>
      <c r="AK12" s="76">
        <v>1</v>
      </c>
      <c r="AL12" s="73">
        <v>1</v>
      </c>
      <c r="AM12" s="76">
        <v>1</v>
      </c>
      <c r="AN12" s="73">
        <v>1</v>
      </c>
      <c r="AO12" s="76">
        <v>1</v>
      </c>
      <c r="AP12" s="73">
        <v>1</v>
      </c>
      <c r="AQ12" s="23"/>
      <c r="AR12" s="23"/>
      <c r="AS12" s="23"/>
      <c r="AT12" s="23"/>
      <c r="AU12" s="23"/>
    </row>
    <row r="13" spans="1:53" s="22" customFormat="1">
      <c r="A13" s="89"/>
      <c r="B13" s="24" t="s">
        <v>13</v>
      </c>
      <c r="C13" s="76"/>
      <c r="D13" s="73"/>
      <c r="E13" s="76"/>
      <c r="F13" s="73"/>
      <c r="G13" s="76"/>
      <c r="H13" s="73"/>
      <c r="I13" s="76"/>
      <c r="J13" s="73"/>
      <c r="K13" s="76"/>
      <c r="L13" s="73"/>
      <c r="M13" s="76"/>
      <c r="N13" s="73"/>
      <c r="O13" s="76"/>
      <c r="P13" s="73"/>
      <c r="Q13" s="76"/>
      <c r="R13" s="73"/>
      <c r="S13" s="76"/>
      <c r="T13" s="73"/>
      <c r="U13" s="76"/>
      <c r="V13" s="73"/>
      <c r="W13" s="76"/>
      <c r="X13" s="73"/>
      <c r="Y13" s="76"/>
      <c r="Z13" s="73"/>
      <c r="AA13" s="76"/>
      <c r="AB13" s="73"/>
      <c r="AC13" s="76"/>
      <c r="AD13" s="73"/>
      <c r="AE13" s="76"/>
      <c r="AF13" s="73"/>
      <c r="AG13" s="76"/>
      <c r="AH13" s="73"/>
      <c r="AI13" s="76"/>
      <c r="AJ13" s="73"/>
      <c r="AK13" s="76"/>
      <c r="AL13" s="73"/>
      <c r="AM13" s="76"/>
      <c r="AN13" s="73"/>
      <c r="AO13" s="76"/>
      <c r="AP13" s="73"/>
      <c r="AQ13" s="23"/>
      <c r="AR13" s="23"/>
      <c r="AS13" s="23"/>
      <c r="AT13" s="23"/>
      <c r="AU13" s="23"/>
    </row>
    <row r="14" spans="1:53" s="22" customFormat="1">
      <c r="A14" s="89"/>
      <c r="B14" s="24" t="s">
        <v>14</v>
      </c>
      <c r="C14" s="76"/>
      <c r="D14" s="73"/>
      <c r="E14" s="76"/>
      <c r="F14" s="73"/>
      <c r="G14" s="76"/>
      <c r="H14" s="73"/>
      <c r="I14" s="76"/>
      <c r="J14" s="73"/>
      <c r="K14" s="76"/>
      <c r="L14" s="73"/>
      <c r="M14" s="76"/>
      <c r="N14" s="73"/>
      <c r="O14" s="76"/>
      <c r="P14" s="73"/>
      <c r="Q14" s="76"/>
      <c r="R14" s="73"/>
      <c r="S14" s="76"/>
      <c r="T14" s="73"/>
      <c r="U14" s="76"/>
      <c r="V14" s="73"/>
      <c r="W14" s="76"/>
      <c r="X14" s="73"/>
      <c r="Y14" s="76"/>
      <c r="Z14" s="73"/>
      <c r="AA14" s="76"/>
      <c r="AB14" s="73"/>
      <c r="AC14" s="76"/>
      <c r="AD14" s="73"/>
      <c r="AE14" s="76"/>
      <c r="AF14" s="73"/>
      <c r="AG14" s="76"/>
      <c r="AH14" s="73"/>
      <c r="AI14" s="76"/>
      <c r="AJ14" s="73"/>
      <c r="AK14" s="76"/>
      <c r="AL14" s="73"/>
      <c r="AM14" s="76"/>
      <c r="AN14" s="73"/>
      <c r="AO14" s="76"/>
      <c r="AP14" s="73"/>
      <c r="AQ14" s="23"/>
      <c r="AR14" s="23"/>
      <c r="AS14" s="23"/>
      <c r="AT14" s="23"/>
      <c r="AU14" s="23"/>
    </row>
    <row r="15" spans="1:53" s="22" customFormat="1">
      <c r="A15" s="89"/>
      <c r="B15" s="24" t="s">
        <v>15</v>
      </c>
      <c r="C15" s="76"/>
      <c r="D15" s="73"/>
      <c r="E15" s="76"/>
      <c r="F15" s="73"/>
      <c r="G15" s="76"/>
      <c r="H15" s="73"/>
      <c r="I15" s="76"/>
      <c r="J15" s="73"/>
      <c r="K15" s="76"/>
      <c r="L15" s="73"/>
      <c r="M15" s="76"/>
      <c r="N15" s="73"/>
      <c r="O15" s="76"/>
      <c r="P15" s="73"/>
      <c r="Q15" s="76"/>
      <c r="R15" s="73"/>
      <c r="S15" s="76"/>
      <c r="T15" s="73"/>
      <c r="U15" s="76"/>
      <c r="V15" s="73"/>
      <c r="W15" s="76"/>
      <c r="X15" s="73"/>
      <c r="Y15" s="76"/>
      <c r="Z15" s="73"/>
      <c r="AA15" s="76"/>
      <c r="AB15" s="73"/>
      <c r="AC15" s="76"/>
      <c r="AD15" s="73"/>
      <c r="AE15" s="76"/>
      <c r="AF15" s="73"/>
      <c r="AG15" s="76"/>
      <c r="AH15" s="73"/>
      <c r="AI15" s="76"/>
      <c r="AJ15" s="73"/>
      <c r="AK15" s="76"/>
      <c r="AL15" s="73"/>
      <c r="AM15" s="76"/>
      <c r="AN15" s="73"/>
      <c r="AO15" s="76"/>
      <c r="AP15" s="73"/>
      <c r="AQ15" s="23"/>
      <c r="AR15" s="23"/>
      <c r="AS15" s="23"/>
      <c r="AT15" s="23"/>
      <c r="AU15" s="23"/>
    </row>
    <row r="16" spans="1:53" s="22" customFormat="1">
      <c r="A16" s="89"/>
      <c r="B16" s="24" t="s">
        <v>16</v>
      </c>
      <c r="C16" s="76"/>
      <c r="D16" s="73"/>
      <c r="E16" s="76"/>
      <c r="F16" s="73"/>
      <c r="G16" s="76"/>
      <c r="H16" s="73"/>
      <c r="I16" s="76"/>
      <c r="J16" s="73"/>
      <c r="K16" s="76"/>
      <c r="L16" s="73"/>
      <c r="M16" s="76"/>
      <c r="N16" s="73"/>
      <c r="O16" s="76"/>
      <c r="P16" s="73"/>
      <c r="Q16" s="76"/>
      <c r="R16" s="73"/>
      <c r="S16" s="76"/>
      <c r="T16" s="73"/>
      <c r="U16" s="76"/>
      <c r="V16" s="73"/>
      <c r="W16" s="76"/>
      <c r="X16" s="73"/>
      <c r="Y16" s="76"/>
      <c r="Z16" s="73"/>
      <c r="AA16" s="76"/>
      <c r="AB16" s="73"/>
      <c r="AC16" s="76"/>
      <c r="AD16" s="73"/>
      <c r="AE16" s="76"/>
      <c r="AF16" s="73"/>
      <c r="AG16" s="76"/>
      <c r="AH16" s="73"/>
      <c r="AI16" s="76"/>
      <c r="AJ16" s="73"/>
      <c r="AK16" s="76"/>
      <c r="AL16" s="73"/>
      <c r="AM16" s="76"/>
      <c r="AN16" s="73"/>
      <c r="AO16" s="76"/>
      <c r="AP16" s="73"/>
      <c r="AQ16" s="23"/>
      <c r="AR16" s="23"/>
      <c r="AS16" s="23"/>
      <c r="AT16" s="23"/>
      <c r="AU16" s="23"/>
    </row>
    <row r="17" spans="1:47" s="22" customFormat="1">
      <c r="A17" s="90"/>
      <c r="B17" s="25" t="s">
        <v>17</v>
      </c>
      <c r="C17" s="76"/>
      <c r="D17" s="73"/>
      <c r="E17" s="76"/>
      <c r="F17" s="73"/>
      <c r="G17" s="76"/>
      <c r="H17" s="73"/>
      <c r="I17" s="76"/>
      <c r="J17" s="73"/>
      <c r="K17" s="76"/>
      <c r="L17" s="73"/>
      <c r="M17" s="76"/>
      <c r="N17" s="73"/>
      <c r="O17" s="76"/>
      <c r="P17" s="73"/>
      <c r="Q17" s="76"/>
      <c r="R17" s="73"/>
      <c r="S17" s="76"/>
      <c r="T17" s="73"/>
      <c r="U17" s="76"/>
      <c r="V17" s="73"/>
      <c r="W17" s="76"/>
      <c r="X17" s="73"/>
      <c r="Y17" s="76"/>
      <c r="Z17" s="73"/>
      <c r="AA17" s="76"/>
      <c r="AB17" s="73"/>
      <c r="AC17" s="76"/>
      <c r="AD17" s="73"/>
      <c r="AE17" s="76"/>
      <c r="AF17" s="73"/>
      <c r="AG17" s="76"/>
      <c r="AH17" s="73"/>
      <c r="AI17" s="76"/>
      <c r="AJ17" s="73"/>
      <c r="AK17" s="76"/>
      <c r="AL17" s="73"/>
      <c r="AM17" s="76"/>
      <c r="AN17" s="73"/>
      <c r="AO17" s="76"/>
      <c r="AP17" s="73"/>
      <c r="AQ17" s="23"/>
      <c r="AR17" s="23"/>
      <c r="AS17" s="23"/>
      <c r="AT17" s="23"/>
      <c r="AU17" s="23"/>
    </row>
    <row r="18" spans="1:47" ht="27">
      <c r="A18" s="12" t="s">
        <v>18</v>
      </c>
      <c r="B18" s="9" t="s">
        <v>19</v>
      </c>
      <c r="C18" s="17">
        <v>1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</row>
    <row r="19" spans="1:47" ht="26.45">
      <c r="A19" s="13" t="s">
        <v>20</v>
      </c>
      <c r="B19" s="11" t="s">
        <v>21</v>
      </c>
      <c r="C19" s="17">
        <v>1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7">
        <v>1</v>
      </c>
      <c r="AK19" s="17">
        <v>1</v>
      </c>
      <c r="AL19" s="17">
        <v>1</v>
      </c>
      <c r="AM19" s="17">
        <v>1</v>
      </c>
      <c r="AN19" s="17">
        <v>1</v>
      </c>
      <c r="AO19" s="17">
        <v>1</v>
      </c>
      <c r="AP19" s="17">
        <v>1</v>
      </c>
    </row>
    <row r="20" spans="1:47" ht="26.45">
      <c r="A20" s="77" t="s">
        <v>22</v>
      </c>
      <c r="B20" s="7" t="s">
        <v>23</v>
      </c>
      <c r="C20" s="17">
        <v>1</v>
      </c>
      <c r="D20" s="1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</row>
    <row r="21" spans="1:47" ht="26.45">
      <c r="A21" s="78"/>
      <c r="B21" s="8" t="s">
        <v>24</v>
      </c>
      <c r="C21" s="17">
        <v>1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17">
        <v>1</v>
      </c>
      <c r="AI21" s="17">
        <v>1</v>
      </c>
      <c r="AJ21" s="17">
        <v>1</v>
      </c>
      <c r="AK21" s="17">
        <v>1</v>
      </c>
      <c r="AL21" s="17">
        <v>1</v>
      </c>
      <c r="AM21" s="17">
        <v>1</v>
      </c>
      <c r="AN21" s="17">
        <v>1</v>
      </c>
      <c r="AO21" s="17">
        <v>1</v>
      </c>
      <c r="AP21" s="17">
        <v>1</v>
      </c>
    </row>
    <row r="22" spans="1:47">
      <c r="A22" s="78"/>
      <c r="B22" s="8" t="s">
        <v>25</v>
      </c>
      <c r="C22" s="17">
        <v>1</v>
      </c>
      <c r="D22" s="1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  <c r="AJ22" s="17">
        <v>1</v>
      </c>
      <c r="AK22" s="17">
        <v>1</v>
      </c>
      <c r="AL22" s="17">
        <v>1</v>
      </c>
      <c r="AM22" s="17">
        <v>1</v>
      </c>
      <c r="AN22" s="17">
        <v>1</v>
      </c>
      <c r="AO22" s="17">
        <v>1</v>
      </c>
      <c r="AP22" s="17">
        <v>1</v>
      </c>
    </row>
    <row r="23" spans="1:47" s="22" customFormat="1" ht="26.45">
      <c r="A23" s="78"/>
      <c r="B23" s="20" t="s">
        <v>26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1">
        <v>1</v>
      </c>
      <c r="AK23" s="21">
        <v>1</v>
      </c>
      <c r="AL23" s="21">
        <v>1</v>
      </c>
      <c r="AM23" s="21">
        <v>1</v>
      </c>
      <c r="AN23" s="21">
        <v>1</v>
      </c>
      <c r="AO23" s="21">
        <v>1</v>
      </c>
      <c r="AP23" s="21">
        <v>1</v>
      </c>
      <c r="AQ23" s="21"/>
      <c r="AR23" s="21"/>
      <c r="AS23" s="21"/>
      <c r="AT23" s="21"/>
      <c r="AU23" s="21"/>
    </row>
    <row r="24" spans="1:47" s="22" customFormat="1">
      <c r="A24" s="78"/>
      <c r="B24" s="20" t="s">
        <v>27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1">
        <v>1</v>
      </c>
      <c r="AK24" s="21">
        <v>1</v>
      </c>
      <c r="AL24" s="21">
        <v>1</v>
      </c>
      <c r="AM24" s="21">
        <v>1</v>
      </c>
      <c r="AN24" s="21">
        <v>1</v>
      </c>
      <c r="AO24" s="21">
        <v>1</v>
      </c>
      <c r="AP24" s="21">
        <v>1</v>
      </c>
      <c r="AQ24" s="21"/>
      <c r="AR24" s="21"/>
      <c r="AS24" s="21"/>
      <c r="AT24" s="21"/>
      <c r="AU24" s="21"/>
    </row>
    <row r="25" spans="1:47" ht="26.45">
      <c r="A25" s="77" t="s">
        <v>28</v>
      </c>
      <c r="B25" s="7" t="s">
        <v>29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1</v>
      </c>
      <c r="T25" s="17">
        <v>1</v>
      </c>
      <c r="U25" s="17">
        <v>1</v>
      </c>
      <c r="V25" s="17">
        <v>1</v>
      </c>
      <c r="W25" s="17">
        <v>1</v>
      </c>
      <c r="X25" s="17">
        <v>1</v>
      </c>
      <c r="Y25" s="17">
        <v>1</v>
      </c>
      <c r="Z25" s="17">
        <v>1</v>
      </c>
      <c r="AA25" s="17">
        <v>1</v>
      </c>
      <c r="AB25" s="17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17">
        <v>1</v>
      </c>
      <c r="AL25" s="17">
        <v>1</v>
      </c>
      <c r="AM25" s="17">
        <v>1</v>
      </c>
      <c r="AN25" s="17">
        <v>1</v>
      </c>
      <c r="AO25" s="17">
        <v>1</v>
      </c>
      <c r="AP25" s="17">
        <v>1</v>
      </c>
    </row>
    <row r="26" spans="1:47" s="22" customFormat="1" ht="26.45">
      <c r="A26" s="79"/>
      <c r="B26" s="25" t="s">
        <v>30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  <c r="AI26" s="21">
        <v>1</v>
      </c>
      <c r="AJ26" s="21">
        <v>1</v>
      </c>
      <c r="AK26" s="21">
        <v>1</v>
      </c>
      <c r="AL26" s="21">
        <v>1</v>
      </c>
      <c r="AM26" s="21">
        <v>1</v>
      </c>
      <c r="AN26" s="21">
        <v>1</v>
      </c>
      <c r="AO26" s="21">
        <v>1</v>
      </c>
      <c r="AP26" s="21">
        <v>1</v>
      </c>
      <c r="AQ26" s="21"/>
      <c r="AR26" s="21"/>
      <c r="AS26" s="21"/>
      <c r="AT26" s="21"/>
      <c r="AU26" s="21"/>
    </row>
    <row r="27" spans="1:47" ht="27">
      <c r="A27" s="14" t="s">
        <v>31</v>
      </c>
      <c r="B27" s="9" t="s">
        <v>32</v>
      </c>
      <c r="C27" s="17">
        <v>1</v>
      </c>
      <c r="D27" s="17">
        <v>1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  <c r="X27" s="17">
        <v>1</v>
      </c>
      <c r="Y27" s="17">
        <v>1</v>
      </c>
      <c r="Z27" s="17">
        <v>1</v>
      </c>
      <c r="AA27" s="17">
        <v>1</v>
      </c>
      <c r="AB27" s="17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17">
        <v>1</v>
      </c>
      <c r="AL27" s="17">
        <v>1</v>
      </c>
      <c r="AM27" s="17">
        <v>1</v>
      </c>
      <c r="AN27" s="17">
        <v>1</v>
      </c>
      <c r="AO27" s="17">
        <v>1</v>
      </c>
      <c r="AP27" s="17">
        <v>1</v>
      </c>
    </row>
    <row r="28" spans="1:47" ht="27">
      <c r="A28" s="14" t="s">
        <v>33</v>
      </c>
      <c r="B28" s="9" t="s">
        <v>34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1</v>
      </c>
      <c r="V28" s="17">
        <v>1</v>
      </c>
      <c r="W28" s="17">
        <v>1</v>
      </c>
      <c r="X28" s="17">
        <v>1</v>
      </c>
      <c r="Y28" s="17">
        <v>1</v>
      </c>
      <c r="Z28" s="17">
        <v>1</v>
      </c>
      <c r="AA28" s="17">
        <v>1</v>
      </c>
      <c r="AB28" s="17">
        <v>1</v>
      </c>
      <c r="AC28" s="17">
        <v>1</v>
      </c>
      <c r="AD28" s="17">
        <v>1</v>
      </c>
      <c r="AE28" s="17">
        <v>1</v>
      </c>
      <c r="AF28" s="17">
        <v>1</v>
      </c>
      <c r="AG28" s="17">
        <v>1</v>
      </c>
      <c r="AH28" s="17">
        <v>1</v>
      </c>
      <c r="AI28" s="17">
        <v>1</v>
      </c>
      <c r="AJ28" s="17">
        <v>1</v>
      </c>
      <c r="AK28" s="17">
        <v>1</v>
      </c>
      <c r="AL28" s="17">
        <v>1</v>
      </c>
      <c r="AM28" s="17">
        <v>1</v>
      </c>
      <c r="AN28" s="17">
        <v>1</v>
      </c>
      <c r="AO28" s="17">
        <v>1</v>
      </c>
      <c r="AP28" s="17">
        <v>1</v>
      </c>
    </row>
    <row r="29" spans="1:47" ht="26.45">
      <c r="A29" s="80" t="s">
        <v>35</v>
      </c>
      <c r="B29" s="7" t="s">
        <v>36</v>
      </c>
      <c r="C29" s="17">
        <v>1</v>
      </c>
      <c r="D29" s="17">
        <v>1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1</v>
      </c>
      <c r="U29" s="17">
        <v>1</v>
      </c>
      <c r="V29" s="17">
        <v>1</v>
      </c>
      <c r="W29" s="17">
        <v>1</v>
      </c>
      <c r="X29" s="17">
        <v>1</v>
      </c>
      <c r="Y29" s="17">
        <v>1</v>
      </c>
      <c r="Z29" s="17">
        <v>1</v>
      </c>
      <c r="AA29" s="17">
        <v>1</v>
      </c>
      <c r="AB29" s="17">
        <v>1</v>
      </c>
      <c r="AC29" s="17">
        <v>1</v>
      </c>
      <c r="AD29" s="17">
        <v>1</v>
      </c>
      <c r="AE29" s="17">
        <v>1</v>
      </c>
      <c r="AF29" s="17">
        <v>1</v>
      </c>
      <c r="AG29" s="17">
        <v>1</v>
      </c>
      <c r="AH29" s="17">
        <v>1</v>
      </c>
      <c r="AI29" s="17">
        <v>1</v>
      </c>
      <c r="AJ29" s="17">
        <v>1</v>
      </c>
      <c r="AK29" s="17">
        <v>1</v>
      </c>
      <c r="AL29" s="17">
        <v>1</v>
      </c>
      <c r="AM29" s="17">
        <v>1</v>
      </c>
      <c r="AN29" s="17">
        <v>1</v>
      </c>
      <c r="AO29" s="17">
        <v>1</v>
      </c>
      <c r="AP29" s="17">
        <v>1</v>
      </c>
    </row>
    <row r="30" spans="1:47" ht="26.45">
      <c r="A30" s="81"/>
      <c r="B30" s="8" t="s">
        <v>37</v>
      </c>
      <c r="C30" s="17">
        <v>1</v>
      </c>
      <c r="D30" s="17">
        <v>1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>
        <v>1</v>
      </c>
      <c r="U30" s="17">
        <v>1</v>
      </c>
      <c r="V30" s="17">
        <v>1</v>
      </c>
      <c r="W30" s="17">
        <v>1</v>
      </c>
      <c r="X30" s="17">
        <v>1</v>
      </c>
      <c r="Y30" s="17">
        <v>1</v>
      </c>
      <c r="Z30" s="17">
        <v>1</v>
      </c>
      <c r="AA30" s="17">
        <v>1</v>
      </c>
      <c r="AB30" s="17">
        <v>1</v>
      </c>
      <c r="AC30" s="17">
        <v>1</v>
      </c>
      <c r="AD30" s="17">
        <v>1</v>
      </c>
      <c r="AE30" s="17">
        <v>1</v>
      </c>
      <c r="AF30" s="17">
        <v>1</v>
      </c>
      <c r="AG30" s="17">
        <v>1</v>
      </c>
      <c r="AH30" s="17">
        <v>1</v>
      </c>
      <c r="AI30" s="17">
        <v>1</v>
      </c>
      <c r="AJ30" s="17">
        <v>1</v>
      </c>
      <c r="AK30" s="17">
        <v>1</v>
      </c>
      <c r="AL30" s="17">
        <v>1</v>
      </c>
      <c r="AM30" s="17">
        <v>1</v>
      </c>
      <c r="AN30" s="17">
        <v>1</v>
      </c>
      <c r="AO30" s="17">
        <v>1</v>
      </c>
      <c r="AP30" s="17">
        <v>1</v>
      </c>
    </row>
    <row r="31" spans="1:47" ht="26.45">
      <c r="A31" s="80" t="s">
        <v>38</v>
      </c>
      <c r="B31" s="7" t="s">
        <v>39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  <c r="U31" s="17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1</v>
      </c>
      <c r="AD31" s="17">
        <v>1</v>
      </c>
      <c r="AE31" s="17">
        <v>1</v>
      </c>
      <c r="AF31" s="17">
        <v>1</v>
      </c>
      <c r="AG31" s="17">
        <v>1</v>
      </c>
      <c r="AH31" s="17">
        <v>1</v>
      </c>
      <c r="AI31" s="17">
        <v>1</v>
      </c>
      <c r="AJ31" s="17">
        <v>1</v>
      </c>
      <c r="AK31" s="17">
        <v>1</v>
      </c>
      <c r="AL31" s="17">
        <v>1</v>
      </c>
      <c r="AM31" s="17">
        <v>1</v>
      </c>
      <c r="AN31" s="17">
        <v>1</v>
      </c>
      <c r="AO31" s="17">
        <v>1</v>
      </c>
      <c r="AP31" s="17">
        <v>1</v>
      </c>
      <c r="AQ31" s="19"/>
      <c r="AR31" s="19"/>
      <c r="AS31" s="19"/>
      <c r="AT31" s="19"/>
      <c r="AU31" s="19"/>
    </row>
    <row r="32" spans="1:47" s="22" customFormat="1">
      <c r="A32" s="82"/>
      <c r="B32" s="20" t="s">
        <v>40</v>
      </c>
      <c r="C32" s="76">
        <v>1</v>
      </c>
      <c r="D32" s="73">
        <v>1</v>
      </c>
      <c r="E32" s="73">
        <v>1</v>
      </c>
      <c r="F32" s="73">
        <v>1</v>
      </c>
      <c r="G32" s="73">
        <v>1</v>
      </c>
      <c r="H32" s="73">
        <v>1</v>
      </c>
      <c r="I32" s="73">
        <v>1</v>
      </c>
      <c r="J32" s="73">
        <v>1</v>
      </c>
      <c r="K32" s="73">
        <v>1</v>
      </c>
      <c r="L32" s="73">
        <v>1</v>
      </c>
      <c r="M32" s="73">
        <v>1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1</v>
      </c>
      <c r="X32" s="73">
        <v>1</v>
      </c>
      <c r="Y32" s="73">
        <v>1</v>
      </c>
      <c r="Z32" s="73">
        <v>1</v>
      </c>
      <c r="AA32" s="73">
        <v>1</v>
      </c>
      <c r="AB32" s="73">
        <v>1</v>
      </c>
      <c r="AC32" s="73">
        <v>1</v>
      </c>
      <c r="AD32" s="73">
        <v>1</v>
      </c>
      <c r="AE32" s="73">
        <v>1</v>
      </c>
      <c r="AF32" s="73">
        <v>1</v>
      </c>
      <c r="AG32" s="73">
        <v>1</v>
      </c>
      <c r="AH32" s="73">
        <v>1</v>
      </c>
      <c r="AI32" s="73">
        <v>1</v>
      </c>
      <c r="AJ32" s="73">
        <v>1</v>
      </c>
      <c r="AK32" s="73">
        <v>1</v>
      </c>
      <c r="AL32" s="73">
        <v>1</v>
      </c>
      <c r="AM32" s="73">
        <v>1</v>
      </c>
      <c r="AN32" s="73">
        <v>1</v>
      </c>
      <c r="AO32" s="73">
        <v>1</v>
      </c>
      <c r="AP32" s="73">
        <v>1</v>
      </c>
      <c r="AQ32" s="73"/>
      <c r="AR32" s="73"/>
      <c r="AS32" s="73"/>
      <c r="AT32" s="73"/>
      <c r="AU32" s="73"/>
    </row>
    <row r="33" spans="1:53" s="22" customFormat="1">
      <c r="A33" s="82"/>
      <c r="B33" s="24" t="s">
        <v>41</v>
      </c>
      <c r="C33" s="76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</row>
    <row r="34" spans="1:53" s="22" customFormat="1">
      <c r="A34" s="82"/>
      <c r="B34" s="24" t="s">
        <v>42</v>
      </c>
      <c r="C34" s="76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</row>
    <row r="35" spans="1:53" s="22" customFormat="1">
      <c r="A35" s="82"/>
      <c r="B35" s="24" t="s">
        <v>43</v>
      </c>
      <c r="C35" s="76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</row>
    <row r="36" spans="1:53" s="22" customFormat="1">
      <c r="A36" s="82"/>
      <c r="B36" s="24" t="s">
        <v>44</v>
      </c>
      <c r="C36" s="76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</row>
    <row r="37" spans="1:53" s="22" customFormat="1">
      <c r="A37" s="82"/>
      <c r="B37" s="25" t="s">
        <v>45</v>
      </c>
      <c r="C37" s="76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</row>
    <row r="38" spans="1:53">
      <c r="A38" s="77" t="s">
        <v>28</v>
      </c>
      <c r="B38" s="7" t="s">
        <v>46</v>
      </c>
      <c r="C38" s="17">
        <v>1</v>
      </c>
      <c r="D38" s="17">
        <v>1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  <c r="X38" s="17">
        <v>1</v>
      </c>
      <c r="Y38" s="17">
        <v>1</v>
      </c>
      <c r="Z38" s="17">
        <v>1</v>
      </c>
      <c r="AA38" s="17">
        <v>1</v>
      </c>
      <c r="AB38" s="17">
        <v>1</v>
      </c>
      <c r="AC38" s="17">
        <v>1</v>
      </c>
      <c r="AD38" s="17">
        <v>1</v>
      </c>
      <c r="AE38" s="17">
        <v>1</v>
      </c>
      <c r="AF38" s="17">
        <v>1</v>
      </c>
      <c r="AG38" s="17">
        <v>1</v>
      </c>
      <c r="AH38" s="17">
        <v>1</v>
      </c>
      <c r="AI38" s="17">
        <v>1</v>
      </c>
      <c r="AJ38" s="17">
        <v>1</v>
      </c>
      <c r="AK38" s="17">
        <v>1</v>
      </c>
      <c r="AL38" s="17">
        <v>1</v>
      </c>
      <c r="AM38" s="17">
        <v>1</v>
      </c>
      <c r="AN38" s="17">
        <v>1</v>
      </c>
      <c r="AO38" s="17">
        <v>1</v>
      </c>
      <c r="AP38" s="17">
        <v>1</v>
      </c>
    </row>
    <row r="39" spans="1:53" s="22" customFormat="1" ht="26.45">
      <c r="A39" s="79"/>
      <c r="B39" s="25" t="s">
        <v>47</v>
      </c>
      <c r="C39" s="21">
        <v>1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1">
        <v>1</v>
      </c>
      <c r="AF39" s="21">
        <v>1</v>
      </c>
      <c r="AG39" s="21">
        <v>1</v>
      </c>
      <c r="AH39" s="21">
        <v>1</v>
      </c>
      <c r="AI39" s="21">
        <v>1</v>
      </c>
      <c r="AJ39" s="21">
        <v>1</v>
      </c>
      <c r="AK39" s="21">
        <v>1</v>
      </c>
      <c r="AL39" s="21">
        <v>1</v>
      </c>
      <c r="AM39" s="21">
        <v>1</v>
      </c>
      <c r="AN39" s="21">
        <v>1</v>
      </c>
      <c r="AO39" s="21">
        <v>1</v>
      </c>
      <c r="AP39" s="21">
        <v>1</v>
      </c>
      <c r="AQ39" s="21"/>
      <c r="AR39" s="21"/>
      <c r="AS39" s="21"/>
      <c r="AT39" s="21"/>
      <c r="AU39" s="21"/>
    </row>
    <row r="40" spans="1:53" ht="27">
      <c r="A40" s="15" t="s">
        <v>48</v>
      </c>
      <c r="B40" s="10" t="s">
        <v>49</v>
      </c>
      <c r="C40" s="17">
        <v>1</v>
      </c>
      <c r="D40" s="17">
        <v>1</v>
      </c>
      <c r="E40" s="17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  <c r="M40" s="17">
        <v>1</v>
      </c>
      <c r="N40" s="17">
        <v>1</v>
      </c>
      <c r="O40" s="17">
        <v>1</v>
      </c>
      <c r="P40" s="17">
        <v>1</v>
      </c>
      <c r="Q40" s="17">
        <v>1</v>
      </c>
      <c r="R40" s="17">
        <v>1</v>
      </c>
      <c r="S40" s="17">
        <v>1</v>
      </c>
      <c r="T40" s="17">
        <v>1</v>
      </c>
      <c r="U40" s="17">
        <v>1</v>
      </c>
      <c r="V40" s="17">
        <v>1</v>
      </c>
      <c r="W40" s="17">
        <v>1</v>
      </c>
      <c r="X40" s="17">
        <v>1</v>
      </c>
      <c r="Y40" s="17">
        <v>1</v>
      </c>
      <c r="Z40" s="17">
        <v>1</v>
      </c>
      <c r="AA40" s="17">
        <v>1</v>
      </c>
      <c r="AB40" s="17">
        <v>1</v>
      </c>
      <c r="AC40" s="17">
        <v>1</v>
      </c>
      <c r="AD40" s="17">
        <v>1</v>
      </c>
      <c r="AE40" s="17">
        <v>1</v>
      </c>
      <c r="AF40" s="17">
        <v>1</v>
      </c>
      <c r="AG40" s="17">
        <v>1</v>
      </c>
      <c r="AH40" s="17">
        <v>1</v>
      </c>
      <c r="AI40" s="17">
        <v>1</v>
      </c>
      <c r="AJ40" s="17">
        <v>1</v>
      </c>
      <c r="AK40" s="17">
        <v>1</v>
      </c>
      <c r="AL40" s="17">
        <v>1</v>
      </c>
      <c r="AM40" s="17">
        <v>1</v>
      </c>
      <c r="AN40" s="17">
        <v>1</v>
      </c>
      <c r="AO40" s="17">
        <v>1</v>
      </c>
      <c r="AP40" s="17">
        <v>1</v>
      </c>
    </row>
    <row r="41" spans="1:53" ht="27">
      <c r="A41" s="77" t="s">
        <v>50</v>
      </c>
      <c r="B41" s="10" t="s">
        <v>51</v>
      </c>
      <c r="C41" s="17">
        <v>1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1</v>
      </c>
      <c r="T41" s="17">
        <v>1</v>
      </c>
      <c r="U41" s="17">
        <v>1</v>
      </c>
      <c r="V41" s="17">
        <v>1</v>
      </c>
      <c r="W41" s="17">
        <v>1</v>
      </c>
      <c r="X41" s="17">
        <v>1</v>
      </c>
      <c r="Y41" s="17">
        <v>1</v>
      </c>
      <c r="Z41" s="17">
        <v>1</v>
      </c>
      <c r="AA41" s="17">
        <v>1</v>
      </c>
      <c r="AB41" s="17">
        <v>1</v>
      </c>
      <c r="AC41" s="17">
        <v>1</v>
      </c>
      <c r="AD41" s="17">
        <v>1</v>
      </c>
      <c r="AE41" s="17">
        <v>1</v>
      </c>
      <c r="AF41" s="17">
        <v>1</v>
      </c>
      <c r="AG41" s="17">
        <v>1</v>
      </c>
      <c r="AH41" s="17">
        <v>1</v>
      </c>
      <c r="AI41" s="17">
        <v>1</v>
      </c>
      <c r="AJ41" s="17">
        <v>1</v>
      </c>
      <c r="AK41" s="17">
        <v>1</v>
      </c>
      <c r="AL41" s="17">
        <v>1</v>
      </c>
      <c r="AM41" s="17">
        <v>1</v>
      </c>
      <c r="AN41" s="17">
        <v>1</v>
      </c>
      <c r="AO41" s="17">
        <v>1</v>
      </c>
      <c r="AP41" s="17">
        <v>1</v>
      </c>
    </row>
    <row r="42" spans="1:53" s="22" customFormat="1">
      <c r="A42" s="79"/>
      <c r="B42" s="26" t="s">
        <v>52</v>
      </c>
      <c r="C42" s="21">
        <v>1</v>
      </c>
      <c r="D42" s="21">
        <v>1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21">
        <v>1</v>
      </c>
      <c r="AJ42" s="21">
        <v>1</v>
      </c>
      <c r="AK42" s="21">
        <v>1</v>
      </c>
      <c r="AL42" s="21">
        <v>1</v>
      </c>
      <c r="AM42" s="21">
        <v>1</v>
      </c>
      <c r="AN42" s="21">
        <v>1</v>
      </c>
      <c r="AO42" s="21">
        <v>1</v>
      </c>
      <c r="AP42" s="21">
        <v>1</v>
      </c>
      <c r="AQ42" s="21"/>
      <c r="AR42" s="21"/>
      <c r="AS42" s="21"/>
      <c r="AT42" s="21"/>
      <c r="AU42" s="21"/>
    </row>
    <row r="43" spans="1:53" s="58" customFormat="1" ht="19.899999999999999" customHeight="1">
      <c r="A43" s="74" t="s">
        <v>53</v>
      </c>
      <c r="B43" s="59" t="s">
        <v>53</v>
      </c>
      <c r="C43" s="60">
        <f>(C44*100/24*0.75) + (C45*100/10*0.25)</f>
        <v>79.375</v>
      </c>
      <c r="D43" s="60">
        <f t="shared" ref="D43:AP43" si="3">(D44*100/24*0.75) + (D45*100/10*0.25)</f>
        <v>79.375</v>
      </c>
      <c r="E43" s="60">
        <f t="shared" si="3"/>
        <v>79.375</v>
      </c>
      <c r="F43" s="60">
        <f t="shared" si="3"/>
        <v>79.375</v>
      </c>
      <c r="G43" s="60">
        <f t="shared" si="3"/>
        <v>79.375</v>
      </c>
      <c r="H43" s="60">
        <f t="shared" si="3"/>
        <v>79.375</v>
      </c>
      <c r="I43" s="60">
        <f t="shared" si="3"/>
        <v>79.375</v>
      </c>
      <c r="J43" s="60">
        <f t="shared" si="3"/>
        <v>79.375</v>
      </c>
      <c r="K43" s="60">
        <f t="shared" si="3"/>
        <v>79.375</v>
      </c>
      <c r="L43" s="60">
        <f t="shared" si="3"/>
        <v>79.375</v>
      </c>
      <c r="M43" s="60">
        <f t="shared" si="3"/>
        <v>79.375</v>
      </c>
      <c r="N43" s="60">
        <f t="shared" si="3"/>
        <v>79.375</v>
      </c>
      <c r="O43" s="60">
        <f t="shared" si="3"/>
        <v>79.375</v>
      </c>
      <c r="P43" s="60">
        <f t="shared" si="3"/>
        <v>79.375</v>
      </c>
      <c r="Q43" s="60">
        <f t="shared" si="3"/>
        <v>79.375</v>
      </c>
      <c r="R43" s="60">
        <f t="shared" si="3"/>
        <v>79.375</v>
      </c>
      <c r="S43" s="60">
        <f t="shared" si="3"/>
        <v>79.375</v>
      </c>
      <c r="T43" s="60">
        <f t="shared" si="3"/>
        <v>79.375</v>
      </c>
      <c r="U43" s="60">
        <f t="shared" si="3"/>
        <v>79.375</v>
      </c>
      <c r="V43" s="60">
        <f t="shared" si="3"/>
        <v>79.375</v>
      </c>
      <c r="W43" s="60">
        <f t="shared" si="3"/>
        <v>79.375</v>
      </c>
      <c r="X43" s="60">
        <f t="shared" si="3"/>
        <v>79.375</v>
      </c>
      <c r="Y43" s="60">
        <f t="shared" si="3"/>
        <v>79.375</v>
      </c>
      <c r="Z43" s="60">
        <f t="shared" si="3"/>
        <v>79.375</v>
      </c>
      <c r="AA43" s="60">
        <f t="shared" si="3"/>
        <v>79.375</v>
      </c>
      <c r="AB43" s="60">
        <f t="shared" si="3"/>
        <v>79.375</v>
      </c>
      <c r="AC43" s="60">
        <f t="shared" si="3"/>
        <v>79.375</v>
      </c>
      <c r="AD43" s="60">
        <f t="shared" si="3"/>
        <v>79.375</v>
      </c>
      <c r="AE43" s="60">
        <f t="shared" si="3"/>
        <v>79.375</v>
      </c>
      <c r="AF43" s="60">
        <f t="shared" si="3"/>
        <v>79.375</v>
      </c>
      <c r="AG43" s="60">
        <f t="shared" si="3"/>
        <v>79.375</v>
      </c>
      <c r="AH43" s="60">
        <f t="shared" si="3"/>
        <v>79.375</v>
      </c>
      <c r="AI43" s="60">
        <f t="shared" si="3"/>
        <v>79.375</v>
      </c>
      <c r="AJ43" s="60">
        <f t="shared" si="3"/>
        <v>79.375</v>
      </c>
      <c r="AK43" s="60">
        <f t="shared" si="3"/>
        <v>79.375</v>
      </c>
      <c r="AL43" s="60">
        <f t="shared" si="3"/>
        <v>79.375</v>
      </c>
      <c r="AM43" s="60">
        <f t="shared" si="3"/>
        <v>79.375</v>
      </c>
      <c r="AN43" s="60">
        <f t="shared" si="3"/>
        <v>79.375</v>
      </c>
      <c r="AO43" s="60">
        <f t="shared" si="3"/>
        <v>79.375</v>
      </c>
      <c r="AP43" s="60">
        <f t="shared" si="3"/>
        <v>79.375</v>
      </c>
      <c r="AQ43" s="60">
        <f t="shared" ref="AQ43:AU43" si="4">(AQ44*100/96*0.75) + (AQ45*100/26*0.25)</f>
        <v>0</v>
      </c>
      <c r="AR43" s="60">
        <f t="shared" si="4"/>
        <v>0</v>
      </c>
      <c r="AS43" s="60">
        <f t="shared" si="4"/>
        <v>0</v>
      </c>
      <c r="AT43" s="60">
        <f t="shared" si="4"/>
        <v>0</v>
      </c>
      <c r="AU43" s="60">
        <f t="shared" si="4"/>
        <v>0</v>
      </c>
    </row>
    <row r="44" spans="1:53" s="63" customFormat="1" ht="18">
      <c r="A44" s="75"/>
      <c r="B44" s="61" t="s">
        <v>54</v>
      </c>
      <c r="C44" s="62">
        <f>SUM(C6,C7,C9,C10,C11,C18,C19,C20,C21,C22,C25,C27,C28,C29,C30,C31,C38,C40,C41)</f>
        <v>19</v>
      </c>
      <c r="D44" s="62">
        <f t="shared" ref="D44:H44" si="5">SUM(D6,D7,D9,D10,D11,D18,D19,D20,D21,D22,D25,D27,D28,D29,D30,D31,D38,D40,D41)</f>
        <v>19</v>
      </c>
      <c r="E44" s="62">
        <f t="shared" si="5"/>
        <v>19</v>
      </c>
      <c r="F44" s="62">
        <f t="shared" si="5"/>
        <v>19</v>
      </c>
      <c r="G44" s="62">
        <f t="shared" si="5"/>
        <v>19</v>
      </c>
      <c r="H44" s="62">
        <f t="shared" si="5"/>
        <v>19</v>
      </c>
      <c r="I44" s="62">
        <f t="shared" ref="I44:AU44" si="6">SUM(I6,I7,I9,I10,I11,I18,I19,I20,I21,I22,I25,I27,I28,I29,I30,I31,I38,I40,I41)</f>
        <v>19</v>
      </c>
      <c r="J44" s="62">
        <f t="shared" si="6"/>
        <v>19</v>
      </c>
      <c r="K44" s="62">
        <f t="shared" si="6"/>
        <v>19</v>
      </c>
      <c r="L44" s="62">
        <f t="shared" si="6"/>
        <v>19</v>
      </c>
      <c r="M44" s="62">
        <f t="shared" si="6"/>
        <v>19</v>
      </c>
      <c r="N44" s="62">
        <f t="shared" si="6"/>
        <v>19</v>
      </c>
      <c r="O44" s="62">
        <f t="shared" si="6"/>
        <v>19</v>
      </c>
      <c r="P44" s="62">
        <f t="shared" si="6"/>
        <v>19</v>
      </c>
      <c r="Q44" s="62">
        <f t="shared" si="6"/>
        <v>19</v>
      </c>
      <c r="R44" s="62">
        <f t="shared" si="6"/>
        <v>19</v>
      </c>
      <c r="S44" s="62">
        <f t="shared" si="6"/>
        <v>19</v>
      </c>
      <c r="T44" s="62">
        <f t="shared" si="6"/>
        <v>19</v>
      </c>
      <c r="U44" s="62">
        <f t="shared" si="6"/>
        <v>19</v>
      </c>
      <c r="V44" s="62">
        <f t="shared" si="6"/>
        <v>19</v>
      </c>
      <c r="W44" s="62">
        <f t="shared" si="6"/>
        <v>19</v>
      </c>
      <c r="X44" s="62">
        <f t="shared" si="6"/>
        <v>19</v>
      </c>
      <c r="Y44" s="62">
        <f t="shared" si="6"/>
        <v>19</v>
      </c>
      <c r="Z44" s="62">
        <f t="shared" si="6"/>
        <v>19</v>
      </c>
      <c r="AA44" s="62">
        <f t="shared" si="6"/>
        <v>19</v>
      </c>
      <c r="AB44" s="62">
        <f t="shared" si="6"/>
        <v>19</v>
      </c>
      <c r="AC44" s="62">
        <f t="shared" si="6"/>
        <v>19</v>
      </c>
      <c r="AD44" s="62">
        <f t="shared" si="6"/>
        <v>19</v>
      </c>
      <c r="AE44" s="62">
        <f t="shared" si="6"/>
        <v>19</v>
      </c>
      <c r="AF44" s="62">
        <f t="shared" si="6"/>
        <v>19</v>
      </c>
      <c r="AG44" s="62">
        <f t="shared" si="6"/>
        <v>19</v>
      </c>
      <c r="AH44" s="62">
        <f t="shared" si="6"/>
        <v>19</v>
      </c>
      <c r="AI44" s="62">
        <f t="shared" si="6"/>
        <v>19</v>
      </c>
      <c r="AJ44" s="62">
        <f t="shared" si="6"/>
        <v>19</v>
      </c>
      <c r="AK44" s="62">
        <f t="shared" si="6"/>
        <v>19</v>
      </c>
      <c r="AL44" s="62">
        <f t="shared" si="6"/>
        <v>19</v>
      </c>
      <c r="AM44" s="62">
        <f t="shared" si="6"/>
        <v>19</v>
      </c>
      <c r="AN44" s="62">
        <f t="shared" si="6"/>
        <v>19</v>
      </c>
      <c r="AO44" s="62">
        <f t="shared" si="6"/>
        <v>19</v>
      </c>
      <c r="AP44" s="62">
        <f t="shared" si="6"/>
        <v>19</v>
      </c>
      <c r="AQ44" s="62">
        <f t="shared" si="6"/>
        <v>0</v>
      </c>
      <c r="AR44" s="62">
        <f t="shared" si="6"/>
        <v>0</v>
      </c>
      <c r="AS44" s="62">
        <f t="shared" si="6"/>
        <v>0</v>
      </c>
      <c r="AT44" s="62">
        <f t="shared" si="6"/>
        <v>0</v>
      </c>
      <c r="AU44" s="62">
        <f t="shared" si="6"/>
        <v>0</v>
      </c>
    </row>
    <row r="45" spans="1:53" s="63" customFormat="1" ht="18">
      <c r="A45" s="75"/>
      <c r="B45" s="64" t="s">
        <v>55</v>
      </c>
      <c r="C45" s="62">
        <f>SUM(C42,C39,C32,C26,C24,C23,C12,C8)</f>
        <v>8</v>
      </c>
      <c r="D45" s="62">
        <f t="shared" ref="D45:H45" si="7">SUM(D42,D39,D32,D26,D24,D23,D12,D8)</f>
        <v>8</v>
      </c>
      <c r="E45" s="62">
        <f t="shared" si="7"/>
        <v>8</v>
      </c>
      <c r="F45" s="62">
        <f t="shared" si="7"/>
        <v>8</v>
      </c>
      <c r="G45" s="62">
        <f t="shared" si="7"/>
        <v>8</v>
      </c>
      <c r="H45" s="62">
        <f t="shared" si="7"/>
        <v>8</v>
      </c>
      <c r="I45" s="62">
        <f t="shared" ref="I45:AU45" si="8">SUM(I42,I39,I32,I26,I24,I23,I12,I8)</f>
        <v>8</v>
      </c>
      <c r="J45" s="62">
        <f t="shared" si="8"/>
        <v>8</v>
      </c>
      <c r="K45" s="62">
        <f t="shared" si="8"/>
        <v>8</v>
      </c>
      <c r="L45" s="62">
        <f t="shared" si="8"/>
        <v>8</v>
      </c>
      <c r="M45" s="62">
        <f t="shared" si="8"/>
        <v>8</v>
      </c>
      <c r="N45" s="62">
        <f t="shared" si="8"/>
        <v>8</v>
      </c>
      <c r="O45" s="62">
        <f t="shared" si="8"/>
        <v>8</v>
      </c>
      <c r="P45" s="62">
        <f t="shared" si="8"/>
        <v>8</v>
      </c>
      <c r="Q45" s="62">
        <f t="shared" si="8"/>
        <v>8</v>
      </c>
      <c r="R45" s="62">
        <f t="shared" si="8"/>
        <v>8</v>
      </c>
      <c r="S45" s="62">
        <f t="shared" si="8"/>
        <v>8</v>
      </c>
      <c r="T45" s="62">
        <f t="shared" si="8"/>
        <v>8</v>
      </c>
      <c r="U45" s="62">
        <f t="shared" si="8"/>
        <v>8</v>
      </c>
      <c r="V45" s="62">
        <f t="shared" si="8"/>
        <v>8</v>
      </c>
      <c r="W45" s="62">
        <f t="shared" si="8"/>
        <v>8</v>
      </c>
      <c r="X45" s="62">
        <f t="shared" si="8"/>
        <v>8</v>
      </c>
      <c r="Y45" s="62">
        <f t="shared" si="8"/>
        <v>8</v>
      </c>
      <c r="Z45" s="62">
        <f t="shared" si="8"/>
        <v>8</v>
      </c>
      <c r="AA45" s="62">
        <f t="shared" si="8"/>
        <v>8</v>
      </c>
      <c r="AB45" s="62">
        <f t="shared" si="8"/>
        <v>8</v>
      </c>
      <c r="AC45" s="62">
        <f t="shared" si="8"/>
        <v>8</v>
      </c>
      <c r="AD45" s="62">
        <f t="shared" si="8"/>
        <v>8</v>
      </c>
      <c r="AE45" s="62">
        <f t="shared" si="8"/>
        <v>8</v>
      </c>
      <c r="AF45" s="62">
        <f t="shared" si="8"/>
        <v>8</v>
      </c>
      <c r="AG45" s="62">
        <f t="shared" si="8"/>
        <v>8</v>
      </c>
      <c r="AH45" s="62">
        <f t="shared" si="8"/>
        <v>8</v>
      </c>
      <c r="AI45" s="62">
        <f t="shared" si="8"/>
        <v>8</v>
      </c>
      <c r="AJ45" s="62">
        <f t="shared" si="8"/>
        <v>8</v>
      </c>
      <c r="AK45" s="62">
        <f t="shared" si="8"/>
        <v>8</v>
      </c>
      <c r="AL45" s="62">
        <f t="shared" si="8"/>
        <v>8</v>
      </c>
      <c r="AM45" s="62">
        <f t="shared" si="8"/>
        <v>8</v>
      </c>
      <c r="AN45" s="62">
        <f t="shared" si="8"/>
        <v>8</v>
      </c>
      <c r="AO45" s="62">
        <f t="shared" si="8"/>
        <v>8</v>
      </c>
      <c r="AP45" s="62">
        <f t="shared" si="8"/>
        <v>8</v>
      </c>
      <c r="AQ45" s="62">
        <f t="shared" si="8"/>
        <v>0</v>
      </c>
      <c r="AR45" s="62">
        <f t="shared" si="8"/>
        <v>0</v>
      </c>
      <c r="AS45" s="62">
        <f t="shared" si="8"/>
        <v>0</v>
      </c>
      <c r="AT45" s="62">
        <f t="shared" si="8"/>
        <v>0</v>
      </c>
      <c r="AU45" s="62">
        <f t="shared" si="8"/>
        <v>0</v>
      </c>
    </row>
    <row r="48" spans="1:53" s="6" customFormat="1" ht="23.45">
      <c r="A48" s="68" t="s">
        <v>56</v>
      </c>
      <c r="B48" s="6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5"/>
      <c r="AW48" s="5"/>
      <c r="AX48" s="5"/>
      <c r="AY48" s="5"/>
      <c r="AZ48" s="5"/>
      <c r="BA48" s="5"/>
    </row>
    <row r="49" spans="1:3" ht="27">
      <c r="A49" s="38" t="s">
        <v>57</v>
      </c>
      <c r="B49" s="28" t="s">
        <v>58</v>
      </c>
      <c r="C49" s="17">
        <v>1</v>
      </c>
    </row>
    <row r="50" spans="1:3" ht="27">
      <c r="A50" s="69" t="s">
        <v>59</v>
      </c>
      <c r="B50" s="29" t="s">
        <v>60</v>
      </c>
      <c r="C50" s="17">
        <v>1</v>
      </c>
    </row>
    <row r="51" spans="1:3" ht="27">
      <c r="A51" s="70"/>
      <c r="B51" s="30" t="s">
        <v>60</v>
      </c>
      <c r="C51" s="17">
        <v>1</v>
      </c>
    </row>
    <row r="52" spans="1:3" ht="27">
      <c r="A52" s="70"/>
      <c r="B52" s="30" t="s">
        <v>61</v>
      </c>
      <c r="C52" s="17">
        <v>1</v>
      </c>
    </row>
    <row r="53" spans="1:3" ht="27">
      <c r="A53" s="70"/>
      <c r="B53" s="30" t="s">
        <v>62</v>
      </c>
      <c r="C53" s="17">
        <v>1</v>
      </c>
    </row>
    <row r="54" spans="1:3" ht="27">
      <c r="A54" s="71"/>
      <c r="B54" s="31" t="s">
        <v>63</v>
      </c>
      <c r="C54" s="17">
        <v>1</v>
      </c>
    </row>
    <row r="55" spans="1:3" ht="26.45">
      <c r="A55" s="72" t="s">
        <v>64</v>
      </c>
      <c r="B55" s="7" t="s">
        <v>65</v>
      </c>
      <c r="C55" s="17">
        <v>1</v>
      </c>
    </row>
    <row r="56" spans="1:3" ht="26.45">
      <c r="A56" s="72"/>
      <c r="B56" s="39" t="s">
        <v>66</v>
      </c>
      <c r="C56" s="17">
        <v>1</v>
      </c>
    </row>
    <row r="57" spans="1:3" ht="26.45">
      <c r="A57" s="72"/>
      <c r="B57" s="25" t="s">
        <v>67</v>
      </c>
      <c r="C57" s="17">
        <v>1</v>
      </c>
    </row>
    <row r="58" spans="1:3">
      <c r="A58" s="72" t="s">
        <v>68</v>
      </c>
      <c r="B58" s="40" t="s">
        <v>69</v>
      </c>
      <c r="C58" s="17">
        <v>1</v>
      </c>
    </row>
    <row r="59" spans="1:3" ht="27.6">
      <c r="A59" s="72"/>
      <c r="B59" s="41" t="s">
        <v>70</v>
      </c>
      <c r="C59" s="17">
        <v>1</v>
      </c>
    </row>
    <row r="60" spans="1:3" ht="27.6">
      <c r="A60" s="66" t="s">
        <v>71</v>
      </c>
      <c r="B60" s="42" t="s">
        <v>72</v>
      </c>
      <c r="C60" s="17">
        <v>1</v>
      </c>
    </row>
    <row r="61" spans="1:3">
      <c r="A61" s="66" t="s">
        <v>73</v>
      </c>
      <c r="B61" s="30" t="s">
        <v>74</v>
      </c>
      <c r="C61" s="17">
        <v>1</v>
      </c>
    </row>
    <row r="62" spans="1:3">
      <c r="A62" s="38" t="s">
        <v>75</v>
      </c>
      <c r="B62" s="30" t="s">
        <v>76</v>
      </c>
      <c r="C62" s="17">
        <v>1</v>
      </c>
    </row>
    <row r="63" spans="1:3">
      <c r="A63" s="38" t="s">
        <v>77</v>
      </c>
      <c r="B63" s="30" t="s">
        <v>78</v>
      </c>
      <c r="C63" s="17">
        <v>1</v>
      </c>
    </row>
    <row r="64" spans="1:3">
      <c r="A64" s="38" t="s">
        <v>79</v>
      </c>
      <c r="B64" s="48" t="s">
        <v>80</v>
      </c>
      <c r="C64" s="17">
        <v>1</v>
      </c>
    </row>
    <row r="65" spans="1:53" ht="27">
      <c r="A65" s="38" t="s">
        <v>81</v>
      </c>
      <c r="B65" s="30" t="s">
        <v>82</v>
      </c>
      <c r="C65" s="17">
        <v>1</v>
      </c>
    </row>
    <row r="66" spans="1:53">
      <c r="A66" s="38" t="s">
        <v>83</v>
      </c>
      <c r="B66" s="30" t="s">
        <v>84</v>
      </c>
      <c r="C66" s="17">
        <v>1</v>
      </c>
    </row>
    <row r="67" spans="1:53">
      <c r="A67" s="38" t="s">
        <v>85</v>
      </c>
      <c r="B67" s="30" t="s">
        <v>86</v>
      </c>
      <c r="C67" s="17">
        <v>1</v>
      </c>
    </row>
    <row r="68" spans="1:53" ht="27.6">
      <c r="A68" s="66" t="s">
        <v>87</v>
      </c>
      <c r="B68" s="43" t="s">
        <v>88</v>
      </c>
      <c r="C68" s="17">
        <v>1</v>
      </c>
    </row>
    <row r="69" spans="1:53" ht="27.6">
      <c r="A69" s="38" t="s">
        <v>89</v>
      </c>
      <c r="B69" s="43" t="s">
        <v>90</v>
      </c>
      <c r="C69" s="17">
        <v>1</v>
      </c>
    </row>
    <row r="70" spans="1:53" ht="27">
      <c r="A70" s="38" t="s">
        <v>91</v>
      </c>
      <c r="B70" s="31" t="s">
        <v>92</v>
      </c>
      <c r="C70" s="17">
        <v>1</v>
      </c>
    </row>
    <row r="71" spans="1:53" ht="27">
      <c r="A71" s="44" t="s">
        <v>93</v>
      </c>
      <c r="B71" s="49" t="s">
        <v>94</v>
      </c>
      <c r="C71" s="17">
        <v>1</v>
      </c>
    </row>
    <row r="72" spans="1:53" s="58" customFormat="1" ht="19.899999999999999" customHeight="1">
      <c r="A72" s="75" t="s">
        <v>53</v>
      </c>
      <c r="B72" s="59" t="s">
        <v>53</v>
      </c>
      <c r="C72" s="60">
        <f>(C73*100/19*0.75) + (C74*100/4*0.25)</f>
        <v>100</v>
      </c>
      <c r="D72" s="60">
        <f t="shared" ref="D72:AU72" si="9">(D73*100/19*0.75) + (D74*100/4*0.25)</f>
        <v>0</v>
      </c>
      <c r="E72" s="60">
        <f t="shared" si="9"/>
        <v>0</v>
      </c>
      <c r="F72" s="60">
        <f t="shared" si="9"/>
        <v>0</v>
      </c>
      <c r="G72" s="60">
        <f t="shared" si="9"/>
        <v>0</v>
      </c>
      <c r="H72" s="60">
        <f t="shared" si="9"/>
        <v>0</v>
      </c>
      <c r="I72" s="60">
        <f t="shared" si="9"/>
        <v>0</v>
      </c>
      <c r="J72" s="60">
        <f t="shared" si="9"/>
        <v>0</v>
      </c>
      <c r="K72" s="60">
        <f t="shared" si="9"/>
        <v>0</v>
      </c>
      <c r="L72" s="60">
        <f t="shared" si="9"/>
        <v>0</v>
      </c>
      <c r="M72" s="60">
        <f t="shared" si="9"/>
        <v>0</v>
      </c>
      <c r="N72" s="60">
        <f t="shared" si="9"/>
        <v>0</v>
      </c>
      <c r="O72" s="60">
        <f t="shared" si="9"/>
        <v>0</v>
      </c>
      <c r="P72" s="60">
        <f t="shared" si="9"/>
        <v>0</v>
      </c>
      <c r="Q72" s="60">
        <f t="shared" si="9"/>
        <v>0</v>
      </c>
      <c r="R72" s="60">
        <f t="shared" si="9"/>
        <v>0</v>
      </c>
      <c r="S72" s="60">
        <f t="shared" si="9"/>
        <v>0</v>
      </c>
      <c r="T72" s="60">
        <f t="shared" si="9"/>
        <v>0</v>
      </c>
      <c r="U72" s="60">
        <f t="shared" si="9"/>
        <v>0</v>
      </c>
      <c r="V72" s="60">
        <f t="shared" si="9"/>
        <v>0</v>
      </c>
      <c r="W72" s="60">
        <f t="shared" si="9"/>
        <v>0</v>
      </c>
      <c r="X72" s="60">
        <f t="shared" si="9"/>
        <v>0</v>
      </c>
      <c r="Y72" s="60">
        <f t="shared" si="9"/>
        <v>0</v>
      </c>
      <c r="Z72" s="60">
        <f t="shared" si="9"/>
        <v>0</v>
      </c>
      <c r="AA72" s="60">
        <f t="shared" si="9"/>
        <v>0</v>
      </c>
      <c r="AB72" s="60">
        <f t="shared" si="9"/>
        <v>0</v>
      </c>
      <c r="AC72" s="60">
        <f t="shared" si="9"/>
        <v>0</v>
      </c>
      <c r="AD72" s="60">
        <f t="shared" si="9"/>
        <v>0</v>
      </c>
      <c r="AE72" s="60">
        <f t="shared" si="9"/>
        <v>0</v>
      </c>
      <c r="AF72" s="60">
        <f t="shared" si="9"/>
        <v>0</v>
      </c>
      <c r="AG72" s="60">
        <f t="shared" si="9"/>
        <v>0</v>
      </c>
      <c r="AH72" s="60">
        <f t="shared" si="9"/>
        <v>0</v>
      </c>
      <c r="AI72" s="60">
        <f t="shared" si="9"/>
        <v>0</v>
      </c>
      <c r="AJ72" s="60">
        <f t="shared" si="9"/>
        <v>0</v>
      </c>
      <c r="AK72" s="60">
        <f t="shared" si="9"/>
        <v>0</v>
      </c>
      <c r="AL72" s="60">
        <f t="shared" si="9"/>
        <v>0</v>
      </c>
      <c r="AM72" s="60">
        <f t="shared" si="9"/>
        <v>0</v>
      </c>
      <c r="AN72" s="60">
        <f t="shared" si="9"/>
        <v>0</v>
      </c>
      <c r="AO72" s="60">
        <f t="shared" si="9"/>
        <v>0</v>
      </c>
      <c r="AP72" s="60">
        <f t="shared" si="9"/>
        <v>0</v>
      </c>
      <c r="AQ72" s="60">
        <f t="shared" si="9"/>
        <v>0</v>
      </c>
      <c r="AR72" s="60">
        <f t="shared" si="9"/>
        <v>0</v>
      </c>
      <c r="AS72" s="60">
        <f t="shared" si="9"/>
        <v>0</v>
      </c>
      <c r="AT72" s="60">
        <f t="shared" si="9"/>
        <v>0</v>
      </c>
      <c r="AU72" s="60">
        <f t="shared" si="9"/>
        <v>0</v>
      </c>
    </row>
    <row r="73" spans="1:53" s="63" customFormat="1" ht="18">
      <c r="A73" s="75"/>
      <c r="B73" s="61" t="s">
        <v>54</v>
      </c>
      <c r="C73" s="65">
        <f>SUM(C70,C69,C68,C67,C66,C65,C63,C62,C61,C60,C58,C56,C55,C54,C53,C52,C51,C50,C49)</f>
        <v>19</v>
      </c>
      <c r="D73" s="65">
        <f t="shared" ref="D73:AP73" si="10">SUM(D70,D69,D68,D67,D66,D65,D63,D62,D61,D60,D58,D56,D55,D54,D53,D52,D51,D50,D49)</f>
        <v>0</v>
      </c>
      <c r="E73" s="65">
        <f t="shared" si="10"/>
        <v>0</v>
      </c>
      <c r="F73" s="65">
        <f t="shared" si="10"/>
        <v>0</v>
      </c>
      <c r="G73" s="65">
        <f t="shared" si="10"/>
        <v>0</v>
      </c>
      <c r="H73" s="65">
        <f t="shared" si="10"/>
        <v>0</v>
      </c>
      <c r="I73" s="65">
        <f t="shared" si="10"/>
        <v>0</v>
      </c>
      <c r="J73" s="65">
        <f t="shared" si="10"/>
        <v>0</v>
      </c>
      <c r="K73" s="65">
        <f t="shared" si="10"/>
        <v>0</v>
      </c>
      <c r="L73" s="65">
        <f t="shared" si="10"/>
        <v>0</v>
      </c>
      <c r="M73" s="65">
        <f t="shared" si="10"/>
        <v>0</v>
      </c>
      <c r="N73" s="65">
        <f t="shared" si="10"/>
        <v>0</v>
      </c>
      <c r="O73" s="65">
        <f t="shared" si="10"/>
        <v>0</v>
      </c>
      <c r="P73" s="65">
        <f t="shared" si="10"/>
        <v>0</v>
      </c>
      <c r="Q73" s="65">
        <f t="shared" si="10"/>
        <v>0</v>
      </c>
      <c r="R73" s="65">
        <f t="shared" si="10"/>
        <v>0</v>
      </c>
      <c r="S73" s="65">
        <f t="shared" si="10"/>
        <v>0</v>
      </c>
      <c r="T73" s="65">
        <f t="shared" si="10"/>
        <v>0</v>
      </c>
      <c r="U73" s="65">
        <f t="shared" si="10"/>
        <v>0</v>
      </c>
      <c r="V73" s="65">
        <f t="shared" si="10"/>
        <v>0</v>
      </c>
      <c r="W73" s="65">
        <f t="shared" si="10"/>
        <v>0</v>
      </c>
      <c r="X73" s="65">
        <f t="shared" si="10"/>
        <v>0</v>
      </c>
      <c r="Y73" s="65">
        <f t="shared" si="10"/>
        <v>0</v>
      </c>
      <c r="Z73" s="65">
        <f t="shared" si="10"/>
        <v>0</v>
      </c>
      <c r="AA73" s="65">
        <f t="shared" si="10"/>
        <v>0</v>
      </c>
      <c r="AB73" s="65">
        <f t="shared" si="10"/>
        <v>0</v>
      </c>
      <c r="AC73" s="65">
        <f t="shared" si="10"/>
        <v>0</v>
      </c>
      <c r="AD73" s="65">
        <f t="shared" si="10"/>
        <v>0</v>
      </c>
      <c r="AE73" s="65">
        <f t="shared" si="10"/>
        <v>0</v>
      </c>
      <c r="AF73" s="65">
        <f t="shared" si="10"/>
        <v>0</v>
      </c>
      <c r="AG73" s="65">
        <f t="shared" si="10"/>
        <v>0</v>
      </c>
      <c r="AH73" s="65">
        <f t="shared" si="10"/>
        <v>0</v>
      </c>
      <c r="AI73" s="65">
        <f t="shared" si="10"/>
        <v>0</v>
      </c>
      <c r="AJ73" s="65">
        <f t="shared" si="10"/>
        <v>0</v>
      </c>
      <c r="AK73" s="65">
        <f t="shared" si="10"/>
        <v>0</v>
      </c>
      <c r="AL73" s="65">
        <f t="shared" si="10"/>
        <v>0</v>
      </c>
      <c r="AM73" s="65">
        <f t="shared" si="10"/>
        <v>0</v>
      </c>
      <c r="AN73" s="65">
        <f t="shared" si="10"/>
        <v>0</v>
      </c>
      <c r="AO73" s="65">
        <f t="shared" si="10"/>
        <v>0</v>
      </c>
      <c r="AP73" s="65">
        <f t="shared" si="10"/>
        <v>0</v>
      </c>
      <c r="AQ73" s="65">
        <f t="shared" ref="AQ73:AU73" si="11">SUM(AQ70,AQ69,AQ68,AQ67,AQ66,AQ65,AQ63,AQ62,AQ61,AQ60,AQ58,AQ56,AQ55,AQ54,AQ53,AQ52,AQ51,AQ50,AQ49)</f>
        <v>0</v>
      </c>
      <c r="AR73" s="65">
        <f t="shared" si="11"/>
        <v>0</v>
      </c>
      <c r="AS73" s="65">
        <f t="shared" si="11"/>
        <v>0</v>
      </c>
      <c r="AT73" s="65">
        <f t="shared" si="11"/>
        <v>0</v>
      </c>
      <c r="AU73" s="65">
        <f t="shared" si="11"/>
        <v>0</v>
      </c>
    </row>
    <row r="74" spans="1:53" s="63" customFormat="1" ht="18">
      <c r="A74" s="75"/>
      <c r="B74" s="64" t="s">
        <v>55</v>
      </c>
      <c r="C74" s="65">
        <f>SUM(C64,C59,C57,C71)</f>
        <v>4</v>
      </c>
      <c r="D74" s="65">
        <f t="shared" ref="D74:AP74" si="12">SUM(D64,D59,D57,D71)</f>
        <v>0</v>
      </c>
      <c r="E74" s="65">
        <f t="shared" si="12"/>
        <v>0</v>
      </c>
      <c r="F74" s="65">
        <f t="shared" si="12"/>
        <v>0</v>
      </c>
      <c r="G74" s="65">
        <f t="shared" si="12"/>
        <v>0</v>
      </c>
      <c r="H74" s="65">
        <f t="shared" si="12"/>
        <v>0</v>
      </c>
      <c r="I74" s="65">
        <f t="shared" si="12"/>
        <v>0</v>
      </c>
      <c r="J74" s="65">
        <f t="shared" si="12"/>
        <v>0</v>
      </c>
      <c r="K74" s="65">
        <f t="shared" si="12"/>
        <v>0</v>
      </c>
      <c r="L74" s="65">
        <f t="shared" si="12"/>
        <v>0</v>
      </c>
      <c r="M74" s="65">
        <f t="shared" si="12"/>
        <v>0</v>
      </c>
      <c r="N74" s="65">
        <f t="shared" si="12"/>
        <v>0</v>
      </c>
      <c r="O74" s="65">
        <f t="shared" si="12"/>
        <v>0</v>
      </c>
      <c r="P74" s="65">
        <f t="shared" si="12"/>
        <v>0</v>
      </c>
      <c r="Q74" s="65">
        <f t="shared" si="12"/>
        <v>0</v>
      </c>
      <c r="R74" s="65">
        <f t="shared" si="12"/>
        <v>0</v>
      </c>
      <c r="S74" s="65">
        <f t="shared" si="12"/>
        <v>0</v>
      </c>
      <c r="T74" s="65">
        <f t="shared" si="12"/>
        <v>0</v>
      </c>
      <c r="U74" s="65">
        <f t="shared" si="12"/>
        <v>0</v>
      </c>
      <c r="V74" s="65">
        <f t="shared" si="12"/>
        <v>0</v>
      </c>
      <c r="W74" s="65">
        <f t="shared" si="12"/>
        <v>0</v>
      </c>
      <c r="X74" s="65">
        <f t="shared" si="12"/>
        <v>0</v>
      </c>
      <c r="Y74" s="65">
        <f t="shared" si="12"/>
        <v>0</v>
      </c>
      <c r="Z74" s="65">
        <f t="shared" si="12"/>
        <v>0</v>
      </c>
      <c r="AA74" s="65">
        <f t="shared" si="12"/>
        <v>0</v>
      </c>
      <c r="AB74" s="65">
        <f t="shared" si="12"/>
        <v>0</v>
      </c>
      <c r="AC74" s="65">
        <f t="shared" si="12"/>
        <v>0</v>
      </c>
      <c r="AD74" s="65">
        <f t="shared" si="12"/>
        <v>0</v>
      </c>
      <c r="AE74" s="65">
        <f t="shared" si="12"/>
        <v>0</v>
      </c>
      <c r="AF74" s="65">
        <f t="shared" si="12"/>
        <v>0</v>
      </c>
      <c r="AG74" s="65">
        <f t="shared" si="12"/>
        <v>0</v>
      </c>
      <c r="AH74" s="65">
        <f t="shared" si="12"/>
        <v>0</v>
      </c>
      <c r="AI74" s="65">
        <f t="shared" si="12"/>
        <v>0</v>
      </c>
      <c r="AJ74" s="65">
        <f t="shared" si="12"/>
        <v>0</v>
      </c>
      <c r="AK74" s="65">
        <f t="shared" si="12"/>
        <v>0</v>
      </c>
      <c r="AL74" s="65">
        <f t="shared" si="12"/>
        <v>0</v>
      </c>
      <c r="AM74" s="65">
        <f t="shared" si="12"/>
        <v>0</v>
      </c>
      <c r="AN74" s="65">
        <f t="shared" si="12"/>
        <v>0</v>
      </c>
      <c r="AO74" s="65">
        <f t="shared" si="12"/>
        <v>0</v>
      </c>
      <c r="AP74" s="65">
        <f t="shared" si="12"/>
        <v>0</v>
      </c>
      <c r="AQ74" s="65">
        <f t="shared" ref="AQ74:AU74" si="13">SUM(AQ64,AQ59,AQ57,AQ71)</f>
        <v>0</v>
      </c>
      <c r="AR74" s="65">
        <f t="shared" si="13"/>
        <v>0</v>
      </c>
      <c r="AS74" s="65">
        <f t="shared" si="13"/>
        <v>0</v>
      </c>
      <c r="AT74" s="65">
        <f t="shared" si="13"/>
        <v>0</v>
      </c>
      <c r="AU74" s="65">
        <f t="shared" si="13"/>
        <v>0</v>
      </c>
    </row>
    <row r="77" spans="1:53" s="6" customFormat="1" ht="23.45">
      <c r="A77" s="68" t="s">
        <v>95</v>
      </c>
      <c r="B77" s="6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5"/>
      <c r="AW77" s="5"/>
      <c r="AX77" s="5"/>
      <c r="AY77" s="5"/>
      <c r="AZ77" s="5"/>
      <c r="BA77" s="5"/>
    </row>
    <row r="78" spans="1:53">
      <c r="A78" s="27" t="s">
        <v>96</v>
      </c>
      <c r="B78" s="46" t="s">
        <v>97</v>
      </c>
      <c r="C78" s="17">
        <v>1</v>
      </c>
    </row>
    <row r="79" spans="1:53" ht="27">
      <c r="A79" s="27" t="s">
        <v>98</v>
      </c>
      <c r="B79" s="46" t="s">
        <v>99</v>
      </c>
      <c r="C79" s="17">
        <v>1</v>
      </c>
    </row>
    <row r="80" spans="1:53" ht="27">
      <c r="A80" s="27" t="s">
        <v>100</v>
      </c>
      <c r="B80" s="46" t="s">
        <v>101</v>
      </c>
      <c r="C80" s="17">
        <v>1</v>
      </c>
    </row>
    <row r="81" spans="1:47" ht="28.9">
      <c r="A81" s="67" t="s">
        <v>102</v>
      </c>
      <c r="B81" s="47" t="s">
        <v>103</v>
      </c>
      <c r="C81" s="17">
        <v>1</v>
      </c>
    </row>
    <row r="82" spans="1:47" ht="28.9">
      <c r="A82" s="27" t="s">
        <v>104</v>
      </c>
      <c r="B82" s="33" t="s">
        <v>105</v>
      </c>
      <c r="C82" s="17">
        <v>1</v>
      </c>
    </row>
    <row r="83" spans="1:47" ht="27">
      <c r="A83" s="27" t="s">
        <v>106</v>
      </c>
      <c r="B83" s="46" t="s">
        <v>107</v>
      </c>
      <c r="C83" s="17">
        <v>1</v>
      </c>
    </row>
    <row r="84" spans="1:47" ht="27">
      <c r="A84" s="67" t="s">
        <v>75</v>
      </c>
      <c r="B84" s="46" t="s">
        <v>108</v>
      </c>
      <c r="C84" s="17">
        <v>1</v>
      </c>
    </row>
    <row r="85" spans="1:47" ht="27">
      <c r="A85" s="87" t="s">
        <v>109</v>
      </c>
      <c r="B85" s="10" t="s">
        <v>110</v>
      </c>
      <c r="C85" s="17">
        <v>1</v>
      </c>
    </row>
    <row r="86" spans="1:47" s="22" customFormat="1" ht="27">
      <c r="A86" s="87"/>
      <c r="B86" s="50" t="s">
        <v>111</v>
      </c>
      <c r="C86" s="17">
        <v>1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27">
      <c r="A87" s="84" t="s">
        <v>112</v>
      </c>
      <c r="B87" s="10" t="s">
        <v>113</v>
      </c>
      <c r="C87" s="17">
        <v>1</v>
      </c>
    </row>
    <row r="88" spans="1:47" ht="27">
      <c r="A88" s="84"/>
      <c r="B88" s="30" t="s">
        <v>114</v>
      </c>
      <c r="C88" s="17">
        <v>1</v>
      </c>
    </row>
    <row r="89" spans="1:47" s="22" customFormat="1" ht="27">
      <c r="A89" s="84"/>
      <c r="B89" s="50" t="s">
        <v>115</v>
      </c>
      <c r="C89" s="17">
        <v>1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27">
      <c r="A90" s="67" t="s">
        <v>116</v>
      </c>
      <c r="B90" s="9" t="s">
        <v>117</v>
      </c>
      <c r="C90" s="17">
        <v>1</v>
      </c>
    </row>
    <row r="91" spans="1:47" ht="27">
      <c r="A91" s="84" t="s">
        <v>118</v>
      </c>
      <c r="B91" s="10" t="s">
        <v>119</v>
      </c>
      <c r="C91" s="17">
        <v>1</v>
      </c>
    </row>
    <row r="92" spans="1:47" s="22" customFormat="1" ht="27">
      <c r="A92" s="84"/>
      <c r="B92" s="50" t="s">
        <v>120</v>
      </c>
      <c r="C92" s="17">
        <v>1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27">
      <c r="A93" s="84" t="s">
        <v>121</v>
      </c>
      <c r="B93" s="10" t="s">
        <v>122</v>
      </c>
      <c r="C93" s="17">
        <v>1</v>
      </c>
    </row>
    <row r="94" spans="1:47" ht="27">
      <c r="A94" s="84"/>
      <c r="B94" s="31" t="s">
        <v>123</v>
      </c>
      <c r="C94" s="17">
        <v>1</v>
      </c>
    </row>
    <row r="95" spans="1:47" s="58" customFormat="1" ht="19.899999999999999" customHeight="1">
      <c r="A95" s="74" t="s">
        <v>53</v>
      </c>
      <c r="B95" s="59" t="s">
        <v>53</v>
      </c>
      <c r="C95" s="60">
        <f>(C96*100/14*0.75) + (C97*100/3*0.25)</f>
        <v>100</v>
      </c>
      <c r="D95" s="60">
        <f t="shared" ref="D95:AU95" si="14">(D96*100/14*0.75) + (D97*100/3*0.25)</f>
        <v>0</v>
      </c>
      <c r="E95" s="60">
        <f t="shared" si="14"/>
        <v>0</v>
      </c>
      <c r="F95" s="60">
        <f t="shared" si="14"/>
        <v>0</v>
      </c>
      <c r="G95" s="60">
        <f t="shared" si="14"/>
        <v>0</v>
      </c>
      <c r="H95" s="60">
        <f t="shared" si="14"/>
        <v>0</v>
      </c>
      <c r="I95" s="60">
        <f t="shared" si="14"/>
        <v>0</v>
      </c>
      <c r="J95" s="60">
        <f t="shared" si="14"/>
        <v>0</v>
      </c>
      <c r="K95" s="60">
        <f t="shared" si="14"/>
        <v>0</v>
      </c>
      <c r="L95" s="60">
        <f t="shared" si="14"/>
        <v>0</v>
      </c>
      <c r="M95" s="60">
        <f t="shared" si="14"/>
        <v>0</v>
      </c>
      <c r="N95" s="60">
        <f t="shared" si="14"/>
        <v>0</v>
      </c>
      <c r="O95" s="60">
        <f t="shared" si="14"/>
        <v>0</v>
      </c>
      <c r="P95" s="60">
        <f t="shared" si="14"/>
        <v>0</v>
      </c>
      <c r="Q95" s="60">
        <f t="shared" si="14"/>
        <v>0</v>
      </c>
      <c r="R95" s="60">
        <f t="shared" si="14"/>
        <v>0</v>
      </c>
      <c r="S95" s="60">
        <f t="shared" si="14"/>
        <v>0</v>
      </c>
      <c r="T95" s="60">
        <f t="shared" si="14"/>
        <v>0</v>
      </c>
      <c r="U95" s="60">
        <f t="shared" si="14"/>
        <v>0</v>
      </c>
      <c r="V95" s="60">
        <f t="shared" si="14"/>
        <v>0</v>
      </c>
      <c r="W95" s="60">
        <f t="shared" si="14"/>
        <v>0</v>
      </c>
      <c r="X95" s="60">
        <f t="shared" si="14"/>
        <v>0</v>
      </c>
      <c r="Y95" s="60">
        <f t="shared" si="14"/>
        <v>0</v>
      </c>
      <c r="Z95" s="60">
        <f t="shared" si="14"/>
        <v>0</v>
      </c>
      <c r="AA95" s="60">
        <f t="shared" si="14"/>
        <v>0</v>
      </c>
      <c r="AB95" s="60">
        <f t="shared" si="14"/>
        <v>0</v>
      </c>
      <c r="AC95" s="60">
        <f t="shared" si="14"/>
        <v>0</v>
      </c>
      <c r="AD95" s="60">
        <f t="shared" si="14"/>
        <v>0</v>
      </c>
      <c r="AE95" s="60">
        <f t="shared" si="14"/>
        <v>0</v>
      </c>
      <c r="AF95" s="60">
        <f t="shared" si="14"/>
        <v>0</v>
      </c>
      <c r="AG95" s="60">
        <f t="shared" si="14"/>
        <v>0</v>
      </c>
      <c r="AH95" s="60">
        <f t="shared" si="14"/>
        <v>0</v>
      </c>
      <c r="AI95" s="60">
        <f t="shared" si="14"/>
        <v>0</v>
      </c>
      <c r="AJ95" s="60">
        <f t="shared" si="14"/>
        <v>0</v>
      </c>
      <c r="AK95" s="60">
        <f t="shared" si="14"/>
        <v>0</v>
      </c>
      <c r="AL95" s="60">
        <f t="shared" si="14"/>
        <v>0</v>
      </c>
      <c r="AM95" s="60">
        <f t="shared" si="14"/>
        <v>0</v>
      </c>
      <c r="AN95" s="60">
        <f t="shared" si="14"/>
        <v>0</v>
      </c>
      <c r="AO95" s="60">
        <f t="shared" si="14"/>
        <v>0</v>
      </c>
      <c r="AP95" s="60">
        <f t="shared" si="14"/>
        <v>0</v>
      </c>
      <c r="AQ95" s="60">
        <f t="shared" si="14"/>
        <v>0</v>
      </c>
      <c r="AR95" s="60">
        <f t="shared" si="14"/>
        <v>0</v>
      </c>
      <c r="AS95" s="60">
        <f t="shared" si="14"/>
        <v>0</v>
      </c>
      <c r="AT95" s="60">
        <f t="shared" si="14"/>
        <v>0</v>
      </c>
      <c r="AU95" s="60">
        <f t="shared" si="14"/>
        <v>0</v>
      </c>
    </row>
    <row r="96" spans="1:47" s="63" customFormat="1" ht="18">
      <c r="A96" s="75"/>
      <c r="B96" s="61" t="s">
        <v>54</v>
      </c>
      <c r="C96" s="65">
        <f>SUM(C78:C85,C87:C88,C90:C91,C93:C94)</f>
        <v>14</v>
      </c>
      <c r="D96" s="65">
        <f t="shared" ref="D96:AS96" si="15">SUM(D78:D85,D87:D88,D90:D91,D93:D94)</f>
        <v>0</v>
      </c>
      <c r="E96" s="65">
        <f t="shared" si="15"/>
        <v>0</v>
      </c>
      <c r="F96" s="65">
        <f t="shared" si="15"/>
        <v>0</v>
      </c>
      <c r="G96" s="65">
        <f t="shared" si="15"/>
        <v>0</v>
      </c>
      <c r="H96" s="65">
        <f t="shared" si="15"/>
        <v>0</v>
      </c>
      <c r="I96" s="65">
        <f t="shared" si="15"/>
        <v>0</v>
      </c>
      <c r="J96" s="65">
        <f t="shared" si="15"/>
        <v>0</v>
      </c>
      <c r="K96" s="65">
        <f t="shared" si="15"/>
        <v>0</v>
      </c>
      <c r="L96" s="65">
        <f t="shared" si="15"/>
        <v>0</v>
      </c>
      <c r="M96" s="65">
        <f t="shared" si="15"/>
        <v>0</v>
      </c>
      <c r="N96" s="65">
        <f t="shared" si="15"/>
        <v>0</v>
      </c>
      <c r="O96" s="65">
        <f t="shared" si="15"/>
        <v>0</v>
      </c>
      <c r="P96" s="65">
        <f t="shared" si="15"/>
        <v>0</v>
      </c>
      <c r="Q96" s="65">
        <f t="shared" si="15"/>
        <v>0</v>
      </c>
      <c r="R96" s="65">
        <f t="shared" si="15"/>
        <v>0</v>
      </c>
      <c r="S96" s="65">
        <f t="shared" si="15"/>
        <v>0</v>
      </c>
      <c r="T96" s="65">
        <f t="shared" si="15"/>
        <v>0</v>
      </c>
      <c r="U96" s="65">
        <f t="shared" si="15"/>
        <v>0</v>
      </c>
      <c r="V96" s="65">
        <f t="shared" si="15"/>
        <v>0</v>
      </c>
      <c r="W96" s="65">
        <f t="shared" si="15"/>
        <v>0</v>
      </c>
      <c r="X96" s="65">
        <f t="shared" si="15"/>
        <v>0</v>
      </c>
      <c r="Y96" s="65">
        <f t="shared" si="15"/>
        <v>0</v>
      </c>
      <c r="Z96" s="65">
        <f t="shared" si="15"/>
        <v>0</v>
      </c>
      <c r="AA96" s="65">
        <f t="shared" si="15"/>
        <v>0</v>
      </c>
      <c r="AB96" s="65">
        <f t="shared" si="15"/>
        <v>0</v>
      </c>
      <c r="AC96" s="65">
        <f t="shared" si="15"/>
        <v>0</v>
      </c>
      <c r="AD96" s="65">
        <f t="shared" si="15"/>
        <v>0</v>
      </c>
      <c r="AE96" s="65">
        <f t="shared" si="15"/>
        <v>0</v>
      </c>
      <c r="AF96" s="65">
        <f t="shared" si="15"/>
        <v>0</v>
      </c>
      <c r="AG96" s="65">
        <f t="shared" si="15"/>
        <v>0</v>
      </c>
      <c r="AH96" s="65">
        <f t="shared" si="15"/>
        <v>0</v>
      </c>
      <c r="AI96" s="65">
        <f t="shared" si="15"/>
        <v>0</v>
      </c>
      <c r="AJ96" s="65">
        <f t="shared" si="15"/>
        <v>0</v>
      </c>
      <c r="AK96" s="65">
        <f t="shared" si="15"/>
        <v>0</v>
      </c>
      <c r="AL96" s="65">
        <f t="shared" si="15"/>
        <v>0</v>
      </c>
      <c r="AM96" s="65">
        <f t="shared" si="15"/>
        <v>0</v>
      </c>
      <c r="AN96" s="65">
        <f t="shared" si="15"/>
        <v>0</v>
      </c>
      <c r="AO96" s="65">
        <f t="shared" si="15"/>
        <v>0</v>
      </c>
      <c r="AP96" s="65">
        <f t="shared" si="15"/>
        <v>0</v>
      </c>
      <c r="AQ96" s="65">
        <f t="shared" si="15"/>
        <v>0</v>
      </c>
      <c r="AR96" s="65">
        <f t="shared" si="15"/>
        <v>0</v>
      </c>
      <c r="AS96" s="65">
        <f t="shared" si="15"/>
        <v>0</v>
      </c>
      <c r="AT96" s="65"/>
      <c r="AU96" s="65"/>
    </row>
    <row r="97" spans="1:53" s="63" customFormat="1" ht="18">
      <c r="A97" s="75"/>
      <c r="B97" s="64" t="s">
        <v>55</v>
      </c>
      <c r="C97" s="65">
        <f>SUM(C92,C89,C86)</f>
        <v>3</v>
      </c>
      <c r="D97" s="65">
        <f t="shared" ref="D97:AS97" si="16">SUM(D92,D89,D86)</f>
        <v>0</v>
      </c>
      <c r="E97" s="65">
        <f t="shared" si="16"/>
        <v>0</v>
      </c>
      <c r="F97" s="65">
        <f t="shared" si="16"/>
        <v>0</v>
      </c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>
        <f t="shared" si="16"/>
        <v>0</v>
      </c>
      <c r="L97" s="65">
        <f t="shared" si="16"/>
        <v>0</v>
      </c>
      <c r="M97" s="65">
        <f t="shared" si="16"/>
        <v>0</v>
      </c>
      <c r="N97" s="65">
        <f t="shared" si="16"/>
        <v>0</v>
      </c>
      <c r="O97" s="65">
        <f t="shared" si="16"/>
        <v>0</v>
      </c>
      <c r="P97" s="65">
        <f t="shared" si="16"/>
        <v>0</v>
      </c>
      <c r="Q97" s="65">
        <f t="shared" si="16"/>
        <v>0</v>
      </c>
      <c r="R97" s="65">
        <f t="shared" si="16"/>
        <v>0</v>
      </c>
      <c r="S97" s="65">
        <f t="shared" si="16"/>
        <v>0</v>
      </c>
      <c r="T97" s="65">
        <f t="shared" si="16"/>
        <v>0</v>
      </c>
      <c r="U97" s="65">
        <f t="shared" si="16"/>
        <v>0</v>
      </c>
      <c r="V97" s="65">
        <f t="shared" si="16"/>
        <v>0</v>
      </c>
      <c r="W97" s="65">
        <f t="shared" si="16"/>
        <v>0</v>
      </c>
      <c r="X97" s="65">
        <f t="shared" si="16"/>
        <v>0</v>
      </c>
      <c r="Y97" s="65">
        <f t="shared" si="16"/>
        <v>0</v>
      </c>
      <c r="Z97" s="65">
        <f t="shared" si="16"/>
        <v>0</v>
      </c>
      <c r="AA97" s="65">
        <f t="shared" si="16"/>
        <v>0</v>
      </c>
      <c r="AB97" s="65">
        <f t="shared" si="16"/>
        <v>0</v>
      </c>
      <c r="AC97" s="65">
        <f t="shared" si="16"/>
        <v>0</v>
      </c>
      <c r="AD97" s="65">
        <f t="shared" si="16"/>
        <v>0</v>
      </c>
      <c r="AE97" s="65">
        <f t="shared" si="16"/>
        <v>0</v>
      </c>
      <c r="AF97" s="65">
        <f t="shared" si="16"/>
        <v>0</v>
      </c>
      <c r="AG97" s="65">
        <f t="shared" si="16"/>
        <v>0</v>
      </c>
      <c r="AH97" s="65">
        <f t="shared" si="16"/>
        <v>0</v>
      </c>
      <c r="AI97" s="65">
        <f t="shared" si="16"/>
        <v>0</v>
      </c>
      <c r="AJ97" s="65">
        <f t="shared" si="16"/>
        <v>0</v>
      </c>
      <c r="AK97" s="65">
        <f t="shared" si="16"/>
        <v>0</v>
      </c>
      <c r="AL97" s="65">
        <f t="shared" si="16"/>
        <v>0</v>
      </c>
      <c r="AM97" s="65">
        <f t="shared" si="16"/>
        <v>0</v>
      </c>
      <c r="AN97" s="65">
        <f t="shared" si="16"/>
        <v>0</v>
      </c>
      <c r="AO97" s="65">
        <f t="shared" si="16"/>
        <v>0</v>
      </c>
      <c r="AP97" s="65">
        <f t="shared" si="16"/>
        <v>0</v>
      </c>
      <c r="AQ97" s="65">
        <f t="shared" si="16"/>
        <v>0</v>
      </c>
      <c r="AR97" s="65">
        <f t="shared" si="16"/>
        <v>0</v>
      </c>
      <c r="AS97" s="65">
        <f t="shared" si="16"/>
        <v>0</v>
      </c>
      <c r="AT97" s="65"/>
      <c r="AU97" s="65"/>
    </row>
    <row r="100" spans="1:53" s="6" customFormat="1" ht="23.45">
      <c r="A100" s="68" t="s">
        <v>124</v>
      </c>
      <c r="B100" s="6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5"/>
      <c r="AW100" s="5"/>
      <c r="AX100" s="5"/>
      <c r="AY100" s="5"/>
      <c r="AZ100" s="5"/>
      <c r="BA100" s="5"/>
    </row>
    <row r="101" spans="1:53" ht="27">
      <c r="A101" s="66" t="s">
        <v>125</v>
      </c>
      <c r="B101" s="9" t="s">
        <v>126</v>
      </c>
      <c r="C101" s="17">
        <v>1</v>
      </c>
    </row>
    <row r="102" spans="1:53" ht="27">
      <c r="A102" s="38" t="s">
        <v>127</v>
      </c>
      <c r="B102" s="9" t="s">
        <v>128</v>
      </c>
      <c r="C102" s="17">
        <v>1</v>
      </c>
    </row>
    <row r="103" spans="1:53" ht="27">
      <c r="A103" s="72" t="s">
        <v>129</v>
      </c>
      <c r="B103" s="10" t="s">
        <v>130</v>
      </c>
      <c r="C103" s="17">
        <v>1</v>
      </c>
    </row>
    <row r="104" spans="1:53" ht="27">
      <c r="A104" s="72"/>
      <c r="B104" s="30" t="s">
        <v>131</v>
      </c>
      <c r="C104" s="17">
        <v>1</v>
      </c>
    </row>
    <row r="105" spans="1:53" ht="27">
      <c r="A105" s="72"/>
      <c r="B105" s="31" t="s">
        <v>132</v>
      </c>
      <c r="C105" s="17">
        <v>1</v>
      </c>
    </row>
    <row r="106" spans="1:53" ht="27">
      <c r="A106" s="38" t="s">
        <v>133</v>
      </c>
      <c r="B106" s="9" t="s">
        <v>134</v>
      </c>
      <c r="C106" s="17">
        <v>1</v>
      </c>
    </row>
    <row r="107" spans="1:53">
      <c r="A107" s="72" t="s">
        <v>135</v>
      </c>
      <c r="B107" s="9" t="s">
        <v>136</v>
      </c>
      <c r="C107" s="17">
        <v>1</v>
      </c>
    </row>
    <row r="108" spans="1:53">
      <c r="A108" s="72"/>
      <c r="B108" s="9" t="s">
        <v>137</v>
      </c>
      <c r="C108" s="17">
        <v>1</v>
      </c>
    </row>
    <row r="109" spans="1:53" ht="27">
      <c r="A109" s="66" t="s">
        <v>138</v>
      </c>
      <c r="B109" s="9" t="s">
        <v>139</v>
      </c>
      <c r="C109" s="17">
        <v>1</v>
      </c>
    </row>
    <row r="110" spans="1:53" ht="27">
      <c r="A110" s="38" t="s">
        <v>140</v>
      </c>
      <c r="B110" s="34" t="s">
        <v>141</v>
      </c>
      <c r="C110" s="17">
        <v>1</v>
      </c>
    </row>
    <row r="111" spans="1:53" ht="27">
      <c r="A111" s="72" t="s">
        <v>142</v>
      </c>
      <c r="B111" s="10" t="s">
        <v>143</v>
      </c>
      <c r="C111" s="17">
        <v>1</v>
      </c>
    </row>
    <row r="112" spans="1:53" ht="27">
      <c r="A112" s="72"/>
      <c r="B112" s="30" t="s">
        <v>144</v>
      </c>
      <c r="C112" s="17">
        <v>1</v>
      </c>
    </row>
    <row r="113" spans="1:47" s="22" customFormat="1" ht="27">
      <c r="A113" s="72"/>
      <c r="B113" s="48" t="s">
        <v>145</v>
      </c>
      <c r="C113" s="17">
        <v>1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s="22" customFormat="1" ht="27">
      <c r="A114" s="72"/>
      <c r="B114" s="50" t="s">
        <v>146</v>
      </c>
      <c r="C114" s="17">
        <v>1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>
      <c r="A115" s="38" t="s">
        <v>147</v>
      </c>
      <c r="B115" s="9" t="s">
        <v>148</v>
      </c>
      <c r="C115" s="17">
        <v>1</v>
      </c>
    </row>
    <row r="116" spans="1:47" ht="27">
      <c r="A116" s="38" t="s">
        <v>28</v>
      </c>
      <c r="B116" s="9" t="s">
        <v>149</v>
      </c>
      <c r="C116" s="17">
        <v>1</v>
      </c>
    </row>
    <row r="117" spans="1:47" ht="27">
      <c r="A117" s="38" t="s">
        <v>150</v>
      </c>
      <c r="B117" s="9" t="s">
        <v>151</v>
      </c>
      <c r="C117" s="17">
        <v>1</v>
      </c>
    </row>
    <row r="118" spans="1:47" ht="27">
      <c r="A118" s="38" t="s">
        <v>152</v>
      </c>
      <c r="B118" s="9" t="s">
        <v>153</v>
      </c>
      <c r="C118" s="17">
        <v>1</v>
      </c>
    </row>
    <row r="119" spans="1:47" ht="27">
      <c r="A119" s="38" t="s">
        <v>154</v>
      </c>
      <c r="B119" s="9" t="s">
        <v>155</v>
      </c>
      <c r="C119" s="17">
        <v>1</v>
      </c>
    </row>
    <row r="120" spans="1:47" ht="27">
      <c r="A120" s="72" t="s">
        <v>156</v>
      </c>
      <c r="B120" s="10" t="s">
        <v>157</v>
      </c>
      <c r="C120" s="17">
        <v>1</v>
      </c>
    </row>
    <row r="121" spans="1:47" ht="27">
      <c r="A121" s="72"/>
      <c r="B121" s="31" t="s">
        <v>158</v>
      </c>
      <c r="C121" s="17">
        <v>1</v>
      </c>
    </row>
    <row r="122" spans="1:47" ht="27">
      <c r="A122" s="72" t="s">
        <v>159</v>
      </c>
      <c r="B122" s="10" t="s">
        <v>160</v>
      </c>
      <c r="C122" s="17">
        <v>1</v>
      </c>
    </row>
    <row r="123" spans="1:47" ht="27">
      <c r="A123" s="72"/>
      <c r="B123" s="31" t="s">
        <v>161</v>
      </c>
      <c r="C123" s="17">
        <v>1</v>
      </c>
    </row>
    <row r="124" spans="1:47">
      <c r="A124" s="38" t="s">
        <v>162</v>
      </c>
      <c r="B124" s="35" t="s">
        <v>163</v>
      </c>
      <c r="C124" s="17">
        <v>1</v>
      </c>
    </row>
    <row r="125" spans="1:47">
      <c r="A125" s="38" t="s">
        <v>164</v>
      </c>
      <c r="B125" s="51" t="s">
        <v>165</v>
      </c>
      <c r="C125" s="17">
        <v>1</v>
      </c>
    </row>
    <row r="126" spans="1:47">
      <c r="A126" s="38" t="s">
        <v>166</v>
      </c>
      <c r="B126" s="51" t="s">
        <v>167</v>
      </c>
      <c r="C126" s="17">
        <v>1</v>
      </c>
    </row>
    <row r="127" spans="1:47" ht="26.45">
      <c r="A127" s="72" t="s">
        <v>168</v>
      </c>
      <c r="B127" s="7" t="s">
        <v>169</v>
      </c>
      <c r="C127" s="17">
        <v>1</v>
      </c>
    </row>
    <row r="128" spans="1:47">
      <c r="A128" s="72"/>
      <c r="B128" s="36" t="s">
        <v>170</v>
      </c>
      <c r="C128" s="17">
        <v>1</v>
      </c>
    </row>
    <row r="129" spans="1:47" ht="26.45">
      <c r="A129" s="72" t="s">
        <v>171</v>
      </c>
      <c r="B129" s="7" t="s">
        <v>172</v>
      </c>
      <c r="C129" s="17">
        <v>1</v>
      </c>
    </row>
    <row r="130" spans="1:47" ht="27">
      <c r="A130" s="72"/>
      <c r="B130" s="31" t="s">
        <v>173</v>
      </c>
      <c r="C130" s="17">
        <v>1</v>
      </c>
    </row>
    <row r="131" spans="1:47" ht="26.45">
      <c r="A131" s="86" t="s">
        <v>174</v>
      </c>
      <c r="B131" s="7" t="s">
        <v>175</v>
      </c>
      <c r="C131" s="17">
        <v>1</v>
      </c>
    </row>
    <row r="132" spans="1:47" ht="26.45">
      <c r="A132" s="86"/>
      <c r="B132" s="36" t="s">
        <v>176</v>
      </c>
      <c r="C132" s="17">
        <v>1</v>
      </c>
    </row>
    <row r="133" spans="1:47" ht="26.45">
      <c r="A133" s="66" t="s">
        <v>177</v>
      </c>
      <c r="B133" s="37" t="s">
        <v>178</v>
      </c>
      <c r="C133" s="17">
        <v>1</v>
      </c>
    </row>
    <row r="134" spans="1:47" ht="26.45">
      <c r="A134" s="66" t="s">
        <v>179</v>
      </c>
      <c r="B134" s="37" t="s">
        <v>180</v>
      </c>
      <c r="C134" s="17">
        <v>1</v>
      </c>
    </row>
    <row r="135" spans="1:47" ht="26.45">
      <c r="A135" s="66" t="s">
        <v>181</v>
      </c>
      <c r="B135" s="37" t="s">
        <v>182</v>
      </c>
      <c r="C135" s="17">
        <v>1</v>
      </c>
    </row>
    <row r="136" spans="1:47" ht="26.45">
      <c r="A136" s="66" t="s">
        <v>50</v>
      </c>
      <c r="B136" s="37" t="s">
        <v>183</v>
      </c>
      <c r="C136" s="17">
        <v>1</v>
      </c>
    </row>
    <row r="137" spans="1:47" ht="26.45">
      <c r="A137" s="72" t="s">
        <v>184</v>
      </c>
      <c r="B137" s="7" t="s">
        <v>185</v>
      </c>
      <c r="C137" s="17">
        <v>1</v>
      </c>
    </row>
    <row r="138" spans="1:47" s="22" customFormat="1" ht="26.45">
      <c r="A138" s="72"/>
      <c r="B138" s="25" t="s">
        <v>186</v>
      </c>
      <c r="C138" s="17">
        <v>1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>
      <c r="A139" s="86" t="s">
        <v>187</v>
      </c>
      <c r="B139" s="34" t="s">
        <v>188</v>
      </c>
      <c r="C139" s="17">
        <v>1</v>
      </c>
    </row>
    <row r="140" spans="1:47">
      <c r="A140" s="86"/>
      <c r="B140" s="52" t="s">
        <v>189</v>
      </c>
      <c r="C140" s="17">
        <v>1</v>
      </c>
    </row>
    <row r="141" spans="1:47">
      <c r="A141" s="86" t="s">
        <v>171</v>
      </c>
      <c r="B141" s="7" t="s">
        <v>190</v>
      </c>
      <c r="C141" s="17">
        <v>1</v>
      </c>
    </row>
    <row r="142" spans="1:47" s="22" customFormat="1">
      <c r="A142" s="86"/>
      <c r="B142" s="20" t="s">
        <v>191</v>
      </c>
      <c r="C142" s="17">
        <v>1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>
      <c r="A143" s="86"/>
      <c r="B143" s="36" t="s">
        <v>192</v>
      </c>
      <c r="C143" s="17">
        <v>1</v>
      </c>
    </row>
    <row r="144" spans="1:47" ht="26.45">
      <c r="A144" s="45" t="s">
        <v>193</v>
      </c>
      <c r="B144" s="37" t="s">
        <v>194</v>
      </c>
      <c r="C144" s="17">
        <v>1</v>
      </c>
    </row>
    <row r="145" spans="1:47" ht="39.6">
      <c r="A145" s="45" t="s">
        <v>195</v>
      </c>
      <c r="B145" s="37" t="s">
        <v>196</v>
      </c>
      <c r="C145" s="17">
        <v>1</v>
      </c>
    </row>
    <row r="146" spans="1:47" ht="26.45">
      <c r="A146" s="45" t="s">
        <v>197</v>
      </c>
      <c r="B146" s="37" t="s">
        <v>198</v>
      </c>
      <c r="C146" s="17">
        <v>1</v>
      </c>
    </row>
    <row r="147" spans="1:47" ht="26.45">
      <c r="A147" s="66" t="s">
        <v>199</v>
      </c>
      <c r="B147" s="53" t="s">
        <v>200</v>
      </c>
      <c r="C147" s="17">
        <v>1</v>
      </c>
    </row>
    <row r="148" spans="1:47">
      <c r="A148" s="66" t="s">
        <v>35</v>
      </c>
      <c r="B148" s="53" t="s">
        <v>201</v>
      </c>
      <c r="C148" s="17">
        <v>1</v>
      </c>
    </row>
    <row r="149" spans="1:47" s="58" customFormat="1" ht="19.899999999999999" customHeight="1">
      <c r="A149" s="74" t="s">
        <v>53</v>
      </c>
      <c r="B149" s="59" t="s">
        <v>53</v>
      </c>
      <c r="C149" s="60">
        <f>(C150*100/39*0.75) + (C151*100/9*0.25)</f>
        <v>100</v>
      </c>
      <c r="D149" s="60">
        <f t="shared" ref="D149:AU149" si="17">(D150*100/39*0.75) + (D151*100/9*0.25)</f>
        <v>0</v>
      </c>
      <c r="E149" s="60">
        <f t="shared" si="17"/>
        <v>0</v>
      </c>
      <c r="F149" s="60">
        <f t="shared" si="17"/>
        <v>0</v>
      </c>
      <c r="G149" s="60">
        <f t="shared" si="17"/>
        <v>0</v>
      </c>
      <c r="H149" s="60">
        <f t="shared" si="17"/>
        <v>0</v>
      </c>
      <c r="I149" s="60">
        <f t="shared" si="17"/>
        <v>0</v>
      </c>
      <c r="J149" s="60">
        <f t="shared" si="17"/>
        <v>0</v>
      </c>
      <c r="K149" s="60">
        <f t="shared" si="17"/>
        <v>0</v>
      </c>
      <c r="L149" s="60">
        <f t="shared" si="17"/>
        <v>0</v>
      </c>
      <c r="M149" s="60">
        <f t="shared" si="17"/>
        <v>0</v>
      </c>
      <c r="N149" s="60">
        <f t="shared" si="17"/>
        <v>0</v>
      </c>
      <c r="O149" s="60">
        <f t="shared" si="17"/>
        <v>0</v>
      </c>
      <c r="P149" s="60">
        <f t="shared" si="17"/>
        <v>0</v>
      </c>
      <c r="Q149" s="60">
        <f t="shared" si="17"/>
        <v>0</v>
      </c>
      <c r="R149" s="60">
        <f t="shared" si="17"/>
        <v>0</v>
      </c>
      <c r="S149" s="60">
        <f t="shared" si="17"/>
        <v>0</v>
      </c>
      <c r="T149" s="60">
        <f t="shared" si="17"/>
        <v>0</v>
      </c>
      <c r="U149" s="60">
        <f t="shared" si="17"/>
        <v>0</v>
      </c>
      <c r="V149" s="60">
        <f t="shared" si="17"/>
        <v>0</v>
      </c>
      <c r="W149" s="60">
        <f t="shared" si="17"/>
        <v>0</v>
      </c>
      <c r="X149" s="60">
        <f t="shared" si="17"/>
        <v>0</v>
      </c>
      <c r="Y149" s="60">
        <f t="shared" si="17"/>
        <v>0</v>
      </c>
      <c r="Z149" s="60">
        <f t="shared" si="17"/>
        <v>0</v>
      </c>
      <c r="AA149" s="60">
        <f t="shared" si="17"/>
        <v>0</v>
      </c>
      <c r="AB149" s="60">
        <f t="shared" si="17"/>
        <v>0</v>
      </c>
      <c r="AC149" s="60">
        <f t="shared" si="17"/>
        <v>0</v>
      </c>
      <c r="AD149" s="60">
        <f t="shared" si="17"/>
        <v>0</v>
      </c>
      <c r="AE149" s="60">
        <f t="shared" si="17"/>
        <v>0</v>
      </c>
      <c r="AF149" s="60">
        <f t="shared" si="17"/>
        <v>0</v>
      </c>
      <c r="AG149" s="60">
        <f t="shared" si="17"/>
        <v>0</v>
      </c>
      <c r="AH149" s="60">
        <f t="shared" si="17"/>
        <v>0</v>
      </c>
      <c r="AI149" s="60">
        <f t="shared" si="17"/>
        <v>0</v>
      </c>
      <c r="AJ149" s="60">
        <f t="shared" si="17"/>
        <v>0</v>
      </c>
      <c r="AK149" s="60">
        <f t="shared" si="17"/>
        <v>0</v>
      </c>
      <c r="AL149" s="60">
        <f t="shared" si="17"/>
        <v>0</v>
      </c>
      <c r="AM149" s="60">
        <f t="shared" si="17"/>
        <v>0</v>
      </c>
      <c r="AN149" s="60">
        <f t="shared" si="17"/>
        <v>0</v>
      </c>
      <c r="AO149" s="60">
        <f t="shared" si="17"/>
        <v>0</v>
      </c>
      <c r="AP149" s="60">
        <f t="shared" si="17"/>
        <v>0</v>
      </c>
      <c r="AQ149" s="60">
        <f t="shared" si="17"/>
        <v>0</v>
      </c>
      <c r="AR149" s="60">
        <f t="shared" si="17"/>
        <v>0</v>
      </c>
      <c r="AS149" s="60">
        <f t="shared" si="17"/>
        <v>0</v>
      </c>
      <c r="AT149" s="60">
        <f t="shared" si="17"/>
        <v>0</v>
      </c>
      <c r="AU149" s="60">
        <f t="shared" si="17"/>
        <v>0</v>
      </c>
    </row>
    <row r="150" spans="1:47" s="63" customFormat="1" ht="18">
      <c r="A150" s="75"/>
      <c r="B150" s="61" t="s">
        <v>54</v>
      </c>
      <c r="C150" s="65">
        <f>SUM(C101:C112,C115:C124,C127:C137,C139,C141,C143:C146)</f>
        <v>39</v>
      </c>
      <c r="D150" s="65">
        <f t="shared" ref="D150:AU150" si="18">SUM(D101:D112,D115:D124,D127:D137,D139,D141,D143:D146)</f>
        <v>0</v>
      </c>
      <c r="E150" s="65">
        <f t="shared" si="18"/>
        <v>0</v>
      </c>
      <c r="F150" s="65">
        <f t="shared" si="18"/>
        <v>0</v>
      </c>
      <c r="G150" s="65">
        <f t="shared" si="18"/>
        <v>0</v>
      </c>
      <c r="H150" s="65">
        <f t="shared" si="18"/>
        <v>0</v>
      </c>
      <c r="I150" s="65">
        <f t="shared" si="18"/>
        <v>0</v>
      </c>
      <c r="J150" s="65">
        <f t="shared" si="18"/>
        <v>0</v>
      </c>
      <c r="K150" s="65">
        <f t="shared" si="18"/>
        <v>0</v>
      </c>
      <c r="L150" s="65">
        <f t="shared" si="18"/>
        <v>0</v>
      </c>
      <c r="M150" s="65">
        <f t="shared" si="18"/>
        <v>0</v>
      </c>
      <c r="N150" s="65">
        <f t="shared" si="18"/>
        <v>0</v>
      </c>
      <c r="O150" s="65">
        <f t="shared" si="18"/>
        <v>0</v>
      </c>
      <c r="P150" s="65">
        <f t="shared" si="18"/>
        <v>0</v>
      </c>
      <c r="Q150" s="65">
        <f t="shared" si="18"/>
        <v>0</v>
      </c>
      <c r="R150" s="65">
        <f t="shared" si="18"/>
        <v>0</v>
      </c>
      <c r="S150" s="65">
        <f t="shared" si="18"/>
        <v>0</v>
      </c>
      <c r="T150" s="65">
        <f t="shared" si="18"/>
        <v>0</v>
      </c>
      <c r="U150" s="65">
        <f t="shared" si="18"/>
        <v>0</v>
      </c>
      <c r="V150" s="65">
        <f t="shared" si="18"/>
        <v>0</v>
      </c>
      <c r="W150" s="65">
        <f t="shared" si="18"/>
        <v>0</v>
      </c>
      <c r="X150" s="65">
        <f t="shared" si="18"/>
        <v>0</v>
      </c>
      <c r="Y150" s="65">
        <f t="shared" si="18"/>
        <v>0</v>
      </c>
      <c r="Z150" s="65">
        <f t="shared" si="18"/>
        <v>0</v>
      </c>
      <c r="AA150" s="65">
        <f t="shared" si="18"/>
        <v>0</v>
      </c>
      <c r="AB150" s="65">
        <f t="shared" si="18"/>
        <v>0</v>
      </c>
      <c r="AC150" s="65">
        <f t="shared" si="18"/>
        <v>0</v>
      </c>
      <c r="AD150" s="65">
        <f t="shared" si="18"/>
        <v>0</v>
      </c>
      <c r="AE150" s="65">
        <f t="shared" si="18"/>
        <v>0</v>
      </c>
      <c r="AF150" s="65">
        <f t="shared" si="18"/>
        <v>0</v>
      </c>
      <c r="AG150" s="65">
        <f t="shared" si="18"/>
        <v>0</v>
      </c>
      <c r="AH150" s="65">
        <f t="shared" si="18"/>
        <v>0</v>
      </c>
      <c r="AI150" s="65">
        <f t="shared" si="18"/>
        <v>0</v>
      </c>
      <c r="AJ150" s="65">
        <f t="shared" si="18"/>
        <v>0</v>
      </c>
      <c r="AK150" s="65">
        <f t="shared" si="18"/>
        <v>0</v>
      </c>
      <c r="AL150" s="65">
        <f t="shared" si="18"/>
        <v>0</v>
      </c>
      <c r="AM150" s="65">
        <f t="shared" si="18"/>
        <v>0</v>
      </c>
      <c r="AN150" s="65">
        <f t="shared" si="18"/>
        <v>0</v>
      </c>
      <c r="AO150" s="65">
        <f t="shared" si="18"/>
        <v>0</v>
      </c>
      <c r="AP150" s="65">
        <f t="shared" si="18"/>
        <v>0</v>
      </c>
      <c r="AQ150" s="65">
        <f t="shared" si="18"/>
        <v>0</v>
      </c>
      <c r="AR150" s="65">
        <f t="shared" si="18"/>
        <v>0</v>
      </c>
      <c r="AS150" s="65">
        <f t="shared" si="18"/>
        <v>0</v>
      </c>
      <c r="AT150" s="65">
        <f t="shared" si="18"/>
        <v>0</v>
      </c>
      <c r="AU150" s="65">
        <f t="shared" si="18"/>
        <v>0</v>
      </c>
    </row>
    <row r="151" spans="1:47" s="63" customFormat="1" ht="18">
      <c r="A151" s="75"/>
      <c r="B151" s="64" t="s">
        <v>55</v>
      </c>
      <c r="C151" s="65">
        <f>SUM(C148,C147,C142,C140,C138,C125:C126,C113:C114)</f>
        <v>9</v>
      </c>
      <c r="D151" s="65">
        <f t="shared" ref="D151:AU151" si="19">SUM(D148,D147,D142,D140,D138,D125:D126,D113:D114)</f>
        <v>0</v>
      </c>
      <c r="E151" s="65">
        <f t="shared" si="19"/>
        <v>0</v>
      </c>
      <c r="F151" s="65">
        <f t="shared" si="19"/>
        <v>0</v>
      </c>
      <c r="G151" s="65">
        <f t="shared" si="19"/>
        <v>0</v>
      </c>
      <c r="H151" s="65">
        <f t="shared" si="19"/>
        <v>0</v>
      </c>
      <c r="I151" s="65">
        <f t="shared" si="19"/>
        <v>0</v>
      </c>
      <c r="J151" s="65">
        <f t="shared" si="19"/>
        <v>0</v>
      </c>
      <c r="K151" s="65">
        <f t="shared" si="19"/>
        <v>0</v>
      </c>
      <c r="L151" s="65">
        <f t="shared" si="19"/>
        <v>0</v>
      </c>
      <c r="M151" s="65">
        <f t="shared" si="19"/>
        <v>0</v>
      </c>
      <c r="N151" s="65">
        <f t="shared" si="19"/>
        <v>0</v>
      </c>
      <c r="O151" s="65">
        <f t="shared" si="19"/>
        <v>0</v>
      </c>
      <c r="P151" s="65">
        <f t="shared" si="19"/>
        <v>0</v>
      </c>
      <c r="Q151" s="65">
        <f t="shared" si="19"/>
        <v>0</v>
      </c>
      <c r="R151" s="65">
        <f t="shared" si="19"/>
        <v>0</v>
      </c>
      <c r="S151" s="65">
        <f t="shared" si="19"/>
        <v>0</v>
      </c>
      <c r="T151" s="65">
        <f t="shared" si="19"/>
        <v>0</v>
      </c>
      <c r="U151" s="65">
        <f t="shared" si="19"/>
        <v>0</v>
      </c>
      <c r="V151" s="65">
        <f t="shared" si="19"/>
        <v>0</v>
      </c>
      <c r="W151" s="65">
        <f t="shared" si="19"/>
        <v>0</v>
      </c>
      <c r="X151" s="65">
        <f t="shared" si="19"/>
        <v>0</v>
      </c>
      <c r="Y151" s="65">
        <f t="shared" si="19"/>
        <v>0</v>
      </c>
      <c r="Z151" s="65">
        <f t="shared" si="19"/>
        <v>0</v>
      </c>
      <c r="AA151" s="65">
        <f t="shared" si="19"/>
        <v>0</v>
      </c>
      <c r="AB151" s="65">
        <f t="shared" si="19"/>
        <v>0</v>
      </c>
      <c r="AC151" s="65">
        <f t="shared" si="19"/>
        <v>0</v>
      </c>
      <c r="AD151" s="65">
        <f t="shared" si="19"/>
        <v>0</v>
      </c>
      <c r="AE151" s="65">
        <f t="shared" si="19"/>
        <v>0</v>
      </c>
      <c r="AF151" s="65">
        <f t="shared" si="19"/>
        <v>0</v>
      </c>
      <c r="AG151" s="65">
        <f t="shared" si="19"/>
        <v>0</v>
      </c>
      <c r="AH151" s="65">
        <f t="shared" si="19"/>
        <v>0</v>
      </c>
      <c r="AI151" s="65">
        <f t="shared" si="19"/>
        <v>0</v>
      </c>
      <c r="AJ151" s="65">
        <f t="shared" si="19"/>
        <v>0</v>
      </c>
      <c r="AK151" s="65">
        <f t="shared" si="19"/>
        <v>0</v>
      </c>
      <c r="AL151" s="65">
        <f t="shared" si="19"/>
        <v>0</v>
      </c>
      <c r="AM151" s="65">
        <f t="shared" si="19"/>
        <v>0</v>
      </c>
      <c r="AN151" s="65">
        <f t="shared" si="19"/>
        <v>0</v>
      </c>
      <c r="AO151" s="65">
        <f t="shared" si="19"/>
        <v>0</v>
      </c>
      <c r="AP151" s="65">
        <f t="shared" si="19"/>
        <v>0</v>
      </c>
      <c r="AQ151" s="65">
        <f t="shared" si="19"/>
        <v>0</v>
      </c>
      <c r="AR151" s="65">
        <f t="shared" si="19"/>
        <v>0</v>
      </c>
      <c r="AS151" s="65">
        <f t="shared" si="19"/>
        <v>0</v>
      </c>
      <c r="AT151" s="65">
        <f t="shared" si="19"/>
        <v>0</v>
      </c>
      <c r="AU151" s="65">
        <f t="shared" si="19"/>
        <v>0</v>
      </c>
    </row>
    <row r="152" spans="1:47" ht="15"/>
    <row r="153" spans="1:47" ht="15"/>
    <row r="154" spans="1:47" ht="15"/>
    <row r="155" spans="1:47" ht="15"/>
    <row r="156" spans="1:47" ht="15"/>
    <row r="157" spans="1:47" ht="15"/>
    <row r="158" spans="1:47" ht="15"/>
  </sheetData>
  <mergeCells count="121">
    <mergeCell ref="A72:A74"/>
    <mergeCell ref="A95:A97"/>
    <mergeCell ref="A149:A151"/>
    <mergeCell ref="A2:B2"/>
    <mergeCell ref="A93:A94"/>
    <mergeCell ref="A3:B3"/>
    <mergeCell ref="A4:B4"/>
    <mergeCell ref="A77:B77"/>
    <mergeCell ref="A100:B100"/>
    <mergeCell ref="A131:A132"/>
    <mergeCell ref="A139:A140"/>
    <mergeCell ref="A141:A143"/>
    <mergeCell ref="A103:A105"/>
    <mergeCell ref="A107:A108"/>
    <mergeCell ref="A111:A114"/>
    <mergeCell ref="A120:A121"/>
    <mergeCell ref="A122:A123"/>
    <mergeCell ref="A127:A128"/>
    <mergeCell ref="A129:A130"/>
    <mergeCell ref="A137:A138"/>
    <mergeCell ref="A85:A86"/>
    <mergeCell ref="A87:A89"/>
    <mergeCell ref="A91:A92"/>
    <mergeCell ref="A6:A17"/>
    <mergeCell ref="A5:B5"/>
    <mergeCell ref="A20:A24"/>
    <mergeCell ref="A25:A26"/>
    <mergeCell ref="A38:A39"/>
    <mergeCell ref="A41:A42"/>
    <mergeCell ref="A29:A30"/>
    <mergeCell ref="A31:A37"/>
    <mergeCell ref="C12:C17"/>
    <mergeCell ref="D12:D17"/>
    <mergeCell ref="E12:E17"/>
    <mergeCell ref="F12:F17"/>
    <mergeCell ref="G12:G17"/>
    <mergeCell ref="H12:H17"/>
    <mergeCell ref="I12:I17"/>
    <mergeCell ref="J12:J17"/>
    <mergeCell ref="K12:K17"/>
    <mergeCell ref="L12:L17"/>
    <mergeCell ref="M12:M17"/>
    <mergeCell ref="AF12:AF17"/>
    <mergeCell ref="AG12:AG17"/>
    <mergeCell ref="AH12:AH17"/>
    <mergeCell ref="AI12:AI17"/>
    <mergeCell ref="AJ12:AJ17"/>
    <mergeCell ref="N12:N17"/>
    <mergeCell ref="O12:O17"/>
    <mergeCell ref="P12:P17"/>
    <mergeCell ref="Q12:Q17"/>
    <mergeCell ref="R12:R17"/>
    <mergeCell ref="S12:S17"/>
    <mergeCell ref="T12:T17"/>
    <mergeCell ref="U12:U17"/>
    <mergeCell ref="V12:V17"/>
    <mergeCell ref="W12:W17"/>
    <mergeCell ref="X12:X17"/>
    <mergeCell ref="Y12:Y17"/>
    <mergeCell ref="Z12:Z17"/>
    <mergeCell ref="AA12:AA17"/>
    <mergeCell ref="AB12:AB17"/>
    <mergeCell ref="AC12:AC17"/>
    <mergeCell ref="AD12:AD17"/>
    <mergeCell ref="AE12:AE17"/>
    <mergeCell ref="AO12:AO17"/>
    <mergeCell ref="AP12:AP17"/>
    <mergeCell ref="C32:C37"/>
    <mergeCell ref="D32:D37"/>
    <mergeCell ref="E32:E37"/>
    <mergeCell ref="F32:F37"/>
    <mergeCell ref="G32:G37"/>
    <mergeCell ref="H32:H37"/>
    <mergeCell ref="I32:I37"/>
    <mergeCell ref="J32:J37"/>
    <mergeCell ref="K32:K37"/>
    <mergeCell ref="L32:L37"/>
    <mergeCell ref="M32:M37"/>
    <mergeCell ref="N32:N37"/>
    <mergeCell ref="O32:O37"/>
    <mergeCell ref="P32:P37"/>
    <mergeCell ref="Q32:Q37"/>
    <mergeCell ref="R32:R37"/>
    <mergeCell ref="S32:S37"/>
    <mergeCell ref="T32:T37"/>
    <mergeCell ref="AK12:AK17"/>
    <mergeCell ref="AL12:AL17"/>
    <mergeCell ref="AM12:AM17"/>
    <mergeCell ref="AN12:AN17"/>
    <mergeCell ref="AQ32:AQ37"/>
    <mergeCell ref="AR32:AR37"/>
    <mergeCell ref="AS32:AS37"/>
    <mergeCell ref="AT32:AT37"/>
    <mergeCell ref="AU32:AU37"/>
    <mergeCell ref="AM32:AM37"/>
    <mergeCell ref="AN32:AN37"/>
    <mergeCell ref="AO32:AO37"/>
    <mergeCell ref="AP32:AP37"/>
    <mergeCell ref="A48:B48"/>
    <mergeCell ref="A50:A54"/>
    <mergeCell ref="A55:A57"/>
    <mergeCell ref="A58:A59"/>
    <mergeCell ref="AH32:AH37"/>
    <mergeCell ref="AI32:AI37"/>
    <mergeCell ref="AJ32:AJ37"/>
    <mergeCell ref="AK32:AK37"/>
    <mergeCell ref="AL32:AL37"/>
    <mergeCell ref="Y32:Y37"/>
    <mergeCell ref="Z32:Z37"/>
    <mergeCell ref="AA32:AA37"/>
    <mergeCell ref="AB32:AB37"/>
    <mergeCell ref="AC32:AC37"/>
    <mergeCell ref="A43:A45"/>
    <mergeCell ref="U32:U37"/>
    <mergeCell ref="V32:V37"/>
    <mergeCell ref="W32:W37"/>
    <mergeCell ref="X32:X37"/>
    <mergeCell ref="AD32:AD37"/>
    <mergeCell ref="AE32:AE37"/>
    <mergeCell ref="AF32:AF37"/>
    <mergeCell ref="AG32:AG37"/>
  </mergeCells>
  <conditionalFormatting sqref="C2:AU2">
    <cfRule type="iconSet" priority="2">
      <iconSet iconSet="3Symbols">
        <cfvo type="percent" val="0"/>
        <cfvo type="num" val="49"/>
        <cfvo type="num" val="8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5B2E76-4B6B-43CA-B92C-2DBAD3A06E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96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C3:AU3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DF6-F8E7-4727-B596-F3EB895F691A}">
  <dimension ref="A1:A132"/>
  <sheetViews>
    <sheetView workbookViewId="0">
      <selection activeCell="G15" sqref="G15"/>
    </sheetView>
  </sheetViews>
  <sheetFormatPr defaultRowHeight="14.45"/>
  <cols>
    <col min="1" max="1" width="41.140625" bestFit="1" customWidth="1"/>
  </cols>
  <sheetData>
    <row r="1" spans="1:1">
      <c r="A1" s="2" t="s">
        <v>202</v>
      </c>
    </row>
    <row r="2" spans="1:1">
      <c r="A2" s="2" t="s">
        <v>203</v>
      </c>
    </row>
    <row r="3" spans="1:1">
      <c r="A3" s="2" t="s">
        <v>204</v>
      </c>
    </row>
    <row r="4" spans="1:1">
      <c r="A4" s="2" t="s">
        <v>205</v>
      </c>
    </row>
    <row r="5" spans="1:1">
      <c r="A5" s="2" t="s">
        <v>206</v>
      </c>
    </row>
    <row r="6" spans="1:1">
      <c r="A6" s="2" t="s">
        <v>207</v>
      </c>
    </row>
    <row r="7" spans="1:1">
      <c r="A7" s="2" t="s">
        <v>208</v>
      </c>
    </row>
    <row r="8" spans="1:1">
      <c r="A8" s="2" t="s">
        <v>209</v>
      </c>
    </row>
    <row r="9" spans="1:1">
      <c r="A9" s="2" t="s">
        <v>210</v>
      </c>
    </row>
    <row r="10" spans="1:1">
      <c r="A10" s="2" t="s">
        <v>211</v>
      </c>
    </row>
    <row r="11" spans="1:1">
      <c r="A11" s="2" t="s">
        <v>212</v>
      </c>
    </row>
    <row r="12" spans="1:1">
      <c r="A12" s="2" t="s">
        <v>213</v>
      </c>
    </row>
    <row r="13" spans="1:1">
      <c r="A13" s="2" t="s">
        <v>214</v>
      </c>
    </row>
    <row r="14" spans="1:1">
      <c r="A14" s="2" t="s">
        <v>215</v>
      </c>
    </row>
    <row r="15" spans="1:1">
      <c r="A15" s="2" t="s">
        <v>216</v>
      </c>
    </row>
    <row r="16" spans="1:1">
      <c r="A16" s="2" t="s">
        <v>217</v>
      </c>
    </row>
    <row r="17" spans="1:1">
      <c r="A17" s="2" t="s">
        <v>218</v>
      </c>
    </row>
    <row r="18" spans="1:1">
      <c r="A18" s="2" t="s">
        <v>219</v>
      </c>
    </row>
    <row r="19" spans="1:1">
      <c r="A19" s="2" t="s">
        <v>220</v>
      </c>
    </row>
    <row r="20" spans="1:1">
      <c r="A20" s="2" t="s">
        <v>221</v>
      </c>
    </row>
    <row r="21" spans="1:1">
      <c r="A21" s="2" t="s">
        <v>222</v>
      </c>
    </row>
    <row r="22" spans="1:1">
      <c r="A22" s="2" t="s">
        <v>223</v>
      </c>
    </row>
    <row r="23" spans="1:1">
      <c r="A23" s="2" t="s">
        <v>224</v>
      </c>
    </row>
    <row r="24" spans="1:1">
      <c r="A24" s="2" t="s">
        <v>225</v>
      </c>
    </row>
    <row r="25" spans="1:1">
      <c r="A25" s="2" t="s">
        <v>226</v>
      </c>
    </row>
    <row r="26" spans="1:1">
      <c r="A26" s="2" t="s">
        <v>227</v>
      </c>
    </row>
    <row r="27" spans="1:1">
      <c r="A27" s="2" t="s">
        <v>228</v>
      </c>
    </row>
    <row r="28" spans="1:1">
      <c r="A28" s="2" t="s">
        <v>229</v>
      </c>
    </row>
    <row r="29" spans="1:1">
      <c r="A29" s="2" t="s">
        <v>230</v>
      </c>
    </row>
    <row r="30" spans="1:1">
      <c r="A30" s="2" t="s">
        <v>231</v>
      </c>
    </row>
    <row r="31" spans="1:1">
      <c r="A31" s="2" t="s">
        <v>232</v>
      </c>
    </row>
    <row r="32" spans="1:1">
      <c r="A32" s="2" t="s">
        <v>233</v>
      </c>
    </row>
    <row r="33" spans="1:1">
      <c r="A33" s="2" t="s">
        <v>234</v>
      </c>
    </row>
    <row r="34" spans="1:1">
      <c r="A34" s="2" t="s">
        <v>235</v>
      </c>
    </row>
    <row r="35" spans="1:1">
      <c r="A35" s="2" t="s">
        <v>236</v>
      </c>
    </row>
    <row r="36" spans="1:1">
      <c r="A36" s="2" t="s">
        <v>237</v>
      </c>
    </row>
    <row r="37" spans="1:1">
      <c r="A37" s="2" t="s">
        <v>238</v>
      </c>
    </row>
    <row r="38" spans="1:1">
      <c r="A38" s="2" t="s">
        <v>239</v>
      </c>
    </row>
    <row r="39" spans="1:1">
      <c r="A39" s="2" t="s">
        <v>240</v>
      </c>
    </row>
    <row r="40" spans="1:1">
      <c r="A40" s="2" t="s">
        <v>241</v>
      </c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12" ma:contentTypeDescription="Crie um novo documento." ma:contentTypeScope="" ma:versionID="06e10cd5417f671d70cce0454defbcca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085582f6d2a29b6572012b063914b2fc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587F5-894D-4181-8F73-5EBB22B948AE}"/>
</file>

<file path=customXml/itemProps2.xml><?xml version="1.0" encoding="utf-8"?>
<ds:datastoreItem xmlns:ds="http://schemas.openxmlformats.org/officeDocument/2006/customXml" ds:itemID="{D20759D6-81BD-4595-AB7B-B4E73ACFB02D}"/>
</file>

<file path=customXml/itemProps3.xml><?xml version="1.0" encoding="utf-8"?>
<ds:datastoreItem xmlns:ds="http://schemas.openxmlformats.org/officeDocument/2006/customXml" ds:itemID="{550792C0-F3E2-47DA-A6A0-EA9D82065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Brandão</dc:creator>
  <cp:keywords/>
  <dc:description/>
  <cp:lastModifiedBy>Paulo Roberto Brandao da Silva</cp:lastModifiedBy>
  <cp:revision/>
  <dcterms:created xsi:type="dcterms:W3CDTF">2020-02-18T16:36:12Z</dcterms:created>
  <dcterms:modified xsi:type="dcterms:W3CDTF">2020-03-16T11:25:46Z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</Properties>
</file>