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 Brandão\Downloads\"/>
    </mc:Choice>
  </mc:AlternateContent>
  <xr:revisionPtr revIDLastSave="0" documentId="13_ncr:1_{48E82F16-1574-4EFF-9A41-DBDC1986AB8C}" xr6:coauthVersionLast="36" xr6:coauthVersionMax="36" xr10:uidLastSave="{00000000-0000-0000-0000-000000000000}"/>
  <bookViews>
    <workbookView xWindow="0" yWindow="0" windowWidth="23040" windowHeight="9060" xr2:uid="{AC094324-17E6-49B7-BF28-323D4584126C}"/>
  </bookViews>
  <sheets>
    <sheet name="Critérios" sheetId="1" r:id="rId1"/>
    <sheet name="Alun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D156" i="1" l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C156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C79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Q51" i="1" l="1"/>
  <c r="AR51" i="1"/>
  <c r="AR3" i="1" s="1"/>
  <c r="AS51" i="1"/>
  <c r="AT51" i="1"/>
  <c r="AT3" i="1" s="1"/>
  <c r="AU51" i="1"/>
  <c r="AQ52" i="1"/>
  <c r="AR52" i="1"/>
  <c r="AR4" i="1" s="1"/>
  <c r="AS52" i="1"/>
  <c r="AS4" i="1" s="1"/>
  <c r="AT52" i="1"/>
  <c r="AT4" i="1" s="1"/>
  <c r="AU52" i="1"/>
  <c r="AQ80" i="1"/>
  <c r="AR80" i="1"/>
  <c r="AS80" i="1"/>
  <c r="AS3" i="1" s="1"/>
  <c r="AT80" i="1"/>
  <c r="AU80" i="1"/>
  <c r="AQ81" i="1"/>
  <c r="AQ4" i="1" s="1"/>
  <c r="AR81" i="1"/>
  <c r="AS81" i="1"/>
  <c r="AT81" i="1"/>
  <c r="AU81" i="1"/>
  <c r="AU4" i="1" s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U3" i="1" s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C158" i="1"/>
  <c r="C157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Q3" i="1" s="1"/>
  <c r="AR103" i="1"/>
  <c r="AS103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C104" i="1"/>
  <c r="C103" i="1"/>
  <c r="C102" i="1" s="1"/>
  <c r="D80" i="1" l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C81" i="1"/>
  <c r="C80" i="1"/>
  <c r="D52" i="1"/>
  <c r="E52" i="1"/>
  <c r="E4" i="1" s="1"/>
  <c r="F52" i="1"/>
  <c r="G52" i="1"/>
  <c r="G4" i="1" s="1"/>
  <c r="H52" i="1"/>
  <c r="I52" i="1"/>
  <c r="I4" i="1" s="1"/>
  <c r="J52" i="1"/>
  <c r="K52" i="1"/>
  <c r="K4" i="1" s="1"/>
  <c r="L52" i="1"/>
  <c r="M52" i="1"/>
  <c r="M4" i="1" s="1"/>
  <c r="N52" i="1"/>
  <c r="O52" i="1"/>
  <c r="O4" i="1" s="1"/>
  <c r="P52" i="1"/>
  <c r="Q52" i="1"/>
  <c r="Q4" i="1" s="1"/>
  <c r="R52" i="1"/>
  <c r="S52" i="1"/>
  <c r="S4" i="1" s="1"/>
  <c r="T52" i="1"/>
  <c r="U52" i="1"/>
  <c r="U4" i="1" s="1"/>
  <c r="V52" i="1"/>
  <c r="W52" i="1"/>
  <c r="W4" i="1" s="1"/>
  <c r="X52" i="1"/>
  <c r="Y52" i="1"/>
  <c r="Y4" i="1" s="1"/>
  <c r="Z52" i="1"/>
  <c r="AA52" i="1"/>
  <c r="AA4" i="1" s="1"/>
  <c r="AB52" i="1"/>
  <c r="AC52" i="1"/>
  <c r="AC4" i="1" s="1"/>
  <c r="AD52" i="1"/>
  <c r="AE52" i="1"/>
  <c r="AE4" i="1" s="1"/>
  <c r="AF52" i="1"/>
  <c r="AG52" i="1"/>
  <c r="AG4" i="1" s="1"/>
  <c r="AH52" i="1"/>
  <c r="AI52" i="1"/>
  <c r="AI4" i="1" s="1"/>
  <c r="AJ52" i="1"/>
  <c r="AK52" i="1"/>
  <c r="AK4" i="1" s="1"/>
  <c r="AL52" i="1"/>
  <c r="AM52" i="1"/>
  <c r="AM4" i="1" s="1"/>
  <c r="AN52" i="1"/>
  <c r="AO52" i="1"/>
  <c r="AO4" i="1" s="1"/>
  <c r="AP52" i="1"/>
  <c r="C52" i="1"/>
  <c r="C4" i="1" s="1"/>
  <c r="F51" i="1"/>
  <c r="F3" i="1" s="1"/>
  <c r="G51" i="1"/>
  <c r="G3" i="1" s="1"/>
  <c r="H51" i="1"/>
  <c r="H3" i="1" s="1"/>
  <c r="I51" i="1"/>
  <c r="J51" i="1"/>
  <c r="J3" i="1" s="1"/>
  <c r="K51" i="1"/>
  <c r="K3" i="1" s="1"/>
  <c r="L51" i="1"/>
  <c r="L3" i="1" s="1"/>
  <c r="M51" i="1"/>
  <c r="N51" i="1"/>
  <c r="N3" i="1" s="1"/>
  <c r="O51" i="1"/>
  <c r="O3" i="1" s="1"/>
  <c r="P51" i="1"/>
  <c r="P3" i="1" s="1"/>
  <c r="Q51" i="1"/>
  <c r="R51" i="1"/>
  <c r="R3" i="1" s="1"/>
  <c r="S51" i="1"/>
  <c r="S3" i="1" s="1"/>
  <c r="T51" i="1"/>
  <c r="T3" i="1" s="1"/>
  <c r="U51" i="1"/>
  <c r="V51" i="1"/>
  <c r="V3" i="1" s="1"/>
  <c r="W51" i="1"/>
  <c r="W3" i="1" s="1"/>
  <c r="X51" i="1"/>
  <c r="X3" i="1" s="1"/>
  <c r="Y51" i="1"/>
  <c r="Z51" i="1"/>
  <c r="Z3" i="1" s="1"/>
  <c r="AA51" i="1"/>
  <c r="AA3" i="1" s="1"/>
  <c r="AB51" i="1"/>
  <c r="AB3" i="1" s="1"/>
  <c r="AC51" i="1"/>
  <c r="AD51" i="1"/>
  <c r="AD3" i="1" s="1"/>
  <c r="AE51" i="1"/>
  <c r="AE3" i="1" s="1"/>
  <c r="AF51" i="1"/>
  <c r="AF3" i="1" s="1"/>
  <c r="AG51" i="1"/>
  <c r="AH51" i="1"/>
  <c r="AH3" i="1" s="1"/>
  <c r="AI51" i="1"/>
  <c r="AI3" i="1" s="1"/>
  <c r="AJ51" i="1"/>
  <c r="AJ3" i="1" s="1"/>
  <c r="AK51" i="1"/>
  <c r="AL51" i="1"/>
  <c r="AL3" i="1" s="1"/>
  <c r="AM51" i="1"/>
  <c r="AM3" i="1" s="1"/>
  <c r="AN51" i="1"/>
  <c r="AN3" i="1" s="1"/>
  <c r="AO51" i="1"/>
  <c r="AP51" i="1"/>
  <c r="AP3" i="1" s="1"/>
  <c r="C51" i="1"/>
  <c r="D51" i="1"/>
  <c r="E51" i="1"/>
  <c r="E3" i="1" s="1"/>
  <c r="D79" i="1" l="1"/>
  <c r="D3" i="1"/>
  <c r="C3" i="1"/>
  <c r="C2" i="1" s="1"/>
  <c r="C50" i="1"/>
  <c r="AN4" i="1"/>
  <c r="AJ4" i="1"/>
  <c r="AF4" i="1"/>
  <c r="AB4" i="1"/>
  <c r="X4" i="1"/>
  <c r="T4" i="1"/>
  <c r="P4" i="1"/>
  <c r="L4" i="1"/>
  <c r="H4" i="1"/>
  <c r="D4" i="1"/>
  <c r="AO3" i="1"/>
  <c r="AK3" i="1"/>
  <c r="AG3" i="1"/>
  <c r="AC3" i="1"/>
  <c r="Y3" i="1"/>
  <c r="U3" i="1"/>
  <c r="Q3" i="1"/>
  <c r="M3" i="1"/>
  <c r="I3" i="1"/>
  <c r="AP4" i="1"/>
  <c r="AL4" i="1"/>
  <c r="AH4" i="1"/>
  <c r="AD4" i="1"/>
  <c r="Z4" i="1"/>
  <c r="V4" i="1"/>
  <c r="R4" i="1"/>
  <c r="N4" i="1"/>
  <c r="J4" i="1"/>
  <c r="F4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AV1" i="1"/>
  <c r="AW1" i="1"/>
  <c r="AX1" i="1"/>
  <c r="AY1" i="1"/>
  <c r="AZ1" i="1"/>
  <c r="BA1" i="1"/>
  <c r="F1" i="1"/>
  <c r="C1" i="1"/>
  <c r="H1" i="1"/>
  <c r="G1" i="1"/>
  <c r="D1" i="1"/>
  <c r="E1" i="1"/>
</calcChain>
</file>

<file path=xl/sharedStrings.xml><?xml version="1.0" encoding="utf-8"?>
<sst xmlns="http://schemas.openxmlformats.org/spreadsheetml/2006/main" count="269" uniqueCount="249">
  <si>
    <t>Desenvolveu o briefing através de entrevista com os membros interessados do projeto</t>
  </si>
  <si>
    <t>Criou layout de baixa fidelidade/wireframe baseado no briefing</t>
  </si>
  <si>
    <t>Desenvolveu roteiros de teste das funcionalidades do website</t>
  </si>
  <si>
    <t>Aplicou teste de usabilidade baseado nos roteiros com terceiros e partes interessadas</t>
  </si>
  <si>
    <t>Elaborou relatório de teste de usabilidade (por mídia ou descrito)</t>
  </si>
  <si>
    <t>Gravou a tela durante o teste de usabilidade</t>
  </si>
  <si>
    <t>Aplicou a teoria de continuidade e/ou proximidade de Gestalt no desenvolvimento do layout de baixa fidelidade/wireframe.</t>
  </si>
  <si>
    <t>Desenvolveu layout desktop de alta fidelidade baseado no wireframe</t>
  </si>
  <si>
    <t>Desenvolveu layout mobile de alta fidelidade baseado no wireframe</t>
  </si>
  <si>
    <t>Aplicou teste de usabilidade no layout de alta fidelidade com terceiros e stakeholders do projeto</t>
  </si>
  <si>
    <t>Utilizou software de criação e/ou edição de imagens para desenvolver layout desktop e mobile</t>
  </si>
  <si>
    <t>Exportou layouts desktop e mobile de baixa fidelidade para o formato de imagem JPEG ou PNG</t>
  </si>
  <si>
    <t>Exportou layouts desktop e mobile de alta fidelidade para o formato de imagem JPEG ou PNG</t>
  </si>
  <si>
    <t>Aplicou layout desktop de alta fidelidade em mockup (utilizando um monitor de computador como template)</t>
  </si>
  <si>
    <t>Aplicou layout mobile de alta fidelidade em mockup (utilizando um smartphone como template)</t>
  </si>
  <si>
    <t>Criou banner no design de alta fidelidade</t>
  </si>
  <si>
    <t>No desenvolvimento do layout de alta fidelidade utilizou como base o layout de baixa fidelidade</t>
  </si>
  <si>
    <t>Utilizou a resolução recomendada nos layouts para o formato desktop e mobile</t>
  </si>
  <si>
    <t>Ao criar o layout de baixa fidelidade/wireframe levou em consideração os critérios definidos através do briefing</t>
  </si>
  <si>
    <t>Seguiu tópicos de elaboração do briefing solicitados na situação de aprendizagem</t>
  </si>
  <si>
    <t>Utilizou ferramenta de edição de texto eletrônica para produzir o briefing</t>
  </si>
  <si>
    <t>Aplicou todos os tópicos requeridos na produção do briefing</t>
  </si>
  <si>
    <t>Produziu o documento conforme o modelo estipulado na situação de aprendizagem/avaliação</t>
  </si>
  <si>
    <t>Estruturou os tópicos do briefing de forma coerente (onde os tópicos possuam ligação lógica)</t>
  </si>
  <si>
    <t>Nomeou os tópicos do briefing de forma coerente</t>
  </si>
  <si>
    <t>CRITÉRIOS / ALUNOS</t>
  </si>
  <si>
    <t>SPRINT 1 - Metodologias e Design</t>
  </si>
  <si>
    <t>3. Desenhar leiautes de tela para ambientes web;</t>
  </si>
  <si>
    <t>Gravou as expressões faciais do testador durante o teste de usabilidade </t>
  </si>
  <si>
    <t>Aplicou teorias de Gestalt:</t>
  </si>
  <si>
    <t>Em layout de alta fidelidade com terceiros e stakeholders</t>
  </si>
  <si>
    <t>8. Utilizar ferramentas gráficas para interface web e mobile;</t>
  </si>
  <si>
    <t xml:space="preserve">5.Instalar periféricos e suas dependências </t>
  </si>
  <si>
    <t>Efetuou a instalação e configuração do monitor para melhor desempenho na edição de imagens</t>
  </si>
  <si>
    <t>9. Otimizar imagens para aplicação em ambientes web e mobile</t>
  </si>
  <si>
    <t>Exportou de forma separada os recursos utilizados no layout de alta fidelidade </t>
  </si>
  <si>
    <t>(exemplos de recursos: imagens, gifs, vídeos, etc.)</t>
  </si>
  <si>
    <t>1. Demonstrar atenção a detalhes (44) </t>
  </si>
  <si>
    <t>2. Demonstrar capacidade de análise (2)</t>
  </si>
  <si>
    <t>2. Instalar sistemas operacionais em máquinas virtuais.</t>
  </si>
  <si>
    <t>Instalou e configurou maquina virtual para testes de responsividade  e usabilidade em Android e/ou IOS.</t>
  </si>
  <si>
    <t>4. Seguir método de trabalho (21)</t>
  </si>
  <si>
    <t>Aplicou testes de usabilidade utilizando o modelo de roteiro e aplicação. </t>
  </si>
  <si>
    <t>6. Utilizar ferramentas de edição de texto e planilha eletrônica para a elaboração da documentação técnica</t>
  </si>
  <si>
    <t>Aplicou os recursos:</t>
  </si>
  <si>
    <t>Quando necessário no documento produzido</t>
  </si>
  <si>
    <t>Não cometeu erros de português no texto elaborado no documento </t>
  </si>
  <si>
    <t>3. Seguir método de trabalho (21) </t>
  </si>
  <si>
    <t>4. Demonstrar capacidade de organização (6)</t>
  </si>
  <si>
    <t>NOTA PARCIAL</t>
  </si>
  <si>
    <t>Críticos</t>
  </si>
  <si>
    <t>Desejáveis</t>
  </si>
  <si>
    <t>SPRINT 2 - Frontend</t>
  </si>
  <si>
    <t>Separou o código em arquivos distintos de acordo com o tipo de linguagem.</t>
  </si>
  <si>
    <t xml:space="preserve">Utilizar linguagem de marcação para desenvolvimento de páginas web </t>
  </si>
  <si>
    <t>Inseriu recursos multimídia (imagens, vídeos ou audios) em páginas HTML</t>
  </si>
  <si>
    <t>Inseriu recursos textuais (títulos, parágrafos, etc.) no desenvolvimento da página HTML</t>
  </si>
  <si>
    <t>Inseriu estruturas de dados (tabela, listas ordenadas e não ordenadas, etc.) no desenvolvimento da página HTML</t>
  </si>
  <si>
    <t>Inseriu formulário com campos de texto, controles de seleção (única ou múltipla) e botões</t>
  </si>
  <si>
    <t>Utilizar semântica de linguagem de marcação conforme normas</t>
  </si>
  <si>
    <t>Efetuou a diagramação do site utilizando os Padrões Semânticos do HTML5.</t>
  </si>
  <si>
    <t>Utilizou CSS3 para efetuar a estilização das páginas conforme o protótipo.</t>
  </si>
  <si>
    <t>Utilizou tags de agrupamento para organizar o conteúdo da página HTML</t>
  </si>
  <si>
    <t>Utilizou técnica de Reset em CSS. </t>
  </si>
  <si>
    <t>Utilizou Sprite para otimizar o carregamento de imagens de ícones.</t>
  </si>
  <si>
    <t>Desenvolveu o formulário de contato exigido na situação problema.</t>
  </si>
  <si>
    <t>Codificar leiautes de página web</t>
  </si>
  <si>
    <t>Configurou o charset conforme os padrões Brasileiro.</t>
  </si>
  <si>
    <t>Demonstrar capacidade de análise</t>
  </si>
  <si>
    <t>Separou títulos de parágrafos</t>
  </si>
  <si>
    <t>Demonstrar raciocínio lógico na organização das informações</t>
  </si>
  <si>
    <t>Aplicou os elementos seguindo hierarquia de tags.</t>
  </si>
  <si>
    <t>Seguir método de trabalho</t>
  </si>
  <si>
    <t>Executou o planejamento elaborado na Sprint 1.</t>
  </si>
  <si>
    <t>Identificar o modelo TCP/IP e sua aplicação na comunicação entre sistemas computacionais</t>
  </si>
  <si>
    <t>Hospedou o website no servidor preparado através do seu IP</t>
  </si>
  <si>
    <t>Identificar os tipos de serviços disponíveis em redes</t>
  </si>
  <si>
    <t>Enviou os arquivos para o Servidor via FTP.</t>
  </si>
  <si>
    <t>Acessar unidades e pastas compartilhadas em rede</t>
  </si>
  <si>
    <t>Efetuou backup dos arquivos no servidor designado.</t>
  </si>
  <si>
    <t>Mapear unidades e pastas compartilhadas em rede</t>
  </si>
  <si>
    <t>Efetuou o mapeamento da pasta de backup para facilitar acesso.</t>
  </si>
  <si>
    <t xml:space="preserve">Identificar as terminologias de grandezas utilizadas em sistemas computacionais </t>
  </si>
  <si>
    <t>Utilizou de forma adequada as medidas de grandezas no desenvolvimento do site.</t>
  </si>
  <si>
    <t>Realizar a conversão entre sistemas numéricos nas bases binária, decimal e hexadecimal </t>
  </si>
  <si>
    <t>Estilizou cores utilizando sistemas numéricos  Hexadecimal ou Decimal.</t>
  </si>
  <si>
    <t>Demonstrar atenção a detalhes (44)</t>
  </si>
  <si>
    <t>Nomeou os arquivos de acordo com as boas praticas de desenvolvimento.</t>
  </si>
  <si>
    <t>SPRINT 3 - Backend I - Lógica de Programação</t>
  </si>
  <si>
    <r>
      <t xml:space="preserve">Identificar as características e tipos de linguagem de programação </t>
    </r>
    <r>
      <rPr>
        <sz val="9"/>
        <color rgb="FF000000"/>
        <rFont val="MS Gothic"/>
        <family val="3"/>
      </rPr>
      <t> </t>
    </r>
  </si>
  <si>
    <t>Efetuou a estilização utilizando linguem adequada.</t>
  </si>
  <si>
    <t xml:space="preserve">Aplicar técnicas de código limpo (clean code) </t>
  </si>
  <si>
    <t>Efetuou indentação conforme boas práticas de desenvolvimento.</t>
  </si>
  <si>
    <t xml:space="preserve">Utilizar o ambiente integrado de desenvolvimento (IDE) </t>
  </si>
  <si>
    <t>Escolheu a IDE adequada para uma melhor produtividade auto complete, debug e integração com Navegadores.</t>
  </si>
  <si>
    <r>
      <t xml:space="preserve">Utilizar estruturas de decisão na elaboração do programa (3) </t>
    </r>
    <r>
      <rPr>
        <sz val="9"/>
        <color rgb="FF000000"/>
        <rFont val="MS Gothic"/>
        <family val="3"/>
      </rPr>
      <t> </t>
    </r>
  </si>
  <si>
    <t xml:space="preserve">Utilizar técnicas de versionamento através de softwares específicos </t>
  </si>
  <si>
    <t>Utilizou software de versionamento para hospedar o código fonte.</t>
  </si>
  <si>
    <r>
      <t>Identificar as características e tipos de linguagem de programação</t>
    </r>
    <r>
      <rPr>
        <sz val="9"/>
        <color rgb="FF000000"/>
        <rFont val="MS Gothic"/>
        <family val="3"/>
      </rPr>
      <t> </t>
    </r>
  </si>
  <si>
    <t>Desenvolveu o site separando os arquivos de acordo com a linguagem.</t>
  </si>
  <si>
    <t>Utilizou estruturas de decisão nos momentos necessários para o algorítimo funcionar corretamente.</t>
  </si>
  <si>
    <t>Identificou e corrigiu erros encontrados durante o desenvolvimento do programa.</t>
  </si>
  <si>
    <t>SPRINT 4 - Backend II - Programação Orientada a Objetos</t>
  </si>
  <si>
    <t>1. Identificar as características e tipos de linguagem de programação</t>
  </si>
  <si>
    <t>Utilizou linguagem de programação orientada a objetos para a resolução da situação problema </t>
  </si>
  <si>
    <t>2. Utilizar lógica de programação para a resolução de problemas (7)</t>
  </si>
  <si>
    <t>Solucionou todas os requisitos da situação problema utilizando linguagem de programação orientada a objetos</t>
  </si>
  <si>
    <t>3. Declarar as variáveis e as constantes considerando os tipos de dados na elaboração do programa</t>
  </si>
  <si>
    <t>Utilizou os tipos coerentes com os dados trabalhados na situação de aprendizagem</t>
  </si>
  <si>
    <t>Nomeou as variáveis de acordo com os padrões (Camel case, Pascal Case) baseando-se no contexto utilizado</t>
  </si>
  <si>
    <t>Recebeu os dados da situação problema utilizando protocolo HTTP</t>
  </si>
  <si>
    <t>4. Utilizar comandos de entrada e saída na elaboração de programas (3)</t>
  </si>
  <si>
    <t>Enviou os dados situação problema utilizando protocolo HTTP</t>
  </si>
  <si>
    <t>Formatou os dados decimais e de data para melhorar a apresentação de dados para o usuário</t>
  </si>
  <si>
    <t>5. Utilizar operações aritméticas, relacionais e lógicas na elaboração de programas (6)</t>
  </si>
  <si>
    <t>Aplicou ordenação nos campos quando solicitado na situação problema</t>
  </si>
  <si>
    <t>6. Utilizar estruturas de decisão na elaboração do programa (3)</t>
  </si>
  <si>
    <t>Restringiu acesso às funcionalidades que exijam autenticação</t>
  </si>
  <si>
    <t>Aplicou filtragem de dados onde o usuário autenticado somente pode visualizar o que foi cadastrado por ele</t>
  </si>
  <si>
    <t>Aplicou no sistema de autenticação acesso através da combinação entre e-mail e senha</t>
  </si>
  <si>
    <t>7. Utilizar estruturas de repetição na elaboração do programa (3)</t>
  </si>
  <si>
    <t>Listou os itens cadastrados no sistema conforme solicitado na situação problema</t>
  </si>
  <si>
    <t>8. Utilizar vetores e matrizes na elaboração do programa (3)</t>
  </si>
  <si>
    <t>Aplicou os objetos persistidos em listas de objetos</t>
  </si>
  <si>
    <t>Resgatou objetos persistidos em lista de objetos</t>
  </si>
  <si>
    <t>9. Aplicar técnicas de código limpo (clean code)</t>
  </si>
  <si>
    <t>Aplicou tabulação no código fonte do software respeitando a regra de dependência</t>
  </si>
  <si>
    <t>10. Manipular os diferentes tipos de dados na elaboração de programas</t>
  </si>
  <si>
    <t>Aplicou dados de tipos primitivos em dados do tipo objeto</t>
  </si>
  <si>
    <t>12. Utilizar técnicas de versionamento através de softwares específicos</t>
  </si>
  <si>
    <t>Publicou o código fonte do software produzido em repositório de sistema de versionamento</t>
  </si>
  <si>
    <t>Aplicou títulos em publicações de código fonte coerentes com as modificações realizadas</t>
  </si>
  <si>
    <t>13. Utilizar o paradigma da programação orientada a objetos</t>
  </si>
  <si>
    <t>Criou todos os métodos necessários para o funcionamento correto do sistema</t>
  </si>
  <si>
    <t>Criou todas as classes, e suas propriedades, necessárias para a receber os dados requeridos na situação problema</t>
  </si>
  <si>
    <t>Utilizou herança quando necessário para evitar redundâncias de propriedades e métodos</t>
  </si>
  <si>
    <t>Criou interfaces quando necessário para padronizar propriedades e métodos das classes utilizadas no sistema</t>
  </si>
  <si>
    <t>14. Elaborar diagramas de classe</t>
  </si>
  <si>
    <t>Desenvolveu o diagrama de classes da situação problema</t>
  </si>
  <si>
    <t>Aplicou no sistema todos os requisitos necessários extraído da situação problema</t>
  </si>
  <si>
    <t>2. Demonstrar capacidade de análise (2) </t>
  </si>
  <si>
    <t>Interpretou todas as entidades necessárias na elaboração do diagrama de classes</t>
  </si>
  <si>
    <t>3. Demonstrar objetividade na coleta de informações </t>
  </si>
  <si>
    <t>Analisou quais dados deveriam ser implementados no sistema baseando-se no diagrama de classes criado</t>
  </si>
  <si>
    <t>4. Demonstrar raciocínio lógico na organização das informações (24) </t>
  </si>
  <si>
    <t>Separou as camadas da aplicação no modelo MVC (Model View Controller)</t>
  </si>
  <si>
    <t>5. Demonstrar visão sistêmica (28)</t>
  </si>
  <si>
    <t>Extraiu os dados pertencentes somente ao usuário autenticado no sistema</t>
  </si>
  <si>
    <t>Tratou todos os possíveis erros de entrada de dados que poderiam ocorrer no sistema</t>
  </si>
  <si>
    <t>6. Seguir método de trabalho (21)</t>
  </si>
  <si>
    <t>Nomeou as classes do sistema de acordo com o padrão: PascalCase</t>
  </si>
  <si>
    <t>Nomeou as variáveis local do sistema de acordo com o padrão: CamelCase</t>
  </si>
  <si>
    <t>3. Identificar as arquiteturas de hardware e suas funcionalidades (3)</t>
  </si>
  <si>
    <t>Identificou o melhor algoritmo para otimizar a performance de processamento</t>
  </si>
  <si>
    <t>Identificou o melhor algoritmo para otimizar a performance de memória</t>
  </si>
  <si>
    <t>12. Acessar unidades e pastas compartilhadas em rede</t>
  </si>
  <si>
    <t>Entregou software na pasta em rede definida.</t>
  </si>
  <si>
    <t>13. Mapear unidades e pastas compartilhadas em rede</t>
  </si>
  <si>
    <t>Mapeou a pasta da entrega do projeto em sua máquina</t>
  </si>
  <si>
    <t>3. Demonstrar capacidade de organização (6)</t>
  </si>
  <si>
    <t>Nomeou de forma coerente a pasta de entrega do projeto</t>
  </si>
  <si>
    <t>5. Seguir método de trabalho (21)</t>
  </si>
  <si>
    <t>Realizou teste unitário para identificar possíveis problemas de desempenho nos algoritmos</t>
  </si>
  <si>
    <t>Mapeou unidade de rede através de IP</t>
  </si>
  <si>
    <t>4. Configurar sistemas operacionais considerando variáveis de ambiente, memória, disco, serviço, usuários e permissões (2)</t>
  </si>
  <si>
    <t>Configurou o sistema operacional para que a IDE utilizada funcione corretamente</t>
  </si>
  <si>
    <t>Configurou o sistema operacional para que a aplicação desenvolvida funcione corretamente</t>
  </si>
  <si>
    <t>5. Instalar gerenciador de pacotes de acordo com o sistema operacional</t>
  </si>
  <si>
    <t>Instalou a SDK necessária para o correto funcionamento da linguagem de programação</t>
  </si>
  <si>
    <t>Instalou as bibliotecas necessárias para o correto funcionamento da aplicação</t>
  </si>
  <si>
    <t>6. Utilizar ferramentas de edição de texto e planilha eletrônica para a elaboração da documentação técnica|</t>
  </si>
  <si>
    <t>Elaborou diagrama de classe em software eletrônico</t>
  </si>
  <si>
    <t>1. Demonstrar atenção a detalhes (44)</t>
  </si>
  <si>
    <t>Nomeou os arquivos de código com o mesmo nome da classe</t>
  </si>
  <si>
    <t>3. Seguir método de trabalho (21)</t>
  </si>
  <si>
    <t>Utilizou software ou CLI (Command Line Interface) para criar projetos</t>
  </si>
  <si>
    <t>Organizou as pastas do projeto de software de acordo com o padrão MVC</t>
  </si>
  <si>
    <t>1. Identificar as características técnicas dos sistemas de arquivo, tendo em vista a utilização de sistemas operacionais (3)</t>
  </si>
  <si>
    <t>Utilizou sistema operacional compatível com os arquivos da aplicação que será hospedada</t>
  </si>
  <si>
    <t>Utilizou sistema operacional compatível com os arquivos do banco de dados que será hospedado</t>
  </si>
  <si>
    <t>3. Operar sistemas operacionais por meio de linha de comando e interface gráfica (2)</t>
  </si>
  <si>
    <t>Hospedou o aplicativo web através do sistema operacional</t>
  </si>
  <si>
    <t>Instalou/Configurou serviços necessário para o sistema</t>
  </si>
  <si>
    <t>Instalou no sistema operacional o serviço de DNS</t>
  </si>
  <si>
    <t>Instalou no sistema operacional o serviço IIS</t>
  </si>
  <si>
    <t>Instalou no sistema operacional o serviço FTP</t>
  </si>
  <si>
    <t>4. Instalar sistemas operacionais em hardware</t>
  </si>
  <si>
    <t>Instalou o sistema operacional apropriado para implantação do sistema desenvolvido.</t>
  </si>
  <si>
    <t>7. Identificar as topologias físicas empregadas nas redes de computadores</t>
  </si>
  <si>
    <t>Efetuou a configuração do servidor local e externo para a implantação do sistema desenvolvido, identificando e configurando o ambiente para cada topologia.</t>
  </si>
  <si>
    <t>6. Trabalhar em equipe</t>
  </si>
  <si>
    <t>Utilizou as Soft skills (Comunicação, resiliência) necessárias para a interação com os integrantes da equipe</t>
  </si>
  <si>
    <t>1. Demonstrar atenção a detalhes (44)  </t>
  </si>
  <si>
    <t>Instalou os serviços específicos solicitados na situação problema</t>
  </si>
  <si>
    <t>Aplicou certificado de segurança no servidor web</t>
  </si>
  <si>
    <r>
      <t>·</t>
    </r>
    <r>
      <rPr>
        <sz val="10"/>
        <color rgb="FF00B0F0"/>
        <rFont val="Times New Roman"/>
        <family val="1"/>
      </rPr>
      <t xml:space="preserve">        </t>
    </r>
    <r>
      <rPr>
        <sz val="10"/>
        <color rgb="FF00B0F0"/>
        <rFont val="Arial"/>
        <family val="2"/>
      </rPr>
      <t>Proximidade;</t>
    </r>
  </si>
  <si>
    <r>
      <t>·</t>
    </r>
    <r>
      <rPr>
        <sz val="10"/>
        <color rgb="FF00B0F0"/>
        <rFont val="Times New Roman"/>
        <family val="1"/>
      </rPr>
      <t xml:space="preserve">        </t>
    </r>
    <r>
      <rPr>
        <sz val="10"/>
        <color rgb="FF00B0F0"/>
        <rFont val="Arial"/>
        <family val="2"/>
      </rPr>
      <t>Continuidade;</t>
    </r>
  </si>
  <si>
    <r>
      <t>·</t>
    </r>
    <r>
      <rPr>
        <sz val="10"/>
        <color rgb="FF00B0F0"/>
        <rFont val="Times New Roman"/>
        <family val="1"/>
      </rPr>
      <t xml:space="preserve">        </t>
    </r>
    <r>
      <rPr>
        <sz val="10"/>
        <color rgb="FF00B0F0"/>
        <rFont val="Arial"/>
        <family val="2"/>
      </rPr>
      <t>Tipografia;</t>
    </r>
  </si>
  <si>
    <r>
      <t>·</t>
    </r>
    <r>
      <rPr>
        <sz val="10"/>
        <color rgb="FF00B0F0"/>
        <rFont val="Times New Roman"/>
        <family val="1"/>
      </rPr>
      <t xml:space="preserve">        </t>
    </r>
    <r>
      <rPr>
        <sz val="10"/>
        <color rgb="FF00B0F0"/>
        <rFont val="Arial"/>
        <family val="2"/>
      </rPr>
      <t>Cores;</t>
    </r>
  </si>
  <si>
    <r>
      <t>·</t>
    </r>
    <r>
      <rPr>
        <sz val="10"/>
        <color rgb="FF00B0F0"/>
        <rFont val="Times New Roman"/>
        <family val="1"/>
      </rPr>
      <t xml:space="preserve">        </t>
    </r>
    <r>
      <rPr>
        <sz val="10"/>
        <color rgb="FF00B0F0"/>
        <rFont val="Arial"/>
        <family val="2"/>
      </rPr>
      <t>Titularização;</t>
    </r>
  </si>
  <si>
    <r>
      <t>·</t>
    </r>
    <r>
      <rPr>
        <sz val="10"/>
        <color rgb="FF00B0F0"/>
        <rFont val="Times New Roman"/>
        <family val="1"/>
      </rPr>
      <t xml:space="preserve">        </t>
    </r>
    <r>
      <rPr>
        <sz val="10"/>
        <color rgb="FF00B0F0"/>
        <rFont val="Arial"/>
        <family val="2"/>
      </rPr>
      <t>Listagem;</t>
    </r>
  </si>
  <si>
    <r>
      <t>·</t>
    </r>
    <r>
      <rPr>
        <sz val="10"/>
        <color rgb="FF00B0F0"/>
        <rFont val="Times New Roman"/>
        <family val="1"/>
      </rPr>
      <t xml:space="preserve">        </t>
    </r>
    <r>
      <rPr>
        <sz val="10"/>
        <color rgb="FF00B0F0"/>
        <rFont val="Arial"/>
        <family val="2"/>
      </rPr>
      <t>Tabelas;</t>
    </r>
  </si>
  <si>
    <r>
      <t>·</t>
    </r>
    <r>
      <rPr>
        <sz val="10"/>
        <color rgb="FF00B0F0"/>
        <rFont val="Times New Roman"/>
        <family val="1"/>
      </rPr>
      <t xml:space="preserve">        </t>
    </r>
    <r>
      <rPr>
        <sz val="10"/>
        <color rgb="FF00B0F0"/>
        <rFont val="Arial"/>
        <family val="2"/>
      </rPr>
      <t>Sumário;</t>
    </r>
  </si>
  <si>
    <r>
      <t xml:space="preserve">Identificar as características e tipos de linguagem de marcação </t>
    </r>
    <r>
      <rPr>
        <sz val="10"/>
        <color rgb="FF000000"/>
        <rFont val="MS Gothic"/>
        <family val="3"/>
      </rPr>
      <t> </t>
    </r>
  </si>
  <si>
    <r>
      <t xml:space="preserve">Aplicar técnicas de estilização de páginas web </t>
    </r>
    <r>
      <rPr>
        <sz val="10"/>
        <color rgb="FF000000"/>
        <rFont val="MS Gothic"/>
        <family val="3"/>
      </rPr>
      <t> </t>
    </r>
  </si>
  <si>
    <r>
      <t xml:space="preserve">Elaborar formulários de página web </t>
    </r>
    <r>
      <rPr>
        <sz val="10"/>
        <color rgb="FF000000"/>
        <rFont val="MS Gothic"/>
        <family val="3"/>
      </rPr>
      <t> </t>
    </r>
  </si>
  <si>
    <t xml:space="preserve">Totais Críticos : </t>
  </si>
  <si>
    <t xml:space="preserve">Totais Desejáveis : </t>
  </si>
  <si>
    <t xml:space="preserve">NOTA FINAL : </t>
  </si>
  <si>
    <t>Arthur Péricles Moreira da Luz</t>
  </si>
  <si>
    <t>BEATRIZ LUANNY CLAUS</t>
  </si>
  <si>
    <t>Beatriz Oliveira Leal</t>
  </si>
  <si>
    <t>Cauê Sacchitiello</t>
  </si>
  <si>
    <t>DANIEL MENDES DO AMARAL</t>
  </si>
  <si>
    <t>DIEGO WILLIAN SILVA</t>
  </si>
  <si>
    <t>Eduardo Almeida Santos</t>
  </si>
  <si>
    <t>Fernando Vinicius Conceição Araujo</t>
  </si>
  <si>
    <t>Gabriel Benjamin Gaspar</t>
  </si>
  <si>
    <t>Gabriel Maia dos Santos</t>
  </si>
  <si>
    <t>GIOVANI MERCES DA SILVA</t>
  </si>
  <si>
    <t>GUILHERME PARRA DE OLIVEIRA</t>
  </si>
  <si>
    <t>GUSTAVO ACACIO FERREIRA</t>
  </si>
  <si>
    <t>Henrique Leandro Franco</t>
  </si>
  <si>
    <t>Henrique Oliveira da Silva</t>
  </si>
  <si>
    <t>JOAO PAULO RODRIGUES DOS SANTOS</t>
  </si>
  <si>
    <t>João Vitor Santos Souza</t>
  </si>
  <si>
    <t>Joyce Teles Pereira de Brito</t>
  </si>
  <si>
    <t>Kailane Pereira de Sousa</t>
  </si>
  <si>
    <t>Kauã Deja da Silva</t>
  </si>
  <si>
    <t>Luanna Correia da Silva</t>
  </si>
  <si>
    <t>Lucca Gomes Barreto</t>
  </si>
  <si>
    <t>LUIS FERNANDO DE MESQUITA PEREIRA</t>
  </si>
  <si>
    <t>Marcelo Makoto Iagi dos Santos</t>
  </si>
  <si>
    <t>Maria Eduarda Lucia da Silva</t>
  </si>
  <si>
    <t>MATEUS DE MELLO GATTI</t>
  </si>
  <si>
    <t>MATHEUS FUSCALDI LIMA</t>
  </si>
  <si>
    <t>Matheus Henrique da Silva Barboza</t>
  </si>
  <si>
    <t>Matjeus Barbosa da Silva Vieira</t>
  </si>
  <si>
    <t>Mayara Ventura Barreto</t>
  </si>
  <si>
    <t>Milena Akamine dos Santos Reis</t>
  </si>
  <si>
    <t>MURILO FERNANDES DELLIZE</t>
  </si>
  <si>
    <t>Nicollas Alves Ferreira Di Leo</t>
  </si>
  <si>
    <t>PEDRO FELIPE DA SILVA DIAS</t>
  </si>
  <si>
    <t>Renan Lopes Dalmeida</t>
  </si>
  <si>
    <t>RENAN SOLIZETTO ESCUDEIRO</t>
  </si>
  <si>
    <t>THIAGO NUNES DE ALMEIDA</t>
  </si>
  <si>
    <t>Vinicius Miranda Baptista</t>
  </si>
  <si>
    <t>Yan AdVincula Trindade</t>
  </si>
  <si>
    <t>Samanta Melissa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</si>
</sst>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</font>
    <font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0"/>
      <color rgb="FFFF0000"/>
      <name val="Arial"/>
      <family val="2"/>
    </font>
    <font>
      <sz val="10"/>
      <color theme="1" tint="4.9989318521683403E-2"/>
      <name val="Arial"/>
      <family val="2"/>
    </font>
    <font>
      <sz val="9"/>
      <color theme="0"/>
      <name val="Calibri"/>
      <family val="2"/>
      <scheme val="minor"/>
    </font>
    <font>
      <sz val="10"/>
      <color rgb="FF00B0F0"/>
      <name val="Arial"/>
      <family val="2"/>
    </font>
    <font>
      <sz val="11"/>
      <color rgb="FF00B0F0"/>
      <name val="Calibri"/>
      <family val="2"/>
      <scheme val="minor"/>
    </font>
    <font>
      <sz val="10"/>
      <color rgb="FF00B0F0"/>
      <name val="Symbol"/>
      <family val="1"/>
      <charset val="2"/>
    </font>
    <font>
      <sz val="11"/>
      <color rgb="FFFF000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MS Gothic"/>
      <family val="3"/>
    </font>
    <font>
      <sz val="10"/>
      <color rgb="FFFF0000"/>
      <name val="Times"/>
    </font>
    <font>
      <sz val="10"/>
      <color rgb="FF00B0F0"/>
      <name val="Times New Roman"/>
      <family val="1"/>
    </font>
    <font>
      <sz val="10"/>
      <color rgb="FF000000"/>
      <name val="Arial"/>
      <family val="2"/>
    </font>
    <font>
      <sz val="10"/>
      <color rgb="FF000000"/>
      <name val="MS Gothic"/>
      <family val="3"/>
    </font>
    <font>
      <sz val="10"/>
      <color rgb="FFFF000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color theme="1"/>
      <name val="Arial"/>
      <family val="2"/>
    </font>
    <font>
      <b/>
      <sz val="18"/>
      <color theme="0"/>
      <name val="Calibri"/>
      <family val="2"/>
      <scheme val="minor"/>
    </font>
    <font>
      <i/>
      <sz val="18"/>
      <color theme="0"/>
      <name val="Calibri"/>
      <family val="2"/>
      <scheme val="minor"/>
    </font>
    <font>
      <i/>
      <sz val="9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i/>
      <sz val="14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i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213C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9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textRotation="90"/>
    </xf>
    <xf numFmtId="0" fontId="0" fillId="0" borderId="0" xfId="0" applyBorder="1"/>
    <xf numFmtId="0" fontId="1" fillId="2" borderId="0" xfId="0" applyFont="1" applyFill="1" applyAlignment="1">
      <alignment textRotation="90"/>
    </xf>
    <xf numFmtId="0" fontId="1" fillId="2" borderId="0" xfId="0" applyFont="1" applyFill="1"/>
    <xf numFmtId="0" fontId="6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9" xfId="0" applyFont="1" applyBorder="1" applyAlignment="1">
      <alignment vertical="center" wrapText="1"/>
    </xf>
    <xf numFmtId="0" fontId="7" fillId="0" borderId="8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8" xfId="0" applyFont="1" applyBorder="1"/>
    <xf numFmtId="0" fontId="7" fillId="0" borderId="1" xfId="0" applyFont="1" applyBorder="1"/>
    <xf numFmtId="0" fontId="8" fillId="3" borderId="0" xfId="0" applyFont="1" applyFill="1" applyAlignment="1">
      <alignment horizontal="center" textRotation="90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textRotation="90"/>
    </xf>
    <xf numFmtId="0" fontId="0" fillId="0" borderId="0" xfId="0" applyAlignment="1">
      <alignment vertical="center"/>
    </xf>
    <xf numFmtId="0" fontId="9" fillId="0" borderId="7" xfId="0" applyFont="1" applyBorder="1" applyAlignment="1">
      <alignment vertical="center" wrapText="1"/>
    </xf>
    <xf numFmtId="0" fontId="10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7" xfId="0" applyFont="1" applyBorder="1" applyAlignment="1">
      <alignment horizontal="left" vertical="center" wrapText="1" indent="4"/>
    </xf>
    <xf numFmtId="0" fontId="9" fillId="0" borderId="3" xfId="0" applyFont="1" applyBorder="1" applyAlignment="1">
      <alignment vertical="center" wrapText="1"/>
    </xf>
    <xf numFmtId="0" fontId="9" fillId="0" borderId="3" xfId="0" applyFont="1" applyBorder="1"/>
    <xf numFmtId="0" fontId="13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13" fillId="0" borderId="1" xfId="0" applyFont="1" applyBorder="1" applyAlignment="1">
      <alignment vertical="center" wrapText="1"/>
    </xf>
    <xf numFmtId="0" fontId="3" fillId="4" borderId="0" xfId="0" applyFont="1" applyFill="1" applyAlignment="1">
      <alignment vertical="center"/>
    </xf>
    <xf numFmtId="0" fontId="12" fillId="0" borderId="1" xfId="0" applyFont="1" applyBorder="1" applyAlignment="1">
      <alignment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6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7" fillId="0" borderId="1" xfId="0" applyFont="1" applyBorder="1" applyAlignment="1">
      <alignment wrapText="1"/>
    </xf>
    <xf numFmtId="0" fontId="15" fillId="0" borderId="7" xfId="0" applyFont="1" applyBorder="1" applyAlignment="1">
      <alignment vertical="center" wrapText="1"/>
    </xf>
    <xf numFmtId="0" fontId="19" fillId="0" borderId="2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9" fillId="0" borderId="2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7" fillId="0" borderId="0" xfId="0" applyFont="1" applyAlignment="1">
      <alignment vertical="center"/>
    </xf>
    <xf numFmtId="0" fontId="21" fillId="0" borderId="1" xfId="0" applyFont="1" applyBorder="1" applyAlignment="1">
      <alignment vertical="center" wrapText="1"/>
    </xf>
    <xf numFmtId="0" fontId="6" fillId="0" borderId="9" xfId="0" applyFont="1" applyBorder="1" applyAlignment="1">
      <alignment wrapText="1"/>
    </xf>
    <xf numFmtId="0" fontId="12" fillId="0" borderId="9" xfId="0" applyFont="1" applyBorder="1" applyAlignment="1">
      <alignment vertical="center" wrapText="1"/>
    </xf>
    <xf numFmtId="0" fontId="9" fillId="0" borderId="7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3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4" fillId="3" borderId="0" xfId="0" applyFont="1" applyFill="1" applyAlignment="1">
      <alignment horizontal="center" vertical="center"/>
    </xf>
    <xf numFmtId="0" fontId="25" fillId="0" borderId="0" xfId="0" applyFont="1" applyAlignment="1">
      <alignment textRotation="90"/>
    </xf>
    <xf numFmtId="0" fontId="25" fillId="0" borderId="0" xfId="0" applyFont="1"/>
    <xf numFmtId="164" fontId="4" fillId="3" borderId="0" xfId="0" applyNumberFormat="1" applyFont="1" applyFill="1" applyAlignment="1">
      <alignment horizontal="center" vertical="center"/>
    </xf>
    <xf numFmtId="0" fontId="12" fillId="5" borderId="0" xfId="0" applyFont="1" applyFill="1"/>
    <xf numFmtId="0" fontId="26" fillId="5" borderId="0" xfId="0" applyFont="1" applyFill="1" applyBorder="1"/>
    <xf numFmtId="164" fontId="4" fillId="5" borderId="0" xfId="0" applyNumberFormat="1" applyFont="1" applyFill="1" applyAlignment="1">
      <alignment horizontal="center"/>
    </xf>
    <xf numFmtId="0" fontId="27" fillId="3" borderId="10" xfId="0" applyFont="1" applyFill="1" applyBorder="1" applyAlignment="1">
      <alignment vertical="center"/>
    </xf>
    <xf numFmtId="0" fontId="28" fillId="3" borderId="0" xfId="0" applyFont="1" applyFill="1" applyAlignment="1">
      <alignment horizontal="center"/>
    </xf>
    <xf numFmtId="0" fontId="29" fillId="3" borderId="0" xfId="0" applyFont="1" applyFill="1"/>
    <xf numFmtId="0" fontId="27" fillId="3" borderId="0" xfId="0" applyFont="1" applyFill="1" applyAlignment="1">
      <alignment horizontal="left"/>
    </xf>
    <xf numFmtId="0" fontId="29" fillId="3" borderId="0" xfId="0" applyFont="1" applyFill="1" applyAlignment="1">
      <alignment horizontal="center"/>
    </xf>
    <xf numFmtId="0" fontId="0" fillId="0" borderId="1" xfId="0" quotePrefix="1" applyNumberFormat="1" applyBorder="1"/>
    <xf numFmtId="0" fontId="0" fillId="0" borderId="11" xfId="0" quotePrefix="1" applyNumberFormat="1" applyBorder="1"/>
    <xf numFmtId="0" fontId="0" fillId="0" borderId="11" xfId="0" applyNumberFormat="1" applyFill="1" applyBorder="1"/>
    <xf numFmtId="0" fontId="10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7" fillId="0" borderId="2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2" fillId="3" borderId="0" xfId="0" applyFont="1" applyFill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23" fillId="3" borderId="0" xfId="0" applyFont="1" applyFill="1" applyAlignment="1">
      <alignment horizontal="left" vertical="center"/>
    </xf>
    <xf numFmtId="0" fontId="17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mruColors>
      <color rgb="FFDD21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815341</xdr:colOff>
      <xdr:row>0</xdr:row>
      <xdr:rowOff>815341</xdr:rowOff>
    </xdr:from>
    <xdr:to>
      <xdr:col>0</xdr:col>
      <xdr:colOff>2766061</xdr:colOff>
      <xdr:row>0</xdr:row>
      <xdr:rowOff>1472649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7AEF25B-F037-469A-830F-B3F94F5F7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1" y="815341"/>
          <a:ext cx="1950720" cy="657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6319-947A-46FA-BB2A-92E257D82236}">
  <dimension ref="A1:BA15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RowHeight="14.4" x14ac:dyDescent="0.3"/>
  <cols>
    <col min="1" max="1" width="53.6640625" style="1" bestFit="1" customWidth="1"/>
    <col min="2" max="2" width="51.5546875" style="1" bestFit="1" customWidth="1"/>
    <col min="3" max="47" width="10.77734375" style="16" customWidth="1"/>
  </cols>
  <sheetData>
    <row r="1" spans="1:53" ht="149.4" x14ac:dyDescent="0.3">
      <c r="A1" s="32"/>
      <c r="B1" s="32" t="s">
        <v>25</v>
      </c>
      <c r="C1" s="15" t="str">
        <f>Alunos!A1</f>
        <v>Arthur Péricles Moreira da Luz</v>
      </c>
      <c r="D1" s="15" t="str">
        <f>Alunos!A2</f>
        <v>BEATRIZ LUANNY CLAUS</v>
      </c>
      <c r="E1" s="15" t="str">
        <f>Alunos!A3</f>
        <v>Beatriz Oliveira Leal</v>
      </c>
      <c r="F1" s="15" t="str">
        <f>Alunos!A1</f>
        <v>Arthur Péricles Moreira da Luz</v>
      </c>
      <c r="G1" s="15" t="str">
        <f>Alunos!A5</f>
        <v>DANIEL MENDES DO AMARAL</v>
      </c>
      <c r="H1" s="15" t="str">
        <f>Alunos!A6</f>
        <v>DIEGO WILLIAN SILVA</v>
      </c>
      <c r="I1" s="15" t="str">
        <f>Alunos!A7</f>
        <v>Eduardo Almeida Santos</v>
      </c>
      <c r="J1" s="15" t="str">
        <f>Alunos!A8</f>
        <v>Fernando Vinicius Conceição Araujo</v>
      </c>
      <c r="K1" s="15" t="str">
        <f>Alunos!A9</f>
        <v>Gabriel Benjamin Gaspar</v>
      </c>
      <c r="L1" s="15" t="str">
        <f>Alunos!A10</f>
        <v>Gabriel Maia dos Santos</v>
      </c>
      <c r="M1" s="15" t="str">
        <f>Alunos!A11</f>
        <v>GIOVANI MERCES DA SILVA</v>
      </c>
      <c r="N1" s="15" t="str">
        <f>Alunos!A12</f>
        <v>GUILHERME PARRA DE OLIVEIRA</v>
      </c>
      <c r="O1" s="15" t="str">
        <f>Alunos!A13</f>
        <v>GUSTAVO ACACIO FERREIRA</v>
      </c>
      <c r="P1" s="15" t="str">
        <f>Alunos!A14</f>
        <v>Henrique Leandro Franco</v>
      </c>
      <c r="Q1" s="15" t="str">
        <f>Alunos!A15</f>
        <v>Henrique Oliveira da Silva</v>
      </c>
      <c r="R1" s="15" t="str">
        <f>Alunos!A16</f>
        <v>JOAO PAULO RODRIGUES DOS SANTOS</v>
      </c>
      <c r="S1" s="15" t="str">
        <f>Alunos!A17</f>
        <v>João Vitor Santos Souza</v>
      </c>
      <c r="T1" s="15" t="str">
        <f>Alunos!A18</f>
        <v>Joyce Teles Pereira de Brito</v>
      </c>
      <c r="U1" s="15" t="str">
        <f>Alunos!A19</f>
        <v>Kailane Pereira de Sousa</v>
      </c>
      <c r="V1" s="15" t="str">
        <f>Alunos!A20</f>
        <v>Kauã Deja da Silva</v>
      </c>
      <c r="W1" s="15" t="str">
        <f>Alunos!A21</f>
        <v>Luanna Correia da Silva</v>
      </c>
      <c r="X1" s="15" t="str">
        <f>Alunos!A22</f>
        <v>Lucca Gomes Barreto</v>
      </c>
      <c r="Y1" s="15" t="str">
        <f>Alunos!A23</f>
        <v>LUIS FERNANDO DE MESQUITA PEREIRA</v>
      </c>
      <c r="Z1" s="15" t="str">
        <f>Alunos!A24</f>
        <v>Marcelo Makoto Iagi dos Santos</v>
      </c>
      <c r="AA1" s="15" t="str">
        <f>Alunos!A25</f>
        <v>Maria Eduarda Lucia da Silva</v>
      </c>
      <c r="AB1" s="15" t="str">
        <f>Alunos!A26</f>
        <v>MATEUS DE MELLO GATTI</v>
      </c>
      <c r="AC1" s="15" t="str">
        <f>Alunos!A27</f>
        <v>MATHEUS FUSCALDI LIMA</v>
      </c>
      <c r="AD1" s="15" t="str">
        <f>Alunos!A28</f>
        <v>Matheus Henrique da Silva Barboza</v>
      </c>
      <c r="AE1" s="15" t="str">
        <f>Alunos!A29</f>
        <v>Matjeus Barbosa da Silva Vieira</v>
      </c>
      <c r="AF1" s="15" t="str">
        <f>Alunos!A30</f>
        <v>Mayara Ventura Barreto</v>
      </c>
      <c r="AG1" s="15" t="str">
        <f>Alunos!A31</f>
        <v>Milena Akamine dos Santos Reis</v>
      </c>
      <c r="AH1" s="15" t="str">
        <f>Alunos!A32</f>
        <v>MURILO FERNANDES DELLIZE</v>
      </c>
      <c r="AI1" s="15" t="str">
        <f>Alunos!A33</f>
        <v>Nicollas Alves Ferreira Di Leo</v>
      </c>
      <c r="AJ1" s="15" t="str">
        <f>Alunos!A34</f>
        <v>PEDRO FELIPE DA SILVA DIAS</v>
      </c>
      <c r="AK1" s="15" t="str">
        <f>Alunos!A35</f>
        <v>Renan Lopes Dalmeida</v>
      </c>
      <c r="AL1" s="15" t="str">
        <f>Alunos!A36</f>
        <v>RENAN SOLIZETTO ESCUDEIRO</v>
      </c>
      <c r="AM1" s="15" t="str">
        <f>Alunos!A37</f>
        <v>THIAGO NUNES DE ALMEIDA</v>
      </c>
      <c r="AN1" s="15" t="str">
        <f>Alunos!A38</f>
        <v>Vinicius Miranda Baptista</v>
      </c>
      <c r="AO1" s="15" t="str">
        <f>Alunos!A39</f>
        <v>Yan AdVincula Trindade</v>
      </c>
      <c r="AP1" s="15" t="str">
        <f>Alunos!A40</f>
        <v>Samanta Melissa</v>
      </c>
      <c r="AQ1" s="15">
        <f>Alunos!A41</f>
        <v>0</v>
      </c>
      <c r="AR1" s="15">
        <f>Alunos!A42</f>
        <v>0</v>
      </c>
      <c r="AS1" s="15">
        <f>Alunos!A43</f>
        <v>0</v>
      </c>
      <c r="AT1" s="15">
        <f>Alunos!A44</f>
        <v>0</v>
      </c>
      <c r="AU1" s="15">
        <f>Alunos!A45</f>
        <v>0</v>
      </c>
      <c r="AV1" s="2">
        <f>Alunos!AO6</f>
        <v>0</v>
      </c>
      <c r="AW1" s="2">
        <f>Alunos!AP6</f>
        <v>0</v>
      </c>
      <c r="AX1" s="2">
        <f>Alunos!AQ6</f>
        <v>0</v>
      </c>
      <c r="AY1" s="2">
        <f>Alunos!AR6</f>
        <v>0</v>
      </c>
      <c r="AZ1" s="2">
        <f>Alunos!AS6</f>
        <v>0</v>
      </c>
      <c r="BA1" s="2">
        <f>Alunos!AT6</f>
        <v>0</v>
      </c>
    </row>
    <row r="2" spans="1:53" ht="23.4" x14ac:dyDescent="0.3">
      <c r="A2" s="88" t="s">
        <v>208</v>
      </c>
      <c r="B2" s="88"/>
      <c r="C2" s="58">
        <f>IF(C3&lt;96,SUM(C4*100/26*0.5),(C3*100/96*0.5) + (C4*100/26*0.5))</f>
        <v>100</v>
      </c>
      <c r="D2" s="58">
        <f t="shared" ref="D2:AU2" si="0">IF(D3&lt;96,SUM(D4*100/26*0.5),(D3*100/96*0.5) + (D4*100/26*0.5))</f>
        <v>19.23076923076923</v>
      </c>
      <c r="E2" s="58">
        <f t="shared" si="0"/>
        <v>19.23076923076923</v>
      </c>
      <c r="F2" s="58">
        <f t="shared" si="0"/>
        <v>19.23076923076923</v>
      </c>
      <c r="G2" s="58">
        <f t="shared" si="0"/>
        <v>19.23076923076923</v>
      </c>
      <c r="H2" s="58">
        <f t="shared" si="0"/>
        <v>19.23076923076923</v>
      </c>
      <c r="I2" s="58">
        <f t="shared" si="0"/>
        <v>19.23076923076923</v>
      </c>
      <c r="J2" s="58">
        <f t="shared" si="0"/>
        <v>19.23076923076923</v>
      </c>
      <c r="K2" s="58">
        <f t="shared" si="0"/>
        <v>19.23076923076923</v>
      </c>
      <c r="L2" s="58">
        <f t="shared" si="0"/>
        <v>19.23076923076923</v>
      </c>
      <c r="M2" s="58">
        <f t="shared" si="0"/>
        <v>19.23076923076923</v>
      </c>
      <c r="N2" s="58">
        <f t="shared" si="0"/>
        <v>19.23076923076923</v>
      </c>
      <c r="O2" s="58">
        <f t="shared" si="0"/>
        <v>19.23076923076923</v>
      </c>
      <c r="P2" s="58">
        <f t="shared" si="0"/>
        <v>19.23076923076923</v>
      </c>
      <c r="Q2" s="58">
        <f t="shared" si="0"/>
        <v>19.23076923076923</v>
      </c>
      <c r="R2" s="58">
        <f t="shared" si="0"/>
        <v>19.23076923076923</v>
      </c>
      <c r="S2" s="58">
        <f t="shared" si="0"/>
        <v>19.23076923076923</v>
      </c>
      <c r="T2" s="58">
        <f t="shared" si="0"/>
        <v>19.23076923076923</v>
      </c>
      <c r="U2" s="58">
        <f t="shared" si="0"/>
        <v>19.23076923076923</v>
      </c>
      <c r="V2" s="58">
        <f t="shared" si="0"/>
        <v>19.23076923076923</v>
      </c>
      <c r="W2" s="58">
        <f t="shared" si="0"/>
        <v>19.23076923076923</v>
      </c>
      <c r="X2" s="58">
        <f t="shared" si="0"/>
        <v>19.23076923076923</v>
      </c>
      <c r="Y2" s="58">
        <f t="shared" si="0"/>
        <v>19.23076923076923</v>
      </c>
      <c r="Z2" s="58">
        <f t="shared" si="0"/>
        <v>19.23076923076923</v>
      </c>
      <c r="AA2" s="58">
        <f t="shared" si="0"/>
        <v>19.23076923076923</v>
      </c>
      <c r="AB2" s="58">
        <f t="shared" si="0"/>
        <v>19.23076923076923</v>
      </c>
      <c r="AC2" s="58">
        <f t="shared" si="0"/>
        <v>19.23076923076923</v>
      </c>
      <c r="AD2" s="58">
        <f t="shared" si="0"/>
        <v>19.23076923076923</v>
      </c>
      <c r="AE2" s="58">
        <f t="shared" si="0"/>
        <v>19.23076923076923</v>
      </c>
      <c r="AF2" s="58">
        <f t="shared" si="0"/>
        <v>19.23076923076923</v>
      </c>
      <c r="AG2" s="58">
        <f t="shared" si="0"/>
        <v>19.23076923076923</v>
      </c>
      <c r="AH2" s="58">
        <f t="shared" si="0"/>
        <v>19.23076923076923</v>
      </c>
      <c r="AI2" s="58">
        <f t="shared" si="0"/>
        <v>19.23076923076923</v>
      </c>
      <c r="AJ2" s="58">
        <f t="shared" si="0"/>
        <v>19.23076923076923</v>
      </c>
      <c r="AK2" s="58">
        <f t="shared" si="0"/>
        <v>19.23076923076923</v>
      </c>
      <c r="AL2" s="58">
        <f t="shared" si="0"/>
        <v>19.23076923076923</v>
      </c>
      <c r="AM2" s="58">
        <f t="shared" si="0"/>
        <v>19.23076923076923</v>
      </c>
      <c r="AN2" s="58">
        <f t="shared" si="0"/>
        <v>19.23076923076923</v>
      </c>
      <c r="AO2" s="58">
        <f t="shared" si="0"/>
        <v>19.23076923076923</v>
      </c>
      <c r="AP2" s="58">
        <f t="shared" si="0"/>
        <v>19.23076923076923</v>
      </c>
      <c r="AQ2" s="58">
        <f t="shared" si="0"/>
        <v>0</v>
      </c>
      <c r="AR2" s="58">
        <f t="shared" si="0"/>
        <v>0</v>
      </c>
      <c r="AS2" s="58">
        <f t="shared" si="0"/>
        <v>0</v>
      </c>
      <c r="AT2" s="58">
        <f t="shared" si="0"/>
        <v>0</v>
      </c>
      <c r="AU2" s="58">
        <f t="shared" si="0"/>
        <v>0</v>
      </c>
      <c r="AV2" s="2"/>
      <c r="AW2" s="2"/>
      <c r="AX2" s="2"/>
      <c r="AY2" s="2"/>
      <c r="AZ2" s="2"/>
      <c r="BA2" s="2"/>
    </row>
    <row r="3" spans="1:53" s="57" customFormat="1" ht="21" customHeight="1" x14ac:dyDescent="0.3">
      <c r="A3" s="90" t="s">
        <v>206</v>
      </c>
      <c r="B3" s="90"/>
      <c r="C3" s="55">
        <f>SUM(C51,C80,C103,C157)</f>
        <v>96</v>
      </c>
      <c r="D3" s="55">
        <f t="shared" ref="D3:AU3" si="1">SUM(D51,D80,D103,D157)</f>
        <v>24</v>
      </c>
      <c r="E3" s="55">
        <f t="shared" si="1"/>
        <v>24</v>
      </c>
      <c r="F3" s="55">
        <f t="shared" si="1"/>
        <v>24</v>
      </c>
      <c r="G3" s="55">
        <f t="shared" si="1"/>
        <v>24</v>
      </c>
      <c r="H3" s="55">
        <f t="shared" si="1"/>
        <v>24</v>
      </c>
      <c r="I3" s="55">
        <f t="shared" si="1"/>
        <v>24</v>
      </c>
      <c r="J3" s="55">
        <f t="shared" si="1"/>
        <v>24</v>
      </c>
      <c r="K3" s="55">
        <f t="shared" si="1"/>
        <v>24</v>
      </c>
      <c r="L3" s="55">
        <f t="shared" si="1"/>
        <v>24</v>
      </c>
      <c r="M3" s="55">
        <f t="shared" si="1"/>
        <v>24</v>
      </c>
      <c r="N3" s="55">
        <f t="shared" si="1"/>
        <v>24</v>
      </c>
      <c r="O3" s="55">
        <f t="shared" si="1"/>
        <v>24</v>
      </c>
      <c r="P3" s="55">
        <f t="shared" si="1"/>
        <v>24</v>
      </c>
      <c r="Q3" s="55">
        <f t="shared" si="1"/>
        <v>24</v>
      </c>
      <c r="R3" s="55">
        <f t="shared" si="1"/>
        <v>24</v>
      </c>
      <c r="S3" s="55">
        <f t="shared" si="1"/>
        <v>24</v>
      </c>
      <c r="T3" s="55">
        <f t="shared" si="1"/>
        <v>24</v>
      </c>
      <c r="U3" s="55">
        <f t="shared" si="1"/>
        <v>24</v>
      </c>
      <c r="V3" s="55">
        <f t="shared" si="1"/>
        <v>24</v>
      </c>
      <c r="W3" s="55">
        <f t="shared" si="1"/>
        <v>24</v>
      </c>
      <c r="X3" s="55">
        <f t="shared" si="1"/>
        <v>24</v>
      </c>
      <c r="Y3" s="55">
        <f t="shared" si="1"/>
        <v>24</v>
      </c>
      <c r="Z3" s="55">
        <f t="shared" si="1"/>
        <v>24</v>
      </c>
      <c r="AA3" s="55">
        <f t="shared" si="1"/>
        <v>24</v>
      </c>
      <c r="AB3" s="55">
        <f t="shared" si="1"/>
        <v>24</v>
      </c>
      <c r="AC3" s="55">
        <f t="shared" si="1"/>
        <v>24</v>
      </c>
      <c r="AD3" s="55">
        <f t="shared" si="1"/>
        <v>24</v>
      </c>
      <c r="AE3" s="55">
        <f t="shared" si="1"/>
        <v>24</v>
      </c>
      <c r="AF3" s="55">
        <f t="shared" si="1"/>
        <v>24</v>
      </c>
      <c r="AG3" s="55">
        <f t="shared" si="1"/>
        <v>24</v>
      </c>
      <c r="AH3" s="55">
        <f t="shared" si="1"/>
        <v>24</v>
      </c>
      <c r="AI3" s="55">
        <f t="shared" si="1"/>
        <v>24</v>
      </c>
      <c r="AJ3" s="55">
        <f t="shared" si="1"/>
        <v>24</v>
      </c>
      <c r="AK3" s="55">
        <f t="shared" si="1"/>
        <v>24</v>
      </c>
      <c r="AL3" s="55">
        <f t="shared" si="1"/>
        <v>24</v>
      </c>
      <c r="AM3" s="55">
        <f t="shared" si="1"/>
        <v>24</v>
      </c>
      <c r="AN3" s="55">
        <f t="shared" si="1"/>
        <v>24</v>
      </c>
      <c r="AO3" s="55">
        <f t="shared" si="1"/>
        <v>24</v>
      </c>
      <c r="AP3" s="55">
        <f t="shared" si="1"/>
        <v>24</v>
      </c>
      <c r="AQ3" s="55">
        <f t="shared" si="1"/>
        <v>0</v>
      </c>
      <c r="AR3" s="55">
        <f t="shared" si="1"/>
        <v>0</v>
      </c>
      <c r="AS3" s="55">
        <f t="shared" si="1"/>
        <v>0</v>
      </c>
      <c r="AT3" s="55">
        <f t="shared" si="1"/>
        <v>0</v>
      </c>
      <c r="AU3" s="55">
        <f t="shared" si="1"/>
        <v>0</v>
      </c>
      <c r="AV3" s="56"/>
      <c r="AW3" s="56"/>
      <c r="AX3" s="56"/>
      <c r="AY3" s="56"/>
      <c r="AZ3" s="56"/>
      <c r="BA3" s="56"/>
    </row>
    <row r="4" spans="1:53" s="57" customFormat="1" ht="22.8" customHeight="1" x14ac:dyDescent="0.3">
      <c r="A4" s="90" t="s">
        <v>207</v>
      </c>
      <c r="B4" s="90"/>
      <c r="C4" s="55">
        <f>SUM(C52,C81,C104,C158)</f>
        <v>26</v>
      </c>
      <c r="D4" s="55">
        <f t="shared" ref="D4:AU4" si="2">SUM(D52,D81,D104,D158)</f>
        <v>10</v>
      </c>
      <c r="E4" s="55">
        <f t="shared" si="2"/>
        <v>10</v>
      </c>
      <c r="F4" s="55">
        <f t="shared" si="2"/>
        <v>10</v>
      </c>
      <c r="G4" s="55">
        <f t="shared" si="2"/>
        <v>10</v>
      </c>
      <c r="H4" s="55">
        <f t="shared" si="2"/>
        <v>10</v>
      </c>
      <c r="I4" s="55">
        <f t="shared" si="2"/>
        <v>10</v>
      </c>
      <c r="J4" s="55">
        <f t="shared" si="2"/>
        <v>10</v>
      </c>
      <c r="K4" s="55">
        <f t="shared" si="2"/>
        <v>10</v>
      </c>
      <c r="L4" s="55">
        <f t="shared" si="2"/>
        <v>10</v>
      </c>
      <c r="M4" s="55">
        <f t="shared" si="2"/>
        <v>10</v>
      </c>
      <c r="N4" s="55">
        <f t="shared" si="2"/>
        <v>10</v>
      </c>
      <c r="O4" s="55">
        <f t="shared" si="2"/>
        <v>10</v>
      </c>
      <c r="P4" s="55">
        <f t="shared" si="2"/>
        <v>10</v>
      </c>
      <c r="Q4" s="55">
        <f t="shared" si="2"/>
        <v>10</v>
      </c>
      <c r="R4" s="55">
        <f t="shared" si="2"/>
        <v>10</v>
      </c>
      <c r="S4" s="55">
        <f t="shared" si="2"/>
        <v>10</v>
      </c>
      <c r="T4" s="55">
        <f t="shared" si="2"/>
        <v>10</v>
      </c>
      <c r="U4" s="55">
        <f t="shared" si="2"/>
        <v>10</v>
      </c>
      <c r="V4" s="55">
        <f t="shared" si="2"/>
        <v>10</v>
      </c>
      <c r="W4" s="55">
        <f t="shared" si="2"/>
        <v>10</v>
      </c>
      <c r="X4" s="55">
        <f t="shared" si="2"/>
        <v>10</v>
      </c>
      <c r="Y4" s="55">
        <f t="shared" si="2"/>
        <v>10</v>
      </c>
      <c r="Z4" s="55">
        <f t="shared" si="2"/>
        <v>10</v>
      </c>
      <c r="AA4" s="55">
        <f t="shared" si="2"/>
        <v>10</v>
      </c>
      <c r="AB4" s="55">
        <f t="shared" si="2"/>
        <v>10</v>
      </c>
      <c r="AC4" s="55">
        <f t="shared" si="2"/>
        <v>10</v>
      </c>
      <c r="AD4" s="55">
        <f t="shared" si="2"/>
        <v>10</v>
      </c>
      <c r="AE4" s="55">
        <f t="shared" si="2"/>
        <v>10</v>
      </c>
      <c r="AF4" s="55">
        <f t="shared" si="2"/>
        <v>10</v>
      </c>
      <c r="AG4" s="55">
        <f t="shared" si="2"/>
        <v>10</v>
      </c>
      <c r="AH4" s="55">
        <f t="shared" si="2"/>
        <v>10</v>
      </c>
      <c r="AI4" s="55">
        <f t="shared" si="2"/>
        <v>10</v>
      </c>
      <c r="AJ4" s="55">
        <f t="shared" si="2"/>
        <v>10</v>
      </c>
      <c r="AK4" s="55">
        <f t="shared" si="2"/>
        <v>10</v>
      </c>
      <c r="AL4" s="55">
        <f t="shared" si="2"/>
        <v>10</v>
      </c>
      <c r="AM4" s="55">
        <f t="shared" si="2"/>
        <v>10</v>
      </c>
      <c r="AN4" s="55">
        <f t="shared" si="2"/>
        <v>10</v>
      </c>
      <c r="AO4" s="55">
        <f t="shared" si="2"/>
        <v>10</v>
      </c>
      <c r="AP4" s="55">
        <f t="shared" si="2"/>
        <v>10</v>
      </c>
      <c r="AQ4" s="55">
        <f t="shared" si="2"/>
        <v>0</v>
      </c>
      <c r="AR4" s="55">
        <f t="shared" si="2"/>
        <v>0</v>
      </c>
      <c r="AS4" s="55">
        <f t="shared" si="2"/>
        <v>0</v>
      </c>
      <c r="AT4" s="55">
        <f t="shared" si="2"/>
        <v>0</v>
      </c>
      <c r="AU4" s="55">
        <f t="shared" si="2"/>
        <v>0</v>
      </c>
      <c r="AV4" s="56"/>
      <c r="AW4" s="56"/>
      <c r="AX4" s="56"/>
      <c r="AY4" s="56"/>
      <c r="AZ4" s="56"/>
      <c r="BA4" s="56"/>
    </row>
    <row r="5" spans="1:53" s="5" customFormat="1" ht="23.4" x14ac:dyDescent="0.3">
      <c r="A5" s="71" t="s">
        <v>26</v>
      </c>
      <c r="B5" s="71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4"/>
      <c r="AW5" s="4"/>
      <c r="AX5" s="4"/>
      <c r="AY5" s="4"/>
      <c r="AZ5" s="4"/>
      <c r="BA5" s="4"/>
    </row>
    <row r="6" spans="1:53" ht="26.4" x14ac:dyDescent="0.3">
      <c r="A6" s="77" t="s">
        <v>27</v>
      </c>
      <c r="B6" s="6" t="s">
        <v>0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Q6" s="16">
        <v>1</v>
      </c>
      <c r="R6" s="16">
        <v>1</v>
      </c>
      <c r="S6" s="16">
        <v>1</v>
      </c>
      <c r="T6" s="16">
        <v>1</v>
      </c>
      <c r="U6" s="16">
        <v>1</v>
      </c>
      <c r="V6" s="16">
        <v>1</v>
      </c>
      <c r="W6" s="16">
        <v>1</v>
      </c>
      <c r="X6" s="16">
        <v>1</v>
      </c>
      <c r="Y6" s="16">
        <v>1</v>
      </c>
      <c r="Z6" s="16">
        <v>1</v>
      </c>
      <c r="AA6" s="16">
        <v>1</v>
      </c>
      <c r="AB6" s="16">
        <v>1</v>
      </c>
      <c r="AC6" s="16">
        <v>1</v>
      </c>
      <c r="AD6" s="16">
        <v>1</v>
      </c>
      <c r="AE6" s="16">
        <v>1</v>
      </c>
      <c r="AF6" s="16">
        <v>1</v>
      </c>
      <c r="AG6" s="16">
        <v>1</v>
      </c>
      <c r="AH6" s="16">
        <v>1</v>
      </c>
      <c r="AI6" s="16">
        <v>1</v>
      </c>
      <c r="AJ6" s="16">
        <v>1</v>
      </c>
      <c r="AK6" s="16">
        <v>1</v>
      </c>
      <c r="AL6" s="16">
        <v>1</v>
      </c>
      <c r="AM6" s="16">
        <v>1</v>
      </c>
      <c r="AN6" s="16">
        <v>1</v>
      </c>
      <c r="AO6" s="16">
        <v>1</v>
      </c>
      <c r="AP6" s="16">
        <v>1</v>
      </c>
    </row>
    <row r="7" spans="1:53" ht="26.4" x14ac:dyDescent="0.3">
      <c r="A7" s="78"/>
      <c r="B7" s="7" t="s">
        <v>1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Q7" s="16">
        <v>1</v>
      </c>
      <c r="R7" s="16">
        <v>1</v>
      </c>
      <c r="S7" s="16">
        <v>1</v>
      </c>
      <c r="T7" s="16">
        <v>1</v>
      </c>
      <c r="U7" s="16">
        <v>1</v>
      </c>
      <c r="V7" s="16">
        <v>1</v>
      </c>
      <c r="W7" s="16">
        <v>1</v>
      </c>
      <c r="X7" s="16">
        <v>1</v>
      </c>
      <c r="Y7" s="16">
        <v>1</v>
      </c>
      <c r="Z7" s="16">
        <v>1</v>
      </c>
      <c r="AA7" s="16">
        <v>1</v>
      </c>
      <c r="AB7" s="16">
        <v>1</v>
      </c>
      <c r="AC7" s="16">
        <v>1</v>
      </c>
      <c r="AD7" s="16">
        <v>1</v>
      </c>
      <c r="AE7" s="16">
        <v>1</v>
      </c>
      <c r="AF7" s="16">
        <v>1</v>
      </c>
      <c r="AG7" s="16">
        <v>1</v>
      </c>
      <c r="AH7" s="16">
        <v>1</v>
      </c>
      <c r="AI7" s="16">
        <v>1</v>
      </c>
      <c r="AJ7" s="16">
        <v>1</v>
      </c>
      <c r="AK7" s="16">
        <v>1</v>
      </c>
      <c r="AL7" s="16">
        <v>1</v>
      </c>
      <c r="AM7" s="16">
        <v>1</v>
      </c>
      <c r="AN7" s="16">
        <v>1</v>
      </c>
      <c r="AO7" s="16">
        <v>1</v>
      </c>
      <c r="AP7" s="16">
        <v>1</v>
      </c>
    </row>
    <row r="8" spans="1:53" x14ac:dyDescent="0.3">
      <c r="A8" s="78"/>
      <c r="B8" s="7" t="s">
        <v>2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  <c r="P8" s="16">
        <v>1</v>
      </c>
      <c r="Q8" s="16">
        <v>1</v>
      </c>
      <c r="R8" s="16">
        <v>1</v>
      </c>
      <c r="S8" s="16">
        <v>1</v>
      </c>
      <c r="T8" s="16">
        <v>1</v>
      </c>
      <c r="U8" s="16">
        <v>1</v>
      </c>
      <c r="V8" s="16">
        <v>1</v>
      </c>
      <c r="W8" s="16">
        <v>1</v>
      </c>
      <c r="X8" s="16">
        <v>1</v>
      </c>
      <c r="Y8" s="16">
        <v>1</v>
      </c>
      <c r="Z8" s="16">
        <v>1</v>
      </c>
      <c r="AA8" s="16">
        <v>1</v>
      </c>
      <c r="AB8" s="16">
        <v>1</v>
      </c>
      <c r="AC8" s="16">
        <v>1</v>
      </c>
      <c r="AD8" s="16">
        <v>1</v>
      </c>
      <c r="AE8" s="16">
        <v>1</v>
      </c>
      <c r="AF8" s="16">
        <v>1</v>
      </c>
      <c r="AG8" s="16">
        <v>1</v>
      </c>
      <c r="AH8" s="16">
        <v>1</v>
      </c>
      <c r="AI8" s="16">
        <v>1</v>
      </c>
      <c r="AJ8" s="16">
        <v>1</v>
      </c>
      <c r="AK8" s="16">
        <v>1</v>
      </c>
      <c r="AL8" s="16">
        <v>1</v>
      </c>
      <c r="AM8" s="16">
        <v>1</v>
      </c>
      <c r="AN8" s="16">
        <v>1</v>
      </c>
      <c r="AO8" s="16">
        <v>1</v>
      </c>
      <c r="AP8" s="16">
        <v>1</v>
      </c>
    </row>
    <row r="9" spans="1:53" ht="26.4" x14ac:dyDescent="0.3">
      <c r="A9" s="78"/>
      <c r="B9" s="7" t="s">
        <v>3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Q9" s="16">
        <v>1</v>
      </c>
      <c r="R9" s="16">
        <v>1</v>
      </c>
      <c r="S9" s="16">
        <v>1</v>
      </c>
      <c r="T9" s="16">
        <v>1</v>
      </c>
      <c r="U9" s="16">
        <v>1</v>
      </c>
      <c r="V9" s="16">
        <v>1</v>
      </c>
      <c r="W9" s="16">
        <v>1</v>
      </c>
      <c r="X9" s="16">
        <v>1</v>
      </c>
      <c r="Y9" s="16">
        <v>1</v>
      </c>
      <c r="Z9" s="16">
        <v>1</v>
      </c>
      <c r="AA9" s="16">
        <v>1</v>
      </c>
      <c r="AB9" s="16">
        <v>1</v>
      </c>
      <c r="AC9" s="16">
        <v>1</v>
      </c>
      <c r="AD9" s="16">
        <v>1</v>
      </c>
      <c r="AE9" s="16">
        <v>1</v>
      </c>
      <c r="AF9" s="16">
        <v>1</v>
      </c>
      <c r="AG9" s="16">
        <v>1</v>
      </c>
      <c r="AH9" s="16">
        <v>1</v>
      </c>
      <c r="AI9" s="16">
        <v>1</v>
      </c>
      <c r="AJ9" s="16">
        <v>1</v>
      </c>
      <c r="AK9" s="16">
        <v>1</v>
      </c>
      <c r="AL9" s="16">
        <v>1</v>
      </c>
      <c r="AM9" s="16">
        <v>1</v>
      </c>
      <c r="AN9" s="16">
        <v>1</v>
      </c>
      <c r="AO9" s="16">
        <v>1</v>
      </c>
      <c r="AP9" s="16">
        <v>1</v>
      </c>
    </row>
    <row r="10" spans="1:53" ht="26.4" x14ac:dyDescent="0.3">
      <c r="A10" s="78"/>
      <c r="B10" s="7" t="s">
        <v>4</v>
      </c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 s="16">
        <v>1</v>
      </c>
      <c r="U10" s="16">
        <v>1</v>
      </c>
      <c r="V10" s="16">
        <v>1</v>
      </c>
      <c r="W10" s="16">
        <v>1</v>
      </c>
      <c r="X10" s="16">
        <v>1</v>
      </c>
      <c r="Y10" s="16">
        <v>1</v>
      </c>
      <c r="Z10" s="16">
        <v>1</v>
      </c>
      <c r="AA10" s="16">
        <v>1</v>
      </c>
      <c r="AB10" s="16">
        <v>1</v>
      </c>
      <c r="AC10" s="16">
        <v>1</v>
      </c>
      <c r="AD10" s="16">
        <v>1</v>
      </c>
      <c r="AE10" s="16">
        <v>1</v>
      </c>
      <c r="AF10" s="16">
        <v>1</v>
      </c>
      <c r="AG10" s="16">
        <v>1</v>
      </c>
      <c r="AH10" s="16">
        <v>1</v>
      </c>
      <c r="AI10" s="16">
        <v>1</v>
      </c>
      <c r="AJ10" s="16">
        <v>1</v>
      </c>
      <c r="AK10" s="16">
        <v>1</v>
      </c>
      <c r="AL10" s="16">
        <v>1</v>
      </c>
      <c r="AM10" s="16">
        <v>1</v>
      </c>
      <c r="AN10" s="16">
        <v>1</v>
      </c>
      <c r="AO10" s="16">
        <v>1</v>
      </c>
      <c r="AP10" s="16">
        <v>1</v>
      </c>
    </row>
    <row r="11" spans="1:53" s="21" customFormat="1" x14ac:dyDescent="0.3">
      <c r="A11" s="78"/>
      <c r="B11" s="19" t="s">
        <v>5</v>
      </c>
      <c r="C11" s="20">
        <v>1</v>
      </c>
      <c r="D11" s="20">
        <v>1</v>
      </c>
      <c r="E11" s="20">
        <v>1</v>
      </c>
      <c r="F11" s="20">
        <v>1</v>
      </c>
      <c r="G11" s="20">
        <v>1</v>
      </c>
      <c r="H11" s="20">
        <v>1</v>
      </c>
      <c r="I11" s="20">
        <v>1</v>
      </c>
      <c r="J11" s="20">
        <v>1</v>
      </c>
      <c r="K11" s="20">
        <v>1</v>
      </c>
      <c r="L11" s="20">
        <v>1</v>
      </c>
      <c r="M11" s="20">
        <v>1</v>
      </c>
      <c r="N11" s="20">
        <v>1</v>
      </c>
      <c r="O11" s="20">
        <v>1</v>
      </c>
      <c r="P11" s="20">
        <v>1</v>
      </c>
      <c r="Q11" s="20">
        <v>1</v>
      </c>
      <c r="R11" s="20">
        <v>1</v>
      </c>
      <c r="S11" s="20">
        <v>1</v>
      </c>
      <c r="T11" s="20">
        <v>1</v>
      </c>
      <c r="U11" s="20">
        <v>1</v>
      </c>
      <c r="V11" s="20">
        <v>1</v>
      </c>
      <c r="W11" s="20">
        <v>1</v>
      </c>
      <c r="X11" s="20">
        <v>1</v>
      </c>
      <c r="Y11" s="20">
        <v>1</v>
      </c>
      <c r="Z11" s="20">
        <v>1</v>
      </c>
      <c r="AA11" s="20">
        <v>1</v>
      </c>
      <c r="AB11" s="20">
        <v>1</v>
      </c>
      <c r="AC11" s="20">
        <v>1</v>
      </c>
      <c r="AD11" s="20">
        <v>1</v>
      </c>
      <c r="AE11" s="20">
        <v>1</v>
      </c>
      <c r="AF11" s="20">
        <v>1</v>
      </c>
      <c r="AG11" s="20">
        <v>1</v>
      </c>
      <c r="AH11" s="20">
        <v>1</v>
      </c>
      <c r="AI11" s="20">
        <v>1</v>
      </c>
      <c r="AJ11" s="20">
        <v>1</v>
      </c>
      <c r="AK11" s="20">
        <v>1</v>
      </c>
      <c r="AL11" s="20">
        <v>1</v>
      </c>
      <c r="AM11" s="20">
        <v>1</v>
      </c>
      <c r="AN11" s="20">
        <v>1</v>
      </c>
      <c r="AO11" s="20">
        <v>1</v>
      </c>
      <c r="AP11" s="20">
        <v>1</v>
      </c>
      <c r="AQ11" s="20"/>
      <c r="AR11" s="20"/>
      <c r="AS11" s="20"/>
      <c r="AT11" s="20"/>
      <c r="AU11" s="20"/>
    </row>
    <row r="12" spans="1:53" s="21" customFormat="1" ht="26.4" x14ac:dyDescent="0.3">
      <c r="A12" s="78"/>
      <c r="B12" s="19" t="s">
        <v>28</v>
      </c>
      <c r="C12" s="20">
        <v>1</v>
      </c>
      <c r="D12" s="20">
        <v>1</v>
      </c>
      <c r="E12" s="20">
        <v>1</v>
      </c>
      <c r="F12" s="20">
        <v>1</v>
      </c>
      <c r="G12" s="20">
        <v>1</v>
      </c>
      <c r="H12" s="20">
        <v>1</v>
      </c>
      <c r="I12" s="20">
        <v>1</v>
      </c>
      <c r="J12" s="20">
        <v>1</v>
      </c>
      <c r="K12" s="20">
        <v>1</v>
      </c>
      <c r="L12" s="20">
        <v>1</v>
      </c>
      <c r="M12" s="20">
        <v>1</v>
      </c>
      <c r="N12" s="20">
        <v>1</v>
      </c>
      <c r="O12" s="20">
        <v>1</v>
      </c>
      <c r="P12" s="20">
        <v>1</v>
      </c>
      <c r="Q12" s="20">
        <v>1</v>
      </c>
      <c r="R12" s="20">
        <v>1</v>
      </c>
      <c r="S12" s="20">
        <v>1</v>
      </c>
      <c r="T12" s="20">
        <v>1</v>
      </c>
      <c r="U12" s="20">
        <v>1</v>
      </c>
      <c r="V12" s="20">
        <v>1</v>
      </c>
      <c r="W12" s="20">
        <v>1</v>
      </c>
      <c r="X12" s="20">
        <v>1</v>
      </c>
      <c r="Y12" s="20">
        <v>1</v>
      </c>
      <c r="Z12" s="20">
        <v>1</v>
      </c>
      <c r="AA12" s="20">
        <v>1</v>
      </c>
      <c r="AB12" s="20">
        <v>1</v>
      </c>
      <c r="AC12" s="20">
        <v>1</v>
      </c>
      <c r="AD12" s="20">
        <v>1</v>
      </c>
      <c r="AE12" s="20">
        <v>1</v>
      </c>
      <c r="AF12" s="20">
        <v>1</v>
      </c>
      <c r="AG12" s="20">
        <v>1</v>
      </c>
      <c r="AH12" s="20">
        <v>1</v>
      </c>
      <c r="AI12" s="20">
        <v>1</v>
      </c>
      <c r="AJ12" s="20">
        <v>1</v>
      </c>
      <c r="AK12" s="20">
        <v>1</v>
      </c>
      <c r="AL12" s="20">
        <v>1</v>
      </c>
      <c r="AM12" s="20">
        <v>1</v>
      </c>
      <c r="AN12" s="20">
        <v>1</v>
      </c>
      <c r="AO12" s="20">
        <v>1</v>
      </c>
      <c r="AP12" s="20">
        <v>1</v>
      </c>
      <c r="AQ12" s="20"/>
      <c r="AR12" s="20"/>
      <c r="AS12" s="20"/>
      <c r="AT12" s="20"/>
      <c r="AU12" s="20"/>
    </row>
    <row r="13" spans="1:53" s="21" customFormat="1" ht="26.4" x14ac:dyDescent="0.3">
      <c r="A13" s="78"/>
      <c r="B13" s="19" t="s">
        <v>6</v>
      </c>
      <c r="C13" s="20">
        <v>1</v>
      </c>
      <c r="D13" s="20">
        <v>1</v>
      </c>
      <c r="E13" s="20">
        <v>1</v>
      </c>
      <c r="F13" s="20">
        <v>1</v>
      </c>
      <c r="G13" s="20">
        <v>1</v>
      </c>
      <c r="H13" s="20">
        <v>1</v>
      </c>
      <c r="I13" s="20">
        <v>1</v>
      </c>
      <c r="J13" s="20">
        <v>1</v>
      </c>
      <c r="K13" s="20">
        <v>1</v>
      </c>
      <c r="L13" s="20">
        <v>1</v>
      </c>
      <c r="M13" s="20">
        <v>1</v>
      </c>
      <c r="N13" s="20">
        <v>1</v>
      </c>
      <c r="O13" s="20">
        <v>1</v>
      </c>
      <c r="P13" s="20">
        <v>1</v>
      </c>
      <c r="Q13" s="20">
        <v>1</v>
      </c>
      <c r="R13" s="20">
        <v>1</v>
      </c>
      <c r="S13" s="20">
        <v>1</v>
      </c>
      <c r="T13" s="20">
        <v>1</v>
      </c>
      <c r="U13" s="20">
        <v>1</v>
      </c>
      <c r="V13" s="20">
        <v>1</v>
      </c>
      <c r="W13" s="20">
        <v>1</v>
      </c>
      <c r="X13" s="20">
        <v>1</v>
      </c>
      <c r="Y13" s="20">
        <v>1</v>
      </c>
      <c r="Z13" s="20">
        <v>1</v>
      </c>
      <c r="AA13" s="20">
        <v>1</v>
      </c>
      <c r="AB13" s="20">
        <v>1</v>
      </c>
      <c r="AC13" s="20">
        <v>1</v>
      </c>
      <c r="AD13" s="20">
        <v>1</v>
      </c>
      <c r="AE13" s="20">
        <v>1</v>
      </c>
      <c r="AF13" s="20">
        <v>1</v>
      </c>
      <c r="AG13" s="20">
        <v>1</v>
      </c>
      <c r="AH13" s="20">
        <v>1</v>
      </c>
      <c r="AI13" s="20">
        <v>1</v>
      </c>
      <c r="AJ13" s="20">
        <v>1</v>
      </c>
      <c r="AK13" s="20">
        <v>1</v>
      </c>
      <c r="AL13" s="20">
        <v>1</v>
      </c>
      <c r="AM13" s="20">
        <v>1</v>
      </c>
      <c r="AN13" s="20">
        <v>1</v>
      </c>
      <c r="AO13" s="20">
        <v>1</v>
      </c>
      <c r="AP13" s="20">
        <v>1</v>
      </c>
      <c r="AQ13" s="20"/>
      <c r="AR13" s="20"/>
      <c r="AS13" s="20"/>
      <c r="AT13" s="20"/>
      <c r="AU13" s="20"/>
    </row>
    <row r="14" spans="1:53" ht="26.4" x14ac:dyDescent="0.3">
      <c r="A14" s="78"/>
      <c r="B14" s="7" t="s">
        <v>7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>
        <v>1</v>
      </c>
      <c r="R14" s="16">
        <v>1</v>
      </c>
      <c r="S14" s="16">
        <v>1</v>
      </c>
      <c r="T14" s="16">
        <v>1</v>
      </c>
      <c r="U14" s="16">
        <v>1</v>
      </c>
      <c r="V14" s="16">
        <v>1</v>
      </c>
      <c r="W14" s="16">
        <v>1</v>
      </c>
      <c r="X14" s="16">
        <v>1</v>
      </c>
      <c r="Y14" s="16">
        <v>1</v>
      </c>
      <c r="Z14" s="16">
        <v>1</v>
      </c>
      <c r="AA14" s="16">
        <v>1</v>
      </c>
      <c r="AB14" s="16">
        <v>1</v>
      </c>
      <c r="AC14" s="16">
        <v>1</v>
      </c>
      <c r="AD14" s="16">
        <v>1</v>
      </c>
      <c r="AE14" s="16">
        <v>1</v>
      </c>
      <c r="AF14" s="16">
        <v>1</v>
      </c>
      <c r="AG14" s="16">
        <v>1</v>
      </c>
      <c r="AH14" s="16">
        <v>1</v>
      </c>
      <c r="AI14" s="16">
        <v>1</v>
      </c>
      <c r="AJ14" s="16">
        <v>1</v>
      </c>
      <c r="AK14" s="16">
        <v>1</v>
      </c>
      <c r="AL14" s="16">
        <v>1</v>
      </c>
      <c r="AM14" s="16">
        <v>1</v>
      </c>
      <c r="AN14" s="16">
        <v>1</v>
      </c>
      <c r="AO14" s="16">
        <v>1</v>
      </c>
      <c r="AP14" s="16">
        <v>1</v>
      </c>
    </row>
    <row r="15" spans="1:53" ht="26.4" x14ac:dyDescent="0.3">
      <c r="A15" s="78"/>
      <c r="B15" s="7" t="s">
        <v>8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16">
        <v>1</v>
      </c>
      <c r="O15" s="16">
        <v>1</v>
      </c>
      <c r="P15" s="16">
        <v>1</v>
      </c>
      <c r="Q15" s="16">
        <v>1</v>
      </c>
      <c r="R15" s="16">
        <v>1</v>
      </c>
      <c r="S15" s="16">
        <v>1</v>
      </c>
      <c r="T15" s="16">
        <v>1</v>
      </c>
      <c r="U15" s="16">
        <v>1</v>
      </c>
      <c r="V15" s="16">
        <v>1</v>
      </c>
      <c r="W15" s="16">
        <v>1</v>
      </c>
      <c r="X15" s="16">
        <v>1</v>
      </c>
      <c r="Y15" s="16">
        <v>1</v>
      </c>
      <c r="Z15" s="16">
        <v>1</v>
      </c>
      <c r="AA15" s="16">
        <v>1</v>
      </c>
      <c r="AB15" s="16">
        <v>1</v>
      </c>
      <c r="AC15" s="16">
        <v>1</v>
      </c>
      <c r="AD15" s="16">
        <v>1</v>
      </c>
      <c r="AE15" s="16">
        <v>1</v>
      </c>
      <c r="AF15" s="16">
        <v>1</v>
      </c>
      <c r="AG15" s="16">
        <v>1</v>
      </c>
      <c r="AH15" s="16">
        <v>1</v>
      </c>
      <c r="AI15" s="16">
        <v>1</v>
      </c>
      <c r="AJ15" s="16">
        <v>1</v>
      </c>
      <c r="AK15" s="16">
        <v>1</v>
      </c>
      <c r="AL15" s="16">
        <v>1</v>
      </c>
      <c r="AM15" s="16">
        <v>1</v>
      </c>
      <c r="AN15" s="16">
        <v>1</v>
      </c>
      <c r="AO15" s="16">
        <v>1</v>
      </c>
      <c r="AP15" s="16">
        <v>1</v>
      </c>
    </row>
    <row r="16" spans="1:53" ht="26.4" x14ac:dyDescent="0.3">
      <c r="A16" s="78"/>
      <c r="B16" s="7" t="s">
        <v>9</v>
      </c>
      <c r="C16" s="16">
        <v>1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1</v>
      </c>
      <c r="M16" s="16">
        <v>1</v>
      </c>
      <c r="N16" s="16">
        <v>1</v>
      </c>
      <c r="O16" s="16">
        <v>1</v>
      </c>
      <c r="P16" s="16">
        <v>1</v>
      </c>
      <c r="Q16" s="16">
        <v>1</v>
      </c>
      <c r="R16" s="16">
        <v>1</v>
      </c>
      <c r="S16" s="16">
        <v>1</v>
      </c>
      <c r="T16" s="16">
        <v>1</v>
      </c>
      <c r="U16" s="16">
        <v>1</v>
      </c>
      <c r="V16" s="16">
        <v>1</v>
      </c>
      <c r="W16" s="16">
        <v>1</v>
      </c>
      <c r="X16" s="16">
        <v>1</v>
      </c>
      <c r="Y16" s="16">
        <v>1</v>
      </c>
      <c r="Z16" s="16">
        <v>1</v>
      </c>
      <c r="AA16" s="16">
        <v>1</v>
      </c>
      <c r="AB16" s="16">
        <v>1</v>
      </c>
      <c r="AC16" s="16">
        <v>1</v>
      </c>
      <c r="AD16" s="16">
        <v>1</v>
      </c>
      <c r="AE16" s="16">
        <v>1</v>
      </c>
      <c r="AF16" s="16">
        <v>1</v>
      </c>
      <c r="AG16" s="16">
        <v>1</v>
      </c>
      <c r="AH16" s="16">
        <v>1</v>
      </c>
      <c r="AI16" s="16">
        <v>1</v>
      </c>
      <c r="AJ16" s="16">
        <v>1</v>
      </c>
      <c r="AK16" s="16">
        <v>1</v>
      </c>
      <c r="AL16" s="16">
        <v>1</v>
      </c>
      <c r="AM16" s="16">
        <v>1</v>
      </c>
      <c r="AN16" s="16">
        <v>1</v>
      </c>
      <c r="AO16" s="16">
        <v>1</v>
      </c>
      <c r="AP16" s="16">
        <v>1</v>
      </c>
    </row>
    <row r="17" spans="1:47" s="21" customFormat="1" x14ac:dyDescent="0.3">
      <c r="A17" s="78"/>
      <c r="B17" s="19" t="s">
        <v>29</v>
      </c>
      <c r="C17" s="76">
        <v>1</v>
      </c>
      <c r="D17" s="70">
        <v>1</v>
      </c>
      <c r="E17" s="76">
        <v>1</v>
      </c>
      <c r="F17" s="70">
        <v>1</v>
      </c>
      <c r="G17" s="76">
        <v>1</v>
      </c>
      <c r="H17" s="70">
        <v>1</v>
      </c>
      <c r="I17" s="76">
        <v>1</v>
      </c>
      <c r="J17" s="70">
        <v>1</v>
      </c>
      <c r="K17" s="76">
        <v>1</v>
      </c>
      <c r="L17" s="70">
        <v>1</v>
      </c>
      <c r="M17" s="76">
        <v>1</v>
      </c>
      <c r="N17" s="70">
        <v>1</v>
      </c>
      <c r="O17" s="76">
        <v>1</v>
      </c>
      <c r="P17" s="70">
        <v>1</v>
      </c>
      <c r="Q17" s="76">
        <v>1</v>
      </c>
      <c r="R17" s="70">
        <v>1</v>
      </c>
      <c r="S17" s="76">
        <v>1</v>
      </c>
      <c r="T17" s="70">
        <v>1</v>
      </c>
      <c r="U17" s="76">
        <v>1</v>
      </c>
      <c r="V17" s="70">
        <v>1</v>
      </c>
      <c r="W17" s="76">
        <v>1</v>
      </c>
      <c r="X17" s="70">
        <v>1</v>
      </c>
      <c r="Y17" s="76">
        <v>1</v>
      </c>
      <c r="Z17" s="70">
        <v>1</v>
      </c>
      <c r="AA17" s="76">
        <v>1</v>
      </c>
      <c r="AB17" s="70">
        <v>1</v>
      </c>
      <c r="AC17" s="76">
        <v>1</v>
      </c>
      <c r="AD17" s="70">
        <v>1</v>
      </c>
      <c r="AE17" s="76">
        <v>1</v>
      </c>
      <c r="AF17" s="70">
        <v>1</v>
      </c>
      <c r="AG17" s="76">
        <v>1</v>
      </c>
      <c r="AH17" s="70">
        <v>1</v>
      </c>
      <c r="AI17" s="76">
        <v>1</v>
      </c>
      <c r="AJ17" s="70">
        <v>1</v>
      </c>
      <c r="AK17" s="76">
        <v>1</v>
      </c>
      <c r="AL17" s="70">
        <v>1</v>
      </c>
      <c r="AM17" s="76">
        <v>1</v>
      </c>
      <c r="AN17" s="70">
        <v>1</v>
      </c>
      <c r="AO17" s="76">
        <v>1</v>
      </c>
      <c r="AP17" s="70">
        <v>1</v>
      </c>
      <c r="AQ17" s="22"/>
      <c r="AR17" s="22"/>
      <c r="AS17" s="22"/>
      <c r="AT17" s="22"/>
      <c r="AU17" s="22"/>
    </row>
    <row r="18" spans="1:47" s="21" customFormat="1" x14ac:dyDescent="0.3">
      <c r="A18" s="78"/>
      <c r="B18" s="23" t="s">
        <v>195</v>
      </c>
      <c r="C18" s="76"/>
      <c r="D18" s="70"/>
      <c r="E18" s="76"/>
      <c r="F18" s="70"/>
      <c r="G18" s="76"/>
      <c r="H18" s="70"/>
      <c r="I18" s="76"/>
      <c r="J18" s="70"/>
      <c r="K18" s="76"/>
      <c r="L18" s="70"/>
      <c r="M18" s="76"/>
      <c r="N18" s="70"/>
      <c r="O18" s="76"/>
      <c r="P18" s="70"/>
      <c r="Q18" s="76"/>
      <c r="R18" s="70"/>
      <c r="S18" s="76"/>
      <c r="T18" s="70"/>
      <c r="U18" s="76"/>
      <c r="V18" s="70"/>
      <c r="W18" s="76"/>
      <c r="X18" s="70"/>
      <c r="Y18" s="76"/>
      <c r="Z18" s="70"/>
      <c r="AA18" s="76"/>
      <c r="AB18" s="70"/>
      <c r="AC18" s="76"/>
      <c r="AD18" s="70"/>
      <c r="AE18" s="76"/>
      <c r="AF18" s="70"/>
      <c r="AG18" s="76"/>
      <c r="AH18" s="70"/>
      <c r="AI18" s="76"/>
      <c r="AJ18" s="70"/>
      <c r="AK18" s="76"/>
      <c r="AL18" s="70"/>
      <c r="AM18" s="76"/>
      <c r="AN18" s="70"/>
      <c r="AO18" s="76"/>
      <c r="AP18" s="70"/>
      <c r="AQ18" s="22"/>
      <c r="AR18" s="22"/>
      <c r="AS18" s="22"/>
      <c r="AT18" s="22"/>
      <c r="AU18" s="22"/>
    </row>
    <row r="19" spans="1:47" s="21" customFormat="1" x14ac:dyDescent="0.3">
      <c r="A19" s="78"/>
      <c r="B19" s="23" t="s">
        <v>196</v>
      </c>
      <c r="C19" s="76"/>
      <c r="D19" s="70"/>
      <c r="E19" s="76"/>
      <c r="F19" s="70"/>
      <c r="G19" s="76"/>
      <c r="H19" s="70"/>
      <c r="I19" s="76"/>
      <c r="J19" s="70"/>
      <c r="K19" s="76"/>
      <c r="L19" s="70"/>
      <c r="M19" s="76"/>
      <c r="N19" s="70"/>
      <c r="O19" s="76"/>
      <c r="P19" s="70"/>
      <c r="Q19" s="76"/>
      <c r="R19" s="70"/>
      <c r="S19" s="76"/>
      <c r="T19" s="70"/>
      <c r="U19" s="76"/>
      <c r="V19" s="70"/>
      <c r="W19" s="76"/>
      <c r="X19" s="70"/>
      <c r="Y19" s="76"/>
      <c r="Z19" s="70"/>
      <c r="AA19" s="76"/>
      <c r="AB19" s="70"/>
      <c r="AC19" s="76"/>
      <c r="AD19" s="70"/>
      <c r="AE19" s="76"/>
      <c r="AF19" s="70"/>
      <c r="AG19" s="76"/>
      <c r="AH19" s="70"/>
      <c r="AI19" s="76"/>
      <c r="AJ19" s="70"/>
      <c r="AK19" s="76"/>
      <c r="AL19" s="70"/>
      <c r="AM19" s="76"/>
      <c r="AN19" s="70"/>
      <c r="AO19" s="76"/>
      <c r="AP19" s="70"/>
      <c r="AQ19" s="22"/>
      <c r="AR19" s="22"/>
      <c r="AS19" s="22"/>
      <c r="AT19" s="22"/>
      <c r="AU19" s="22"/>
    </row>
    <row r="20" spans="1:47" s="21" customFormat="1" x14ac:dyDescent="0.3">
      <c r="A20" s="78"/>
      <c r="B20" s="23" t="s">
        <v>197</v>
      </c>
      <c r="C20" s="76"/>
      <c r="D20" s="70"/>
      <c r="E20" s="76"/>
      <c r="F20" s="70"/>
      <c r="G20" s="76"/>
      <c r="H20" s="70"/>
      <c r="I20" s="76"/>
      <c r="J20" s="70"/>
      <c r="K20" s="76"/>
      <c r="L20" s="70"/>
      <c r="M20" s="76"/>
      <c r="N20" s="70"/>
      <c r="O20" s="76"/>
      <c r="P20" s="70"/>
      <c r="Q20" s="76"/>
      <c r="R20" s="70"/>
      <c r="S20" s="76"/>
      <c r="T20" s="70"/>
      <c r="U20" s="76"/>
      <c r="V20" s="70"/>
      <c r="W20" s="76"/>
      <c r="X20" s="70"/>
      <c r="Y20" s="76"/>
      <c r="Z20" s="70"/>
      <c r="AA20" s="76"/>
      <c r="AB20" s="70"/>
      <c r="AC20" s="76"/>
      <c r="AD20" s="70"/>
      <c r="AE20" s="76"/>
      <c r="AF20" s="70"/>
      <c r="AG20" s="76"/>
      <c r="AH20" s="70"/>
      <c r="AI20" s="76"/>
      <c r="AJ20" s="70"/>
      <c r="AK20" s="76"/>
      <c r="AL20" s="70"/>
      <c r="AM20" s="76"/>
      <c r="AN20" s="70"/>
      <c r="AO20" s="76"/>
      <c r="AP20" s="70"/>
      <c r="AQ20" s="22"/>
      <c r="AR20" s="22"/>
      <c r="AS20" s="22"/>
      <c r="AT20" s="22"/>
      <c r="AU20" s="22"/>
    </row>
    <row r="21" spans="1:47" s="21" customFormat="1" x14ac:dyDescent="0.3">
      <c r="A21" s="78"/>
      <c r="B21" s="23" t="s">
        <v>198</v>
      </c>
      <c r="C21" s="76"/>
      <c r="D21" s="70"/>
      <c r="E21" s="76"/>
      <c r="F21" s="70"/>
      <c r="G21" s="76"/>
      <c r="H21" s="70"/>
      <c r="I21" s="76"/>
      <c r="J21" s="70"/>
      <c r="K21" s="76"/>
      <c r="L21" s="70"/>
      <c r="M21" s="76"/>
      <c r="N21" s="70"/>
      <c r="O21" s="76"/>
      <c r="P21" s="70"/>
      <c r="Q21" s="76"/>
      <c r="R21" s="70"/>
      <c r="S21" s="76"/>
      <c r="T21" s="70"/>
      <c r="U21" s="76"/>
      <c r="V21" s="70"/>
      <c r="W21" s="76"/>
      <c r="X21" s="70"/>
      <c r="Y21" s="76"/>
      <c r="Z21" s="70"/>
      <c r="AA21" s="76"/>
      <c r="AB21" s="70"/>
      <c r="AC21" s="76"/>
      <c r="AD21" s="70"/>
      <c r="AE21" s="76"/>
      <c r="AF21" s="70"/>
      <c r="AG21" s="76"/>
      <c r="AH21" s="70"/>
      <c r="AI21" s="76"/>
      <c r="AJ21" s="70"/>
      <c r="AK21" s="76"/>
      <c r="AL21" s="70"/>
      <c r="AM21" s="76"/>
      <c r="AN21" s="70"/>
      <c r="AO21" s="76"/>
      <c r="AP21" s="70"/>
      <c r="AQ21" s="22"/>
      <c r="AR21" s="22"/>
      <c r="AS21" s="22"/>
      <c r="AT21" s="22"/>
      <c r="AU21" s="22"/>
    </row>
    <row r="22" spans="1:47" s="21" customFormat="1" x14ac:dyDescent="0.3">
      <c r="A22" s="79"/>
      <c r="B22" s="24" t="s">
        <v>30</v>
      </c>
      <c r="C22" s="76"/>
      <c r="D22" s="70"/>
      <c r="E22" s="76"/>
      <c r="F22" s="70"/>
      <c r="G22" s="76"/>
      <c r="H22" s="70"/>
      <c r="I22" s="76"/>
      <c r="J22" s="70"/>
      <c r="K22" s="76"/>
      <c r="L22" s="70"/>
      <c r="M22" s="76"/>
      <c r="N22" s="70"/>
      <c r="O22" s="76"/>
      <c r="P22" s="70"/>
      <c r="Q22" s="76"/>
      <c r="R22" s="70"/>
      <c r="S22" s="76"/>
      <c r="T22" s="70"/>
      <c r="U22" s="76"/>
      <c r="V22" s="70"/>
      <c r="W22" s="76"/>
      <c r="X22" s="70"/>
      <c r="Y22" s="76"/>
      <c r="Z22" s="70"/>
      <c r="AA22" s="76"/>
      <c r="AB22" s="70"/>
      <c r="AC22" s="76"/>
      <c r="AD22" s="70"/>
      <c r="AE22" s="76"/>
      <c r="AF22" s="70"/>
      <c r="AG22" s="76"/>
      <c r="AH22" s="70"/>
      <c r="AI22" s="76"/>
      <c r="AJ22" s="70"/>
      <c r="AK22" s="76"/>
      <c r="AL22" s="70"/>
      <c r="AM22" s="76"/>
      <c r="AN22" s="70"/>
      <c r="AO22" s="76"/>
      <c r="AP22" s="70"/>
      <c r="AQ22" s="22"/>
      <c r="AR22" s="22"/>
      <c r="AS22" s="22"/>
      <c r="AT22" s="22"/>
      <c r="AU22" s="22"/>
    </row>
    <row r="23" spans="1:47" ht="27" x14ac:dyDescent="0.3">
      <c r="A23" s="11" t="s">
        <v>31</v>
      </c>
      <c r="B23" s="8" t="s">
        <v>10</v>
      </c>
      <c r="C23" s="16">
        <v>1</v>
      </c>
      <c r="D23" s="16">
        <v>1</v>
      </c>
      <c r="E23" s="16">
        <v>1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1</v>
      </c>
      <c r="M23" s="16">
        <v>1</v>
      </c>
      <c r="N23" s="16">
        <v>1</v>
      </c>
      <c r="O23" s="16">
        <v>1</v>
      </c>
      <c r="P23" s="16">
        <v>1</v>
      </c>
      <c r="Q23" s="16">
        <v>1</v>
      </c>
      <c r="R23" s="16">
        <v>1</v>
      </c>
      <c r="S23" s="16">
        <v>1</v>
      </c>
      <c r="T23" s="16">
        <v>1</v>
      </c>
      <c r="U23" s="16">
        <v>1</v>
      </c>
      <c r="V23" s="16">
        <v>1</v>
      </c>
      <c r="W23" s="16">
        <v>1</v>
      </c>
      <c r="X23" s="16">
        <v>1</v>
      </c>
      <c r="Y23" s="16">
        <v>1</v>
      </c>
      <c r="Z23" s="16">
        <v>1</v>
      </c>
      <c r="AA23" s="16">
        <v>1</v>
      </c>
      <c r="AB23" s="16">
        <v>1</v>
      </c>
      <c r="AC23" s="16">
        <v>1</v>
      </c>
      <c r="AD23" s="16">
        <v>1</v>
      </c>
      <c r="AE23" s="16">
        <v>1</v>
      </c>
      <c r="AF23" s="16">
        <v>1</v>
      </c>
      <c r="AG23" s="16">
        <v>1</v>
      </c>
      <c r="AH23" s="16">
        <v>1</v>
      </c>
      <c r="AI23" s="16">
        <v>1</v>
      </c>
      <c r="AJ23" s="16">
        <v>1</v>
      </c>
      <c r="AK23" s="16">
        <v>1</v>
      </c>
      <c r="AL23" s="16">
        <v>1</v>
      </c>
      <c r="AM23" s="16">
        <v>1</v>
      </c>
      <c r="AN23" s="16">
        <v>1</v>
      </c>
      <c r="AO23" s="16">
        <v>1</v>
      </c>
      <c r="AP23" s="16">
        <v>1</v>
      </c>
    </row>
    <row r="24" spans="1:47" ht="26.4" x14ac:dyDescent="0.3">
      <c r="A24" s="12" t="s">
        <v>32</v>
      </c>
      <c r="B24" s="10" t="s">
        <v>33</v>
      </c>
      <c r="C24" s="16">
        <v>1</v>
      </c>
      <c r="D24" s="16">
        <v>1</v>
      </c>
      <c r="E24" s="16">
        <v>1</v>
      </c>
      <c r="F24" s="16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1</v>
      </c>
      <c r="M24" s="16">
        <v>1</v>
      </c>
      <c r="N24" s="16">
        <v>1</v>
      </c>
      <c r="O24" s="16">
        <v>1</v>
      </c>
      <c r="P24" s="16">
        <v>1</v>
      </c>
      <c r="Q24" s="16">
        <v>1</v>
      </c>
      <c r="R24" s="16">
        <v>1</v>
      </c>
      <c r="S24" s="16">
        <v>1</v>
      </c>
      <c r="T24" s="16">
        <v>1</v>
      </c>
      <c r="U24" s="16">
        <v>1</v>
      </c>
      <c r="V24" s="16">
        <v>1</v>
      </c>
      <c r="W24" s="16">
        <v>1</v>
      </c>
      <c r="X24" s="16">
        <v>1</v>
      </c>
      <c r="Y24" s="16">
        <v>1</v>
      </c>
      <c r="Z24" s="16">
        <v>1</v>
      </c>
      <c r="AA24" s="16">
        <v>1</v>
      </c>
      <c r="AB24" s="16">
        <v>1</v>
      </c>
      <c r="AC24" s="16">
        <v>1</v>
      </c>
      <c r="AD24" s="16">
        <v>1</v>
      </c>
      <c r="AE24" s="16">
        <v>1</v>
      </c>
      <c r="AF24" s="16">
        <v>1</v>
      </c>
      <c r="AG24" s="16">
        <v>1</v>
      </c>
      <c r="AH24" s="16">
        <v>1</v>
      </c>
      <c r="AI24" s="16">
        <v>1</v>
      </c>
      <c r="AJ24" s="16">
        <v>1</v>
      </c>
      <c r="AK24" s="16">
        <v>1</v>
      </c>
      <c r="AL24" s="16">
        <v>1</v>
      </c>
      <c r="AM24" s="16">
        <v>1</v>
      </c>
      <c r="AN24" s="16">
        <v>1</v>
      </c>
      <c r="AO24" s="16">
        <v>1</v>
      </c>
      <c r="AP24" s="16">
        <v>1</v>
      </c>
    </row>
    <row r="25" spans="1:47" ht="26.4" x14ac:dyDescent="0.3">
      <c r="A25" s="80" t="s">
        <v>34</v>
      </c>
      <c r="B25" s="6" t="s">
        <v>11</v>
      </c>
      <c r="C25" s="16">
        <v>1</v>
      </c>
      <c r="D25" s="16">
        <v>1</v>
      </c>
      <c r="E25" s="16">
        <v>1</v>
      </c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1</v>
      </c>
      <c r="M25" s="16">
        <v>1</v>
      </c>
      <c r="N25" s="16">
        <v>1</v>
      </c>
      <c r="O25" s="16">
        <v>1</v>
      </c>
      <c r="P25" s="16">
        <v>1</v>
      </c>
      <c r="Q25" s="16">
        <v>1</v>
      </c>
      <c r="R25" s="16">
        <v>1</v>
      </c>
      <c r="S25" s="16">
        <v>1</v>
      </c>
      <c r="T25" s="16">
        <v>1</v>
      </c>
      <c r="U25" s="16">
        <v>1</v>
      </c>
      <c r="V25" s="16">
        <v>1</v>
      </c>
      <c r="W25" s="16">
        <v>1</v>
      </c>
      <c r="X25" s="16">
        <v>1</v>
      </c>
      <c r="Y25" s="16">
        <v>1</v>
      </c>
      <c r="Z25" s="16">
        <v>1</v>
      </c>
      <c r="AA25" s="16">
        <v>1</v>
      </c>
      <c r="AB25" s="16">
        <v>1</v>
      </c>
      <c r="AC25" s="16">
        <v>1</v>
      </c>
      <c r="AD25" s="16">
        <v>1</v>
      </c>
      <c r="AE25" s="16">
        <v>1</v>
      </c>
      <c r="AF25" s="16">
        <v>1</v>
      </c>
      <c r="AG25" s="16">
        <v>1</v>
      </c>
      <c r="AH25" s="16">
        <v>1</v>
      </c>
      <c r="AI25" s="16">
        <v>1</v>
      </c>
      <c r="AJ25" s="16">
        <v>1</v>
      </c>
      <c r="AK25" s="16">
        <v>1</v>
      </c>
      <c r="AL25" s="16">
        <v>1</v>
      </c>
      <c r="AM25" s="16">
        <v>1</v>
      </c>
      <c r="AN25" s="16">
        <v>1</v>
      </c>
      <c r="AO25" s="16">
        <v>1</v>
      </c>
      <c r="AP25" s="16">
        <v>1</v>
      </c>
    </row>
    <row r="26" spans="1:47" ht="26.4" x14ac:dyDescent="0.3">
      <c r="A26" s="81"/>
      <c r="B26" s="7" t="s">
        <v>12</v>
      </c>
      <c r="C26" s="16">
        <v>1</v>
      </c>
      <c r="D26" s="16">
        <v>1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1</v>
      </c>
      <c r="M26" s="16">
        <v>1</v>
      </c>
      <c r="N26" s="16">
        <v>1</v>
      </c>
      <c r="O26" s="16">
        <v>1</v>
      </c>
      <c r="P26" s="16">
        <v>1</v>
      </c>
      <c r="Q26" s="16">
        <v>1</v>
      </c>
      <c r="R26" s="16">
        <v>1</v>
      </c>
      <c r="S26" s="16">
        <v>1</v>
      </c>
      <c r="T26" s="16">
        <v>1</v>
      </c>
      <c r="U26" s="16">
        <v>1</v>
      </c>
      <c r="V26" s="16">
        <v>1</v>
      </c>
      <c r="W26" s="16">
        <v>1</v>
      </c>
      <c r="X26" s="16">
        <v>1</v>
      </c>
      <c r="Y26" s="16">
        <v>1</v>
      </c>
      <c r="Z26" s="16">
        <v>1</v>
      </c>
      <c r="AA26" s="16">
        <v>1</v>
      </c>
      <c r="AB26" s="16">
        <v>1</v>
      </c>
      <c r="AC26" s="16">
        <v>1</v>
      </c>
      <c r="AD26" s="16">
        <v>1</v>
      </c>
      <c r="AE26" s="16">
        <v>1</v>
      </c>
      <c r="AF26" s="16">
        <v>1</v>
      </c>
      <c r="AG26" s="16">
        <v>1</v>
      </c>
      <c r="AH26" s="16">
        <v>1</v>
      </c>
      <c r="AI26" s="16">
        <v>1</v>
      </c>
      <c r="AJ26" s="16">
        <v>1</v>
      </c>
      <c r="AK26" s="16">
        <v>1</v>
      </c>
      <c r="AL26" s="16">
        <v>1</v>
      </c>
      <c r="AM26" s="16">
        <v>1</v>
      </c>
      <c r="AN26" s="16">
        <v>1</v>
      </c>
      <c r="AO26" s="16">
        <v>1</v>
      </c>
      <c r="AP26" s="16">
        <v>1</v>
      </c>
    </row>
    <row r="27" spans="1:47" ht="26.4" x14ac:dyDescent="0.3">
      <c r="A27" s="81"/>
      <c r="B27" s="7" t="s">
        <v>13</v>
      </c>
      <c r="C27" s="16">
        <v>1</v>
      </c>
      <c r="D27" s="16">
        <v>1</v>
      </c>
      <c r="E27" s="16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1</v>
      </c>
      <c r="M27" s="16">
        <v>1</v>
      </c>
      <c r="N27" s="16">
        <v>1</v>
      </c>
      <c r="O27" s="16">
        <v>1</v>
      </c>
      <c r="P27" s="16">
        <v>1</v>
      </c>
      <c r="Q27" s="16">
        <v>1</v>
      </c>
      <c r="R27" s="16">
        <v>1</v>
      </c>
      <c r="S27" s="16">
        <v>1</v>
      </c>
      <c r="T27" s="16">
        <v>1</v>
      </c>
      <c r="U27" s="16">
        <v>1</v>
      </c>
      <c r="V27" s="16">
        <v>1</v>
      </c>
      <c r="W27" s="16">
        <v>1</v>
      </c>
      <c r="X27" s="16">
        <v>1</v>
      </c>
      <c r="Y27" s="16">
        <v>1</v>
      </c>
      <c r="Z27" s="16">
        <v>1</v>
      </c>
      <c r="AA27" s="16">
        <v>1</v>
      </c>
      <c r="AB27" s="16">
        <v>1</v>
      </c>
      <c r="AC27" s="16">
        <v>1</v>
      </c>
      <c r="AD27" s="16">
        <v>1</v>
      </c>
      <c r="AE27" s="16">
        <v>1</v>
      </c>
      <c r="AF27" s="16">
        <v>1</v>
      </c>
      <c r="AG27" s="16">
        <v>1</v>
      </c>
      <c r="AH27" s="16">
        <v>1</v>
      </c>
      <c r="AI27" s="16">
        <v>1</v>
      </c>
      <c r="AJ27" s="16">
        <v>1</v>
      </c>
      <c r="AK27" s="16">
        <v>1</v>
      </c>
      <c r="AL27" s="16">
        <v>1</v>
      </c>
      <c r="AM27" s="16">
        <v>1</v>
      </c>
      <c r="AN27" s="16">
        <v>1</v>
      </c>
      <c r="AO27" s="16">
        <v>1</v>
      </c>
      <c r="AP27" s="16">
        <v>1</v>
      </c>
    </row>
    <row r="28" spans="1:47" ht="26.4" x14ac:dyDescent="0.3">
      <c r="A28" s="81"/>
      <c r="B28" s="7" t="s">
        <v>14</v>
      </c>
      <c r="C28" s="16">
        <v>1</v>
      </c>
      <c r="D28" s="16">
        <v>1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16">
        <v>1</v>
      </c>
      <c r="K28" s="16">
        <v>1</v>
      </c>
      <c r="L28" s="16">
        <v>1</v>
      </c>
      <c r="M28" s="16">
        <v>1</v>
      </c>
      <c r="N28" s="16">
        <v>1</v>
      </c>
      <c r="O28" s="16">
        <v>1</v>
      </c>
      <c r="P28" s="16">
        <v>1</v>
      </c>
      <c r="Q28" s="16">
        <v>1</v>
      </c>
      <c r="R28" s="16">
        <v>1</v>
      </c>
      <c r="S28" s="16">
        <v>1</v>
      </c>
      <c r="T28" s="16">
        <v>1</v>
      </c>
      <c r="U28" s="16">
        <v>1</v>
      </c>
      <c r="V28" s="16">
        <v>1</v>
      </c>
      <c r="W28" s="16">
        <v>1</v>
      </c>
      <c r="X28" s="16">
        <v>1</v>
      </c>
      <c r="Y28" s="16">
        <v>1</v>
      </c>
      <c r="Z28" s="16">
        <v>1</v>
      </c>
      <c r="AA28" s="16">
        <v>1</v>
      </c>
      <c r="AB28" s="16">
        <v>1</v>
      </c>
      <c r="AC28" s="16">
        <v>1</v>
      </c>
      <c r="AD28" s="16">
        <v>1</v>
      </c>
      <c r="AE28" s="16">
        <v>1</v>
      </c>
      <c r="AF28" s="16">
        <v>1</v>
      </c>
      <c r="AG28" s="16">
        <v>1</v>
      </c>
      <c r="AH28" s="16">
        <v>1</v>
      </c>
      <c r="AI28" s="16">
        <v>1</v>
      </c>
      <c r="AJ28" s="16">
        <v>1</v>
      </c>
      <c r="AK28" s="16">
        <v>1</v>
      </c>
      <c r="AL28" s="16">
        <v>1</v>
      </c>
      <c r="AM28" s="16">
        <v>1</v>
      </c>
      <c r="AN28" s="16">
        <v>1</v>
      </c>
      <c r="AO28" s="16">
        <v>1</v>
      </c>
      <c r="AP28" s="16">
        <v>1</v>
      </c>
    </row>
    <row r="29" spans="1:47" x14ac:dyDescent="0.3">
      <c r="A29" s="81"/>
      <c r="B29" s="7" t="s">
        <v>15</v>
      </c>
      <c r="C29" s="16">
        <v>1</v>
      </c>
      <c r="D29" s="16">
        <v>1</v>
      </c>
      <c r="E29" s="16">
        <v>1</v>
      </c>
      <c r="F29" s="16">
        <v>1</v>
      </c>
      <c r="G29" s="16">
        <v>1</v>
      </c>
      <c r="H29" s="16">
        <v>1</v>
      </c>
      <c r="I29" s="16">
        <v>1</v>
      </c>
      <c r="J29" s="16">
        <v>1</v>
      </c>
      <c r="K29" s="16">
        <v>1</v>
      </c>
      <c r="L29" s="16">
        <v>1</v>
      </c>
      <c r="M29" s="16">
        <v>1</v>
      </c>
      <c r="N29" s="16">
        <v>1</v>
      </c>
      <c r="O29" s="16">
        <v>1</v>
      </c>
      <c r="P29" s="16">
        <v>1</v>
      </c>
      <c r="Q29" s="16">
        <v>1</v>
      </c>
      <c r="R29" s="16">
        <v>1</v>
      </c>
      <c r="S29" s="16">
        <v>1</v>
      </c>
      <c r="T29" s="16">
        <v>1</v>
      </c>
      <c r="U29" s="16">
        <v>1</v>
      </c>
      <c r="V29" s="16">
        <v>1</v>
      </c>
      <c r="W29" s="16">
        <v>1</v>
      </c>
      <c r="X29" s="16">
        <v>1</v>
      </c>
      <c r="Y29" s="16">
        <v>1</v>
      </c>
      <c r="Z29" s="16">
        <v>1</v>
      </c>
      <c r="AA29" s="16">
        <v>1</v>
      </c>
      <c r="AB29" s="16">
        <v>1</v>
      </c>
      <c r="AC29" s="16">
        <v>1</v>
      </c>
      <c r="AD29" s="16">
        <v>1</v>
      </c>
      <c r="AE29" s="16">
        <v>1</v>
      </c>
      <c r="AF29" s="16">
        <v>1</v>
      </c>
      <c r="AG29" s="16">
        <v>1</v>
      </c>
      <c r="AH29" s="16">
        <v>1</v>
      </c>
      <c r="AI29" s="16">
        <v>1</v>
      </c>
      <c r="AJ29" s="16">
        <v>1</v>
      </c>
      <c r="AK29" s="16">
        <v>1</v>
      </c>
      <c r="AL29" s="16">
        <v>1</v>
      </c>
      <c r="AM29" s="16">
        <v>1</v>
      </c>
      <c r="AN29" s="16">
        <v>1</v>
      </c>
      <c r="AO29" s="16">
        <v>1</v>
      </c>
      <c r="AP29" s="16">
        <v>1</v>
      </c>
    </row>
    <row r="30" spans="1:47" s="21" customFormat="1" ht="26.4" x14ac:dyDescent="0.3">
      <c r="A30" s="81"/>
      <c r="B30" s="19" t="s">
        <v>35</v>
      </c>
      <c r="C30" s="20">
        <v>1</v>
      </c>
      <c r="D30" s="20">
        <v>1</v>
      </c>
      <c r="E30" s="20">
        <v>1</v>
      </c>
      <c r="F30" s="20">
        <v>1</v>
      </c>
      <c r="G30" s="20">
        <v>1</v>
      </c>
      <c r="H30" s="20">
        <v>1</v>
      </c>
      <c r="I30" s="20">
        <v>1</v>
      </c>
      <c r="J30" s="20">
        <v>1</v>
      </c>
      <c r="K30" s="20">
        <v>1</v>
      </c>
      <c r="L30" s="20">
        <v>1</v>
      </c>
      <c r="M30" s="20">
        <v>1</v>
      </c>
      <c r="N30" s="20">
        <v>1</v>
      </c>
      <c r="O30" s="20">
        <v>1</v>
      </c>
      <c r="P30" s="20">
        <v>1</v>
      </c>
      <c r="Q30" s="20">
        <v>1</v>
      </c>
      <c r="R30" s="20">
        <v>1</v>
      </c>
      <c r="S30" s="20">
        <v>1</v>
      </c>
      <c r="T30" s="20">
        <v>1</v>
      </c>
      <c r="U30" s="20">
        <v>1</v>
      </c>
      <c r="V30" s="20">
        <v>1</v>
      </c>
      <c r="W30" s="20">
        <v>1</v>
      </c>
      <c r="X30" s="20">
        <v>1</v>
      </c>
      <c r="Y30" s="20">
        <v>1</v>
      </c>
      <c r="Z30" s="20">
        <v>1</v>
      </c>
      <c r="AA30" s="20">
        <v>1</v>
      </c>
      <c r="AB30" s="20">
        <v>1</v>
      </c>
      <c r="AC30" s="20">
        <v>1</v>
      </c>
      <c r="AD30" s="20">
        <v>1</v>
      </c>
      <c r="AE30" s="20">
        <v>1</v>
      </c>
      <c r="AF30" s="20">
        <v>1</v>
      </c>
      <c r="AG30" s="20">
        <v>1</v>
      </c>
      <c r="AH30" s="20">
        <v>1</v>
      </c>
      <c r="AI30" s="20">
        <v>1</v>
      </c>
      <c r="AJ30" s="20">
        <v>1</v>
      </c>
      <c r="AK30" s="20">
        <v>1</v>
      </c>
      <c r="AL30" s="20">
        <v>1</v>
      </c>
      <c r="AM30" s="20">
        <v>1</v>
      </c>
      <c r="AN30" s="20">
        <v>1</v>
      </c>
      <c r="AO30" s="20">
        <v>1</v>
      </c>
      <c r="AP30" s="20">
        <v>1</v>
      </c>
      <c r="AQ30" s="20"/>
      <c r="AR30" s="20"/>
      <c r="AS30" s="20"/>
      <c r="AT30" s="20"/>
      <c r="AU30" s="20"/>
    </row>
    <row r="31" spans="1:47" s="21" customFormat="1" x14ac:dyDescent="0.3">
      <c r="A31" s="81"/>
      <c r="B31" s="19" t="s">
        <v>36</v>
      </c>
      <c r="C31" s="20">
        <v>1</v>
      </c>
      <c r="D31" s="20">
        <v>1</v>
      </c>
      <c r="E31" s="20">
        <v>1</v>
      </c>
      <c r="F31" s="20">
        <v>1</v>
      </c>
      <c r="G31" s="20">
        <v>1</v>
      </c>
      <c r="H31" s="20">
        <v>1</v>
      </c>
      <c r="I31" s="20">
        <v>1</v>
      </c>
      <c r="J31" s="20">
        <v>1</v>
      </c>
      <c r="K31" s="20">
        <v>1</v>
      </c>
      <c r="L31" s="20">
        <v>1</v>
      </c>
      <c r="M31" s="20">
        <v>1</v>
      </c>
      <c r="N31" s="20">
        <v>1</v>
      </c>
      <c r="O31" s="20">
        <v>1</v>
      </c>
      <c r="P31" s="20">
        <v>1</v>
      </c>
      <c r="Q31" s="20">
        <v>1</v>
      </c>
      <c r="R31" s="20">
        <v>1</v>
      </c>
      <c r="S31" s="20">
        <v>1</v>
      </c>
      <c r="T31" s="20">
        <v>1</v>
      </c>
      <c r="U31" s="20">
        <v>1</v>
      </c>
      <c r="V31" s="20">
        <v>1</v>
      </c>
      <c r="W31" s="20">
        <v>1</v>
      </c>
      <c r="X31" s="20">
        <v>1</v>
      </c>
      <c r="Y31" s="20">
        <v>1</v>
      </c>
      <c r="Z31" s="20">
        <v>1</v>
      </c>
      <c r="AA31" s="20">
        <v>1</v>
      </c>
      <c r="AB31" s="20">
        <v>1</v>
      </c>
      <c r="AC31" s="20">
        <v>1</v>
      </c>
      <c r="AD31" s="20">
        <v>1</v>
      </c>
      <c r="AE31" s="20">
        <v>1</v>
      </c>
      <c r="AF31" s="20">
        <v>1</v>
      </c>
      <c r="AG31" s="20">
        <v>1</v>
      </c>
      <c r="AH31" s="20">
        <v>1</v>
      </c>
      <c r="AI31" s="20">
        <v>1</v>
      </c>
      <c r="AJ31" s="20">
        <v>1</v>
      </c>
      <c r="AK31" s="20">
        <v>1</v>
      </c>
      <c r="AL31" s="20">
        <v>1</v>
      </c>
      <c r="AM31" s="20">
        <v>1</v>
      </c>
      <c r="AN31" s="20">
        <v>1</v>
      </c>
      <c r="AO31" s="20">
        <v>1</v>
      </c>
      <c r="AP31" s="20">
        <v>1</v>
      </c>
      <c r="AQ31" s="20"/>
      <c r="AR31" s="20"/>
      <c r="AS31" s="20"/>
      <c r="AT31" s="20"/>
      <c r="AU31" s="20"/>
    </row>
    <row r="32" spans="1:47" ht="26.4" x14ac:dyDescent="0.3">
      <c r="A32" s="80" t="s">
        <v>37</v>
      </c>
      <c r="B32" s="6" t="s">
        <v>16</v>
      </c>
      <c r="C32" s="16">
        <v>1</v>
      </c>
      <c r="D32" s="16">
        <v>1</v>
      </c>
      <c r="E32" s="16">
        <v>1</v>
      </c>
      <c r="F32" s="16">
        <v>1</v>
      </c>
      <c r="G32" s="16">
        <v>1</v>
      </c>
      <c r="H32" s="16">
        <v>1</v>
      </c>
      <c r="I32" s="16">
        <v>1</v>
      </c>
      <c r="J32" s="16">
        <v>1</v>
      </c>
      <c r="K32" s="16">
        <v>1</v>
      </c>
      <c r="L32" s="16">
        <v>1</v>
      </c>
      <c r="M32" s="16">
        <v>1</v>
      </c>
      <c r="N32" s="16">
        <v>1</v>
      </c>
      <c r="O32" s="16">
        <v>1</v>
      </c>
      <c r="P32" s="16">
        <v>1</v>
      </c>
      <c r="Q32" s="16">
        <v>1</v>
      </c>
      <c r="R32" s="16">
        <v>1</v>
      </c>
      <c r="S32" s="16">
        <v>1</v>
      </c>
      <c r="T32" s="16">
        <v>1</v>
      </c>
      <c r="U32" s="16">
        <v>1</v>
      </c>
      <c r="V32" s="16">
        <v>1</v>
      </c>
      <c r="W32" s="16">
        <v>1</v>
      </c>
      <c r="X32" s="16">
        <v>1</v>
      </c>
      <c r="Y32" s="16">
        <v>1</v>
      </c>
      <c r="Z32" s="16">
        <v>1</v>
      </c>
      <c r="AA32" s="16">
        <v>1</v>
      </c>
      <c r="AB32" s="16">
        <v>1</v>
      </c>
      <c r="AC32" s="16">
        <v>1</v>
      </c>
      <c r="AD32" s="16">
        <v>1</v>
      </c>
      <c r="AE32" s="16">
        <v>1</v>
      </c>
      <c r="AF32" s="16">
        <v>1</v>
      </c>
      <c r="AG32" s="16">
        <v>1</v>
      </c>
      <c r="AH32" s="16">
        <v>1</v>
      </c>
      <c r="AI32" s="16">
        <v>1</v>
      </c>
      <c r="AJ32" s="16">
        <v>1</v>
      </c>
      <c r="AK32" s="16">
        <v>1</v>
      </c>
      <c r="AL32" s="16">
        <v>1</v>
      </c>
      <c r="AM32" s="16">
        <v>1</v>
      </c>
      <c r="AN32" s="16">
        <v>1</v>
      </c>
      <c r="AO32" s="16">
        <v>1</v>
      </c>
      <c r="AP32" s="16">
        <v>1</v>
      </c>
    </row>
    <row r="33" spans="1:47" s="21" customFormat="1" ht="26.4" x14ac:dyDescent="0.3">
      <c r="A33" s="82"/>
      <c r="B33" s="24" t="s">
        <v>17</v>
      </c>
      <c r="C33" s="20">
        <v>1</v>
      </c>
      <c r="D33" s="20">
        <v>1</v>
      </c>
      <c r="E33" s="20">
        <v>1</v>
      </c>
      <c r="F33" s="20">
        <v>1</v>
      </c>
      <c r="G33" s="20">
        <v>1</v>
      </c>
      <c r="H33" s="20">
        <v>1</v>
      </c>
      <c r="I33" s="20">
        <v>1</v>
      </c>
      <c r="J33" s="20">
        <v>1</v>
      </c>
      <c r="K33" s="20">
        <v>1</v>
      </c>
      <c r="L33" s="20">
        <v>1</v>
      </c>
      <c r="M33" s="20">
        <v>1</v>
      </c>
      <c r="N33" s="20">
        <v>1</v>
      </c>
      <c r="O33" s="20">
        <v>1</v>
      </c>
      <c r="P33" s="20">
        <v>1</v>
      </c>
      <c r="Q33" s="20">
        <v>1</v>
      </c>
      <c r="R33" s="20">
        <v>1</v>
      </c>
      <c r="S33" s="20">
        <v>1</v>
      </c>
      <c r="T33" s="20">
        <v>1</v>
      </c>
      <c r="U33" s="20">
        <v>1</v>
      </c>
      <c r="V33" s="20">
        <v>1</v>
      </c>
      <c r="W33" s="20">
        <v>1</v>
      </c>
      <c r="X33" s="20">
        <v>1</v>
      </c>
      <c r="Y33" s="20">
        <v>1</v>
      </c>
      <c r="Z33" s="20">
        <v>1</v>
      </c>
      <c r="AA33" s="20">
        <v>1</v>
      </c>
      <c r="AB33" s="20">
        <v>1</v>
      </c>
      <c r="AC33" s="20">
        <v>1</v>
      </c>
      <c r="AD33" s="20">
        <v>1</v>
      </c>
      <c r="AE33" s="20">
        <v>1</v>
      </c>
      <c r="AF33" s="20">
        <v>1</v>
      </c>
      <c r="AG33" s="20">
        <v>1</v>
      </c>
      <c r="AH33" s="20">
        <v>1</v>
      </c>
      <c r="AI33" s="20">
        <v>1</v>
      </c>
      <c r="AJ33" s="20">
        <v>1</v>
      </c>
      <c r="AK33" s="20">
        <v>1</v>
      </c>
      <c r="AL33" s="20">
        <v>1</v>
      </c>
      <c r="AM33" s="20">
        <v>1</v>
      </c>
      <c r="AN33" s="20">
        <v>1</v>
      </c>
      <c r="AO33" s="20">
        <v>1</v>
      </c>
      <c r="AP33" s="20">
        <v>1</v>
      </c>
      <c r="AQ33" s="20"/>
      <c r="AR33" s="20"/>
      <c r="AS33" s="20"/>
      <c r="AT33" s="20"/>
      <c r="AU33" s="20"/>
    </row>
    <row r="34" spans="1:47" ht="27" x14ac:dyDescent="0.3">
      <c r="A34" s="13" t="s">
        <v>38</v>
      </c>
      <c r="B34" s="8" t="s">
        <v>18</v>
      </c>
      <c r="C34" s="16">
        <v>1</v>
      </c>
      <c r="D34" s="16">
        <v>1</v>
      </c>
      <c r="E34" s="16">
        <v>1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16">
        <v>1</v>
      </c>
      <c r="M34" s="16">
        <v>1</v>
      </c>
      <c r="N34" s="16">
        <v>1</v>
      </c>
      <c r="O34" s="16">
        <v>1</v>
      </c>
      <c r="P34" s="16">
        <v>1</v>
      </c>
      <c r="Q34" s="16">
        <v>1</v>
      </c>
      <c r="R34" s="16">
        <v>1</v>
      </c>
      <c r="S34" s="16">
        <v>1</v>
      </c>
      <c r="T34" s="16">
        <v>1</v>
      </c>
      <c r="U34" s="16">
        <v>1</v>
      </c>
      <c r="V34" s="16">
        <v>1</v>
      </c>
      <c r="W34" s="16">
        <v>1</v>
      </c>
      <c r="X34" s="16">
        <v>1</v>
      </c>
      <c r="Y34" s="16">
        <v>1</v>
      </c>
      <c r="Z34" s="16">
        <v>1</v>
      </c>
      <c r="AA34" s="16">
        <v>1</v>
      </c>
      <c r="AB34" s="16">
        <v>1</v>
      </c>
      <c r="AC34" s="16">
        <v>1</v>
      </c>
      <c r="AD34" s="16">
        <v>1</v>
      </c>
      <c r="AE34" s="16">
        <v>1</v>
      </c>
      <c r="AF34" s="16">
        <v>1</v>
      </c>
      <c r="AG34" s="16">
        <v>1</v>
      </c>
      <c r="AH34" s="16">
        <v>1</v>
      </c>
      <c r="AI34" s="16">
        <v>1</v>
      </c>
      <c r="AJ34" s="16">
        <v>1</v>
      </c>
      <c r="AK34" s="16">
        <v>1</v>
      </c>
      <c r="AL34" s="16">
        <v>1</v>
      </c>
      <c r="AM34" s="16">
        <v>1</v>
      </c>
      <c r="AN34" s="16">
        <v>1</v>
      </c>
      <c r="AO34" s="16">
        <v>1</v>
      </c>
      <c r="AP34" s="16">
        <v>1</v>
      </c>
    </row>
    <row r="35" spans="1:47" ht="27" x14ac:dyDescent="0.3">
      <c r="A35" s="13" t="s">
        <v>39</v>
      </c>
      <c r="B35" s="8" t="s">
        <v>40</v>
      </c>
      <c r="C35" s="16">
        <v>1</v>
      </c>
      <c r="D35" s="16">
        <v>1</v>
      </c>
      <c r="E35" s="16">
        <v>1</v>
      </c>
      <c r="F35" s="16">
        <v>1</v>
      </c>
      <c r="G35" s="16">
        <v>1</v>
      </c>
      <c r="H35" s="16">
        <v>1</v>
      </c>
      <c r="I35" s="16">
        <v>1</v>
      </c>
      <c r="J35" s="16">
        <v>1</v>
      </c>
      <c r="K35" s="16">
        <v>1</v>
      </c>
      <c r="L35" s="16">
        <v>1</v>
      </c>
      <c r="M35" s="16">
        <v>1</v>
      </c>
      <c r="N35" s="16">
        <v>1</v>
      </c>
      <c r="O35" s="16">
        <v>1</v>
      </c>
      <c r="P35" s="16">
        <v>1</v>
      </c>
      <c r="Q35" s="16">
        <v>1</v>
      </c>
      <c r="R35" s="16">
        <v>1</v>
      </c>
      <c r="S35" s="16">
        <v>1</v>
      </c>
      <c r="T35" s="16">
        <v>1</v>
      </c>
      <c r="U35" s="16">
        <v>1</v>
      </c>
      <c r="V35" s="16">
        <v>1</v>
      </c>
      <c r="W35" s="16">
        <v>1</v>
      </c>
      <c r="X35" s="16">
        <v>1</v>
      </c>
      <c r="Y35" s="16">
        <v>1</v>
      </c>
      <c r="Z35" s="16">
        <v>1</v>
      </c>
      <c r="AA35" s="16">
        <v>1</v>
      </c>
      <c r="AB35" s="16">
        <v>1</v>
      </c>
      <c r="AC35" s="16">
        <v>1</v>
      </c>
      <c r="AD35" s="16">
        <v>1</v>
      </c>
      <c r="AE35" s="16">
        <v>1</v>
      </c>
      <c r="AF35" s="16">
        <v>1</v>
      </c>
      <c r="AG35" s="16">
        <v>1</v>
      </c>
      <c r="AH35" s="16">
        <v>1</v>
      </c>
      <c r="AI35" s="16">
        <v>1</v>
      </c>
      <c r="AJ35" s="16">
        <v>1</v>
      </c>
      <c r="AK35" s="16">
        <v>1</v>
      </c>
      <c r="AL35" s="16">
        <v>1</v>
      </c>
      <c r="AM35" s="16">
        <v>1</v>
      </c>
      <c r="AN35" s="16">
        <v>1</v>
      </c>
      <c r="AO35" s="16">
        <v>1</v>
      </c>
      <c r="AP35" s="16">
        <v>1</v>
      </c>
    </row>
    <row r="36" spans="1:47" ht="26.4" x14ac:dyDescent="0.3">
      <c r="A36" s="83" t="s">
        <v>41</v>
      </c>
      <c r="B36" s="6" t="s">
        <v>19</v>
      </c>
      <c r="C36" s="16">
        <v>1</v>
      </c>
      <c r="D36" s="16">
        <v>1</v>
      </c>
      <c r="E36" s="16">
        <v>1</v>
      </c>
      <c r="F36" s="16">
        <v>1</v>
      </c>
      <c r="G36" s="16">
        <v>1</v>
      </c>
      <c r="H36" s="16">
        <v>1</v>
      </c>
      <c r="I36" s="16">
        <v>1</v>
      </c>
      <c r="J36" s="16">
        <v>1</v>
      </c>
      <c r="K36" s="16">
        <v>1</v>
      </c>
      <c r="L36" s="16">
        <v>1</v>
      </c>
      <c r="M36" s="16">
        <v>1</v>
      </c>
      <c r="N36" s="16">
        <v>1</v>
      </c>
      <c r="O36" s="16">
        <v>1</v>
      </c>
      <c r="P36" s="16">
        <v>1</v>
      </c>
      <c r="Q36" s="16">
        <v>1</v>
      </c>
      <c r="R36" s="16">
        <v>1</v>
      </c>
      <c r="S36" s="16">
        <v>1</v>
      </c>
      <c r="T36" s="16">
        <v>1</v>
      </c>
      <c r="U36" s="16">
        <v>1</v>
      </c>
      <c r="V36" s="16">
        <v>1</v>
      </c>
      <c r="W36" s="16">
        <v>1</v>
      </c>
      <c r="X36" s="16">
        <v>1</v>
      </c>
      <c r="Y36" s="16">
        <v>1</v>
      </c>
      <c r="Z36" s="16">
        <v>1</v>
      </c>
      <c r="AA36" s="16">
        <v>1</v>
      </c>
      <c r="AB36" s="16">
        <v>1</v>
      </c>
      <c r="AC36" s="16">
        <v>1</v>
      </c>
      <c r="AD36" s="16">
        <v>1</v>
      </c>
      <c r="AE36" s="16">
        <v>1</v>
      </c>
      <c r="AF36" s="16">
        <v>1</v>
      </c>
      <c r="AG36" s="16">
        <v>1</v>
      </c>
      <c r="AH36" s="16">
        <v>1</v>
      </c>
      <c r="AI36" s="16">
        <v>1</v>
      </c>
      <c r="AJ36" s="16">
        <v>1</v>
      </c>
      <c r="AK36" s="16">
        <v>1</v>
      </c>
      <c r="AL36" s="16">
        <v>1</v>
      </c>
      <c r="AM36" s="16">
        <v>1</v>
      </c>
      <c r="AN36" s="16">
        <v>1</v>
      </c>
      <c r="AO36" s="16">
        <v>1</v>
      </c>
      <c r="AP36" s="16">
        <v>1</v>
      </c>
    </row>
    <row r="37" spans="1:47" ht="26.4" x14ac:dyDescent="0.3">
      <c r="A37" s="84"/>
      <c r="B37" s="7" t="s">
        <v>42</v>
      </c>
      <c r="C37" s="16">
        <v>1</v>
      </c>
      <c r="D37" s="16">
        <v>1</v>
      </c>
      <c r="E37" s="16">
        <v>1</v>
      </c>
      <c r="F37" s="16">
        <v>1</v>
      </c>
      <c r="G37" s="16">
        <v>1</v>
      </c>
      <c r="H37" s="16">
        <v>1</v>
      </c>
      <c r="I37" s="16">
        <v>1</v>
      </c>
      <c r="J37" s="16">
        <v>1</v>
      </c>
      <c r="K37" s="16">
        <v>1</v>
      </c>
      <c r="L37" s="16">
        <v>1</v>
      </c>
      <c r="M37" s="16">
        <v>1</v>
      </c>
      <c r="N37" s="16">
        <v>1</v>
      </c>
      <c r="O37" s="16">
        <v>1</v>
      </c>
      <c r="P37" s="16">
        <v>1</v>
      </c>
      <c r="Q37" s="16">
        <v>1</v>
      </c>
      <c r="R37" s="16">
        <v>1</v>
      </c>
      <c r="S37" s="16">
        <v>1</v>
      </c>
      <c r="T37" s="16">
        <v>1</v>
      </c>
      <c r="U37" s="16">
        <v>1</v>
      </c>
      <c r="V37" s="16">
        <v>1</v>
      </c>
      <c r="W37" s="16">
        <v>1</v>
      </c>
      <c r="X37" s="16">
        <v>1</v>
      </c>
      <c r="Y37" s="16">
        <v>1</v>
      </c>
      <c r="Z37" s="16">
        <v>1</v>
      </c>
      <c r="AA37" s="16">
        <v>1</v>
      </c>
      <c r="AB37" s="16">
        <v>1</v>
      </c>
      <c r="AC37" s="16">
        <v>1</v>
      </c>
      <c r="AD37" s="16">
        <v>1</v>
      </c>
      <c r="AE37" s="16">
        <v>1</v>
      </c>
      <c r="AF37" s="16">
        <v>1</v>
      </c>
      <c r="AG37" s="16">
        <v>1</v>
      </c>
      <c r="AH37" s="16">
        <v>1</v>
      </c>
      <c r="AI37" s="16">
        <v>1</v>
      </c>
      <c r="AJ37" s="16">
        <v>1</v>
      </c>
      <c r="AK37" s="16">
        <v>1</v>
      </c>
      <c r="AL37" s="16">
        <v>1</v>
      </c>
      <c r="AM37" s="16">
        <v>1</v>
      </c>
      <c r="AN37" s="16">
        <v>1</v>
      </c>
      <c r="AO37" s="16">
        <v>1</v>
      </c>
      <c r="AP37" s="16">
        <v>1</v>
      </c>
    </row>
    <row r="38" spans="1:47" ht="26.4" x14ac:dyDescent="0.3">
      <c r="A38" s="83" t="s">
        <v>43</v>
      </c>
      <c r="B38" s="6" t="s">
        <v>20</v>
      </c>
      <c r="C38" s="16">
        <v>1</v>
      </c>
      <c r="D38" s="16">
        <v>1</v>
      </c>
      <c r="E38" s="16">
        <v>1</v>
      </c>
      <c r="F38" s="16">
        <v>1</v>
      </c>
      <c r="G38" s="16">
        <v>1</v>
      </c>
      <c r="H38" s="16">
        <v>1</v>
      </c>
      <c r="I38" s="16">
        <v>1</v>
      </c>
      <c r="J38" s="16">
        <v>1</v>
      </c>
      <c r="K38" s="16">
        <v>1</v>
      </c>
      <c r="L38" s="16">
        <v>1</v>
      </c>
      <c r="M38" s="16">
        <v>1</v>
      </c>
      <c r="N38" s="16">
        <v>1</v>
      </c>
      <c r="O38" s="16">
        <v>1</v>
      </c>
      <c r="P38" s="16">
        <v>1</v>
      </c>
      <c r="Q38" s="16">
        <v>1</v>
      </c>
      <c r="R38" s="16">
        <v>1</v>
      </c>
      <c r="S38" s="16">
        <v>1</v>
      </c>
      <c r="T38" s="16">
        <v>1</v>
      </c>
      <c r="U38" s="16">
        <v>1</v>
      </c>
      <c r="V38" s="16">
        <v>1</v>
      </c>
      <c r="W38" s="16">
        <v>1</v>
      </c>
      <c r="X38" s="16">
        <v>1</v>
      </c>
      <c r="Y38" s="16">
        <v>1</v>
      </c>
      <c r="Z38" s="16">
        <v>1</v>
      </c>
      <c r="AA38" s="16">
        <v>1</v>
      </c>
      <c r="AB38" s="16">
        <v>1</v>
      </c>
      <c r="AC38" s="16">
        <v>1</v>
      </c>
      <c r="AD38" s="16">
        <v>1</v>
      </c>
      <c r="AE38" s="16">
        <v>1</v>
      </c>
      <c r="AF38" s="16">
        <v>1</v>
      </c>
      <c r="AG38" s="16">
        <v>1</v>
      </c>
      <c r="AH38" s="16">
        <v>1</v>
      </c>
      <c r="AI38" s="16">
        <v>1</v>
      </c>
      <c r="AJ38" s="16">
        <v>1</v>
      </c>
      <c r="AK38" s="16">
        <v>1</v>
      </c>
      <c r="AL38" s="16">
        <v>1</v>
      </c>
      <c r="AM38" s="16">
        <v>1</v>
      </c>
      <c r="AN38" s="16">
        <v>1</v>
      </c>
      <c r="AO38" s="16">
        <v>1</v>
      </c>
      <c r="AP38" s="16">
        <v>1</v>
      </c>
      <c r="AQ38" s="18"/>
      <c r="AR38" s="18"/>
      <c r="AS38" s="18"/>
      <c r="AT38" s="18"/>
      <c r="AU38" s="18"/>
    </row>
    <row r="39" spans="1:47" s="21" customFormat="1" x14ac:dyDescent="0.3">
      <c r="A39" s="85"/>
      <c r="B39" s="19" t="s">
        <v>44</v>
      </c>
      <c r="C39" s="76">
        <v>1</v>
      </c>
      <c r="D39" s="70">
        <v>1</v>
      </c>
      <c r="E39" s="70">
        <v>1</v>
      </c>
      <c r="F39" s="70">
        <v>1</v>
      </c>
      <c r="G39" s="70">
        <v>1</v>
      </c>
      <c r="H39" s="70">
        <v>1</v>
      </c>
      <c r="I39" s="70">
        <v>1</v>
      </c>
      <c r="J39" s="70">
        <v>1</v>
      </c>
      <c r="K39" s="70">
        <v>1</v>
      </c>
      <c r="L39" s="70">
        <v>1</v>
      </c>
      <c r="M39" s="70">
        <v>1</v>
      </c>
      <c r="N39" s="70">
        <v>1</v>
      </c>
      <c r="O39" s="70">
        <v>1</v>
      </c>
      <c r="P39" s="70">
        <v>1</v>
      </c>
      <c r="Q39" s="70">
        <v>1</v>
      </c>
      <c r="R39" s="70">
        <v>1</v>
      </c>
      <c r="S39" s="70">
        <v>1</v>
      </c>
      <c r="T39" s="70">
        <v>1</v>
      </c>
      <c r="U39" s="70">
        <v>1</v>
      </c>
      <c r="V39" s="70">
        <v>1</v>
      </c>
      <c r="W39" s="70">
        <v>1</v>
      </c>
      <c r="X39" s="70">
        <v>1</v>
      </c>
      <c r="Y39" s="70">
        <v>1</v>
      </c>
      <c r="Z39" s="70">
        <v>1</v>
      </c>
      <c r="AA39" s="70">
        <v>1</v>
      </c>
      <c r="AB39" s="70">
        <v>1</v>
      </c>
      <c r="AC39" s="70">
        <v>1</v>
      </c>
      <c r="AD39" s="70">
        <v>1</v>
      </c>
      <c r="AE39" s="70">
        <v>1</v>
      </c>
      <c r="AF39" s="70">
        <v>1</v>
      </c>
      <c r="AG39" s="70">
        <v>1</v>
      </c>
      <c r="AH39" s="70">
        <v>1</v>
      </c>
      <c r="AI39" s="70">
        <v>1</v>
      </c>
      <c r="AJ39" s="70">
        <v>1</v>
      </c>
      <c r="AK39" s="70">
        <v>1</v>
      </c>
      <c r="AL39" s="70">
        <v>1</v>
      </c>
      <c r="AM39" s="70">
        <v>1</v>
      </c>
      <c r="AN39" s="70">
        <v>1</v>
      </c>
      <c r="AO39" s="70">
        <v>1</v>
      </c>
      <c r="AP39" s="70">
        <v>1</v>
      </c>
      <c r="AQ39" s="70"/>
      <c r="AR39" s="70"/>
      <c r="AS39" s="70"/>
      <c r="AT39" s="70"/>
      <c r="AU39" s="70"/>
    </row>
    <row r="40" spans="1:47" s="21" customFormat="1" x14ac:dyDescent="0.3">
      <c r="A40" s="85"/>
      <c r="B40" s="23" t="s">
        <v>199</v>
      </c>
      <c r="C40" s="76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</row>
    <row r="41" spans="1:47" s="21" customFormat="1" x14ac:dyDescent="0.3">
      <c r="A41" s="85"/>
      <c r="B41" s="23" t="s">
        <v>200</v>
      </c>
      <c r="C41" s="76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</row>
    <row r="42" spans="1:47" s="21" customFormat="1" x14ac:dyDescent="0.3">
      <c r="A42" s="85"/>
      <c r="B42" s="23" t="s">
        <v>201</v>
      </c>
      <c r="C42" s="76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</row>
    <row r="43" spans="1:47" s="21" customFormat="1" x14ac:dyDescent="0.3">
      <c r="A43" s="85"/>
      <c r="B43" s="23" t="s">
        <v>202</v>
      </c>
      <c r="C43" s="76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</row>
    <row r="44" spans="1:47" s="21" customFormat="1" x14ac:dyDescent="0.3">
      <c r="A44" s="85"/>
      <c r="B44" s="24" t="s">
        <v>45</v>
      </c>
      <c r="C44" s="76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</row>
    <row r="45" spans="1:47" x14ac:dyDescent="0.3">
      <c r="A45" s="80" t="s">
        <v>37</v>
      </c>
      <c r="B45" s="6" t="s">
        <v>21</v>
      </c>
      <c r="C45" s="16">
        <v>1</v>
      </c>
      <c r="D45" s="16">
        <v>1</v>
      </c>
      <c r="E45" s="16">
        <v>1</v>
      </c>
      <c r="F45" s="16">
        <v>1</v>
      </c>
      <c r="G45" s="16">
        <v>1</v>
      </c>
      <c r="H45" s="16">
        <v>1</v>
      </c>
      <c r="I45" s="16">
        <v>1</v>
      </c>
      <c r="J45" s="16">
        <v>1</v>
      </c>
      <c r="K45" s="16">
        <v>1</v>
      </c>
      <c r="L45" s="16">
        <v>1</v>
      </c>
      <c r="M45" s="16">
        <v>1</v>
      </c>
      <c r="N45" s="16">
        <v>1</v>
      </c>
      <c r="O45" s="16">
        <v>1</v>
      </c>
      <c r="P45" s="16">
        <v>1</v>
      </c>
      <c r="Q45" s="16">
        <v>1</v>
      </c>
      <c r="R45" s="16">
        <v>1</v>
      </c>
      <c r="S45" s="16">
        <v>1</v>
      </c>
      <c r="T45" s="16">
        <v>1</v>
      </c>
      <c r="U45" s="16">
        <v>1</v>
      </c>
      <c r="V45" s="16">
        <v>1</v>
      </c>
      <c r="W45" s="16">
        <v>1</v>
      </c>
      <c r="X45" s="16">
        <v>1</v>
      </c>
      <c r="Y45" s="16">
        <v>1</v>
      </c>
      <c r="Z45" s="16">
        <v>1</v>
      </c>
      <c r="AA45" s="16">
        <v>1</v>
      </c>
      <c r="AB45" s="16">
        <v>1</v>
      </c>
      <c r="AC45" s="16">
        <v>1</v>
      </c>
      <c r="AD45" s="16">
        <v>1</v>
      </c>
      <c r="AE45" s="16">
        <v>1</v>
      </c>
      <c r="AF45" s="16">
        <v>1</v>
      </c>
      <c r="AG45" s="16">
        <v>1</v>
      </c>
      <c r="AH45" s="16">
        <v>1</v>
      </c>
      <c r="AI45" s="16">
        <v>1</v>
      </c>
      <c r="AJ45" s="16">
        <v>1</v>
      </c>
      <c r="AK45" s="16">
        <v>1</v>
      </c>
      <c r="AL45" s="16">
        <v>1</v>
      </c>
      <c r="AM45" s="16">
        <v>1</v>
      </c>
      <c r="AN45" s="16">
        <v>1</v>
      </c>
      <c r="AO45" s="16">
        <v>1</v>
      </c>
      <c r="AP45" s="16">
        <v>1</v>
      </c>
    </row>
    <row r="46" spans="1:47" s="21" customFormat="1" ht="26.4" x14ac:dyDescent="0.3">
      <c r="A46" s="82"/>
      <c r="B46" s="24" t="s">
        <v>46</v>
      </c>
      <c r="C46" s="20">
        <v>1</v>
      </c>
      <c r="D46" s="20">
        <v>1</v>
      </c>
      <c r="E46" s="20">
        <v>1</v>
      </c>
      <c r="F46" s="20">
        <v>1</v>
      </c>
      <c r="G46" s="20">
        <v>1</v>
      </c>
      <c r="H46" s="20">
        <v>1</v>
      </c>
      <c r="I46" s="20">
        <v>1</v>
      </c>
      <c r="J46" s="20">
        <v>1</v>
      </c>
      <c r="K46" s="20">
        <v>1</v>
      </c>
      <c r="L46" s="20">
        <v>1</v>
      </c>
      <c r="M46" s="20">
        <v>1</v>
      </c>
      <c r="N46" s="20">
        <v>1</v>
      </c>
      <c r="O46" s="20">
        <v>1</v>
      </c>
      <c r="P46" s="20">
        <v>1</v>
      </c>
      <c r="Q46" s="20">
        <v>1</v>
      </c>
      <c r="R46" s="20">
        <v>1</v>
      </c>
      <c r="S46" s="20">
        <v>1</v>
      </c>
      <c r="T46" s="20">
        <v>1</v>
      </c>
      <c r="U46" s="20">
        <v>1</v>
      </c>
      <c r="V46" s="20">
        <v>1</v>
      </c>
      <c r="W46" s="20">
        <v>1</v>
      </c>
      <c r="X46" s="20">
        <v>1</v>
      </c>
      <c r="Y46" s="20">
        <v>1</v>
      </c>
      <c r="Z46" s="20">
        <v>1</v>
      </c>
      <c r="AA46" s="20">
        <v>1</v>
      </c>
      <c r="AB46" s="20">
        <v>1</v>
      </c>
      <c r="AC46" s="20">
        <v>1</v>
      </c>
      <c r="AD46" s="20">
        <v>1</v>
      </c>
      <c r="AE46" s="20">
        <v>1</v>
      </c>
      <c r="AF46" s="20">
        <v>1</v>
      </c>
      <c r="AG46" s="20">
        <v>1</v>
      </c>
      <c r="AH46" s="20">
        <v>1</v>
      </c>
      <c r="AI46" s="20">
        <v>1</v>
      </c>
      <c r="AJ46" s="20">
        <v>1</v>
      </c>
      <c r="AK46" s="20">
        <v>1</v>
      </c>
      <c r="AL46" s="20">
        <v>1</v>
      </c>
      <c r="AM46" s="20">
        <v>1</v>
      </c>
      <c r="AN46" s="20">
        <v>1</v>
      </c>
      <c r="AO46" s="20">
        <v>1</v>
      </c>
      <c r="AP46" s="20">
        <v>1</v>
      </c>
      <c r="AQ46" s="20"/>
      <c r="AR46" s="20"/>
      <c r="AS46" s="20"/>
      <c r="AT46" s="20"/>
      <c r="AU46" s="20"/>
    </row>
    <row r="47" spans="1:47" ht="27" x14ac:dyDescent="0.3">
      <c r="A47" s="14" t="s">
        <v>47</v>
      </c>
      <c r="B47" s="9" t="s">
        <v>22</v>
      </c>
      <c r="C47" s="16">
        <v>1</v>
      </c>
      <c r="D47" s="16">
        <v>1</v>
      </c>
      <c r="E47" s="16">
        <v>1</v>
      </c>
      <c r="F47" s="16">
        <v>1</v>
      </c>
      <c r="G47" s="16">
        <v>1</v>
      </c>
      <c r="H47" s="16">
        <v>1</v>
      </c>
      <c r="I47" s="16">
        <v>1</v>
      </c>
      <c r="J47" s="16">
        <v>1</v>
      </c>
      <c r="K47" s="16">
        <v>1</v>
      </c>
      <c r="L47" s="16">
        <v>1</v>
      </c>
      <c r="M47" s="16">
        <v>1</v>
      </c>
      <c r="N47" s="16">
        <v>1</v>
      </c>
      <c r="O47" s="16">
        <v>1</v>
      </c>
      <c r="P47" s="16">
        <v>1</v>
      </c>
      <c r="Q47" s="16">
        <v>1</v>
      </c>
      <c r="R47" s="16">
        <v>1</v>
      </c>
      <c r="S47" s="16">
        <v>1</v>
      </c>
      <c r="T47" s="16">
        <v>1</v>
      </c>
      <c r="U47" s="16">
        <v>1</v>
      </c>
      <c r="V47" s="16">
        <v>1</v>
      </c>
      <c r="W47" s="16">
        <v>1</v>
      </c>
      <c r="X47" s="16">
        <v>1</v>
      </c>
      <c r="Y47" s="16">
        <v>1</v>
      </c>
      <c r="Z47" s="16">
        <v>1</v>
      </c>
      <c r="AA47" s="16">
        <v>1</v>
      </c>
      <c r="AB47" s="16">
        <v>1</v>
      </c>
      <c r="AC47" s="16">
        <v>1</v>
      </c>
      <c r="AD47" s="16">
        <v>1</v>
      </c>
      <c r="AE47" s="16">
        <v>1</v>
      </c>
      <c r="AF47" s="16">
        <v>1</v>
      </c>
      <c r="AG47" s="16">
        <v>1</v>
      </c>
      <c r="AH47" s="16">
        <v>1</v>
      </c>
      <c r="AI47" s="16">
        <v>1</v>
      </c>
      <c r="AJ47" s="16">
        <v>1</v>
      </c>
      <c r="AK47" s="16">
        <v>1</v>
      </c>
      <c r="AL47" s="16">
        <v>1</v>
      </c>
      <c r="AM47" s="16">
        <v>1</v>
      </c>
      <c r="AN47" s="16">
        <v>1</v>
      </c>
      <c r="AO47" s="16">
        <v>1</v>
      </c>
      <c r="AP47" s="16">
        <v>1</v>
      </c>
    </row>
    <row r="48" spans="1:47" ht="27" x14ac:dyDescent="0.3">
      <c r="A48" s="80" t="s">
        <v>48</v>
      </c>
      <c r="B48" s="9" t="s">
        <v>23</v>
      </c>
      <c r="C48" s="16">
        <v>1</v>
      </c>
      <c r="D48" s="16">
        <v>1</v>
      </c>
      <c r="E48" s="16">
        <v>1</v>
      </c>
      <c r="F48" s="16">
        <v>1</v>
      </c>
      <c r="G48" s="16">
        <v>1</v>
      </c>
      <c r="H48" s="16">
        <v>1</v>
      </c>
      <c r="I48" s="16">
        <v>1</v>
      </c>
      <c r="J48" s="16">
        <v>1</v>
      </c>
      <c r="K48" s="16">
        <v>1</v>
      </c>
      <c r="L48" s="16">
        <v>1</v>
      </c>
      <c r="M48" s="16">
        <v>1</v>
      </c>
      <c r="N48" s="16">
        <v>1</v>
      </c>
      <c r="O48" s="16">
        <v>1</v>
      </c>
      <c r="P48" s="16">
        <v>1</v>
      </c>
      <c r="Q48" s="16">
        <v>1</v>
      </c>
      <c r="R48" s="16">
        <v>1</v>
      </c>
      <c r="S48" s="16">
        <v>1</v>
      </c>
      <c r="T48" s="16">
        <v>1</v>
      </c>
      <c r="U48" s="16">
        <v>1</v>
      </c>
      <c r="V48" s="16">
        <v>1</v>
      </c>
      <c r="W48" s="16">
        <v>1</v>
      </c>
      <c r="X48" s="16">
        <v>1</v>
      </c>
      <c r="Y48" s="16">
        <v>1</v>
      </c>
      <c r="Z48" s="16">
        <v>1</v>
      </c>
      <c r="AA48" s="16">
        <v>1</v>
      </c>
      <c r="AB48" s="16">
        <v>1</v>
      </c>
      <c r="AC48" s="16">
        <v>1</v>
      </c>
      <c r="AD48" s="16">
        <v>1</v>
      </c>
      <c r="AE48" s="16">
        <v>1</v>
      </c>
      <c r="AF48" s="16">
        <v>1</v>
      </c>
      <c r="AG48" s="16">
        <v>1</v>
      </c>
      <c r="AH48" s="16">
        <v>1</v>
      </c>
      <c r="AI48" s="16">
        <v>1</v>
      </c>
      <c r="AJ48" s="16">
        <v>1</v>
      </c>
      <c r="AK48" s="16">
        <v>1</v>
      </c>
      <c r="AL48" s="16">
        <v>1</v>
      </c>
      <c r="AM48" s="16">
        <v>1</v>
      </c>
      <c r="AN48" s="16">
        <v>1</v>
      </c>
      <c r="AO48" s="16">
        <v>1</v>
      </c>
      <c r="AP48" s="16">
        <v>1</v>
      </c>
    </row>
    <row r="49" spans="1:53" s="21" customFormat="1" x14ac:dyDescent="0.3">
      <c r="A49" s="82"/>
      <c r="B49" s="25" t="s">
        <v>24</v>
      </c>
      <c r="C49" s="20">
        <v>1</v>
      </c>
      <c r="D49" s="20">
        <v>1</v>
      </c>
      <c r="E49" s="20">
        <v>1</v>
      </c>
      <c r="F49" s="20">
        <v>1</v>
      </c>
      <c r="G49" s="20">
        <v>1</v>
      </c>
      <c r="H49" s="20">
        <v>1</v>
      </c>
      <c r="I49" s="20">
        <v>1</v>
      </c>
      <c r="J49" s="20">
        <v>1</v>
      </c>
      <c r="K49" s="20">
        <v>1</v>
      </c>
      <c r="L49" s="20">
        <v>1</v>
      </c>
      <c r="M49" s="20">
        <v>1</v>
      </c>
      <c r="N49" s="20">
        <v>1</v>
      </c>
      <c r="O49" s="20">
        <v>1</v>
      </c>
      <c r="P49" s="20">
        <v>1</v>
      </c>
      <c r="Q49" s="20">
        <v>1</v>
      </c>
      <c r="R49" s="20">
        <v>1</v>
      </c>
      <c r="S49" s="20">
        <v>1</v>
      </c>
      <c r="T49" s="20">
        <v>1</v>
      </c>
      <c r="U49" s="20">
        <v>1</v>
      </c>
      <c r="V49" s="20">
        <v>1</v>
      </c>
      <c r="W49" s="20">
        <v>1</v>
      </c>
      <c r="X49" s="20">
        <v>1</v>
      </c>
      <c r="Y49" s="20">
        <v>1</v>
      </c>
      <c r="Z49" s="20">
        <v>1</v>
      </c>
      <c r="AA49" s="20">
        <v>1</v>
      </c>
      <c r="AB49" s="20">
        <v>1</v>
      </c>
      <c r="AC49" s="20">
        <v>1</v>
      </c>
      <c r="AD49" s="20">
        <v>1</v>
      </c>
      <c r="AE49" s="20">
        <v>1</v>
      </c>
      <c r="AF49" s="20">
        <v>1</v>
      </c>
      <c r="AG49" s="20">
        <v>1</v>
      </c>
      <c r="AH49" s="20">
        <v>1</v>
      </c>
      <c r="AI49" s="20">
        <v>1</v>
      </c>
      <c r="AJ49" s="20">
        <v>1</v>
      </c>
      <c r="AK49" s="20">
        <v>1</v>
      </c>
      <c r="AL49" s="20">
        <v>1</v>
      </c>
      <c r="AM49" s="20">
        <v>1</v>
      </c>
      <c r="AN49" s="20">
        <v>1</v>
      </c>
      <c r="AO49" s="20">
        <v>1</v>
      </c>
      <c r="AP49" s="20">
        <v>1</v>
      </c>
      <c r="AQ49" s="20"/>
      <c r="AR49" s="20"/>
      <c r="AS49" s="20"/>
      <c r="AT49" s="20"/>
      <c r="AU49" s="20"/>
    </row>
    <row r="50" spans="1:53" s="59" customFormat="1" ht="19.8" customHeight="1" x14ac:dyDescent="0.35">
      <c r="A50" s="86" t="s">
        <v>49</v>
      </c>
      <c r="B50" s="60" t="s">
        <v>49</v>
      </c>
      <c r="C50" s="61">
        <f>(C51*100/24*0.75) + (C52*100/10*0.25)</f>
        <v>100</v>
      </c>
      <c r="D50" s="61">
        <f t="shared" ref="D50:AP50" si="3">(D51*100/24*0.75) + (D52*100/10*0.25)</f>
        <v>100</v>
      </c>
      <c r="E50" s="61">
        <f t="shared" si="3"/>
        <v>100</v>
      </c>
      <c r="F50" s="61">
        <f t="shared" si="3"/>
        <v>100</v>
      </c>
      <c r="G50" s="61">
        <f t="shared" si="3"/>
        <v>100</v>
      </c>
      <c r="H50" s="61">
        <f t="shared" si="3"/>
        <v>100</v>
      </c>
      <c r="I50" s="61">
        <f t="shared" si="3"/>
        <v>100</v>
      </c>
      <c r="J50" s="61">
        <f t="shared" si="3"/>
        <v>100</v>
      </c>
      <c r="K50" s="61">
        <f t="shared" si="3"/>
        <v>100</v>
      </c>
      <c r="L50" s="61">
        <f t="shared" si="3"/>
        <v>100</v>
      </c>
      <c r="M50" s="61">
        <f t="shared" si="3"/>
        <v>100</v>
      </c>
      <c r="N50" s="61">
        <f t="shared" si="3"/>
        <v>100</v>
      </c>
      <c r="O50" s="61">
        <f t="shared" si="3"/>
        <v>100</v>
      </c>
      <c r="P50" s="61">
        <f t="shared" si="3"/>
        <v>100</v>
      </c>
      <c r="Q50" s="61">
        <f t="shared" si="3"/>
        <v>100</v>
      </c>
      <c r="R50" s="61">
        <f t="shared" si="3"/>
        <v>100</v>
      </c>
      <c r="S50" s="61">
        <f t="shared" si="3"/>
        <v>100</v>
      </c>
      <c r="T50" s="61">
        <f t="shared" si="3"/>
        <v>100</v>
      </c>
      <c r="U50" s="61">
        <f t="shared" si="3"/>
        <v>100</v>
      </c>
      <c r="V50" s="61">
        <f t="shared" si="3"/>
        <v>100</v>
      </c>
      <c r="W50" s="61">
        <f t="shared" si="3"/>
        <v>100</v>
      </c>
      <c r="X50" s="61">
        <f t="shared" si="3"/>
        <v>100</v>
      </c>
      <c r="Y50" s="61">
        <f t="shared" si="3"/>
        <v>100</v>
      </c>
      <c r="Z50" s="61">
        <f t="shared" si="3"/>
        <v>100</v>
      </c>
      <c r="AA50" s="61">
        <f t="shared" si="3"/>
        <v>100</v>
      </c>
      <c r="AB50" s="61">
        <f t="shared" si="3"/>
        <v>100</v>
      </c>
      <c r="AC50" s="61">
        <f t="shared" si="3"/>
        <v>100</v>
      </c>
      <c r="AD50" s="61">
        <f t="shared" si="3"/>
        <v>100</v>
      </c>
      <c r="AE50" s="61">
        <f t="shared" si="3"/>
        <v>100</v>
      </c>
      <c r="AF50" s="61">
        <f t="shared" si="3"/>
        <v>100</v>
      </c>
      <c r="AG50" s="61">
        <f t="shared" si="3"/>
        <v>100</v>
      </c>
      <c r="AH50" s="61">
        <f t="shared" si="3"/>
        <v>100</v>
      </c>
      <c r="AI50" s="61">
        <f t="shared" si="3"/>
        <v>100</v>
      </c>
      <c r="AJ50" s="61">
        <f t="shared" si="3"/>
        <v>100</v>
      </c>
      <c r="AK50" s="61">
        <f t="shared" si="3"/>
        <v>100</v>
      </c>
      <c r="AL50" s="61">
        <f t="shared" si="3"/>
        <v>100</v>
      </c>
      <c r="AM50" s="61">
        <f t="shared" si="3"/>
        <v>100</v>
      </c>
      <c r="AN50" s="61">
        <f t="shared" si="3"/>
        <v>100</v>
      </c>
      <c r="AO50" s="61">
        <f t="shared" si="3"/>
        <v>100</v>
      </c>
      <c r="AP50" s="61">
        <f t="shared" si="3"/>
        <v>100</v>
      </c>
      <c r="AQ50" s="61">
        <f t="shared" ref="AQ50:AU50" si="4">(AQ51*100/96*0.75) + (AQ52*100/26*0.25)</f>
        <v>0</v>
      </c>
      <c r="AR50" s="61">
        <f t="shared" si="4"/>
        <v>0</v>
      </c>
      <c r="AS50" s="61">
        <f t="shared" si="4"/>
        <v>0</v>
      </c>
      <c r="AT50" s="61">
        <f t="shared" si="4"/>
        <v>0</v>
      </c>
      <c r="AU50" s="61">
        <f t="shared" si="4"/>
        <v>0</v>
      </c>
    </row>
    <row r="51" spans="1:53" s="64" customFormat="1" ht="18" x14ac:dyDescent="0.35">
      <c r="A51" s="87"/>
      <c r="B51" s="62" t="s">
        <v>50</v>
      </c>
      <c r="C51" s="63">
        <f t="shared" ref="C51:D51" si="5">SUM(C6,C7,C8,C9,C10,C14,C15,C16,C23,C24,C25,C26,C27,C28,C29,C32,C34,C35,C36,C37,C38,C45,C47,C48)</f>
        <v>24</v>
      </c>
      <c r="D51" s="63">
        <f t="shared" si="5"/>
        <v>24</v>
      </c>
      <c r="E51" s="63">
        <f>SUM(E6,E7,E8,E9,E10,E14,E15,E16,E23,E24,E25,E26,E27,E28,E29,E32,E34,E35,E36,E37,E38,E45,E47,E48)</f>
        <v>24</v>
      </c>
      <c r="F51" s="63">
        <f t="shared" ref="F51:AP51" si="6">SUM(F6,F7,F8,F9,F10,F14,F15,F16,F23,F24,F25,F26,F27,F28,F29,F32,F34,F35,F36,F37,F38,F45,F47,F48)</f>
        <v>24</v>
      </c>
      <c r="G51" s="63">
        <f t="shared" si="6"/>
        <v>24</v>
      </c>
      <c r="H51" s="63">
        <f t="shared" si="6"/>
        <v>24</v>
      </c>
      <c r="I51" s="63">
        <f t="shared" si="6"/>
        <v>24</v>
      </c>
      <c r="J51" s="63">
        <f t="shared" si="6"/>
        <v>24</v>
      </c>
      <c r="K51" s="63">
        <f t="shared" si="6"/>
        <v>24</v>
      </c>
      <c r="L51" s="63">
        <f t="shared" si="6"/>
        <v>24</v>
      </c>
      <c r="M51" s="63">
        <f t="shared" si="6"/>
        <v>24</v>
      </c>
      <c r="N51" s="63">
        <f t="shared" si="6"/>
        <v>24</v>
      </c>
      <c r="O51" s="63">
        <f t="shared" si="6"/>
        <v>24</v>
      </c>
      <c r="P51" s="63">
        <f t="shared" si="6"/>
        <v>24</v>
      </c>
      <c r="Q51" s="63">
        <f t="shared" si="6"/>
        <v>24</v>
      </c>
      <c r="R51" s="63">
        <f t="shared" si="6"/>
        <v>24</v>
      </c>
      <c r="S51" s="63">
        <f t="shared" si="6"/>
        <v>24</v>
      </c>
      <c r="T51" s="63">
        <f t="shared" si="6"/>
        <v>24</v>
      </c>
      <c r="U51" s="63">
        <f t="shared" si="6"/>
        <v>24</v>
      </c>
      <c r="V51" s="63">
        <f t="shared" si="6"/>
        <v>24</v>
      </c>
      <c r="W51" s="63">
        <f t="shared" si="6"/>
        <v>24</v>
      </c>
      <c r="X51" s="63">
        <f t="shared" si="6"/>
        <v>24</v>
      </c>
      <c r="Y51" s="63">
        <f t="shared" si="6"/>
        <v>24</v>
      </c>
      <c r="Z51" s="63">
        <f t="shared" si="6"/>
        <v>24</v>
      </c>
      <c r="AA51" s="63">
        <f t="shared" si="6"/>
        <v>24</v>
      </c>
      <c r="AB51" s="63">
        <f t="shared" si="6"/>
        <v>24</v>
      </c>
      <c r="AC51" s="63">
        <f t="shared" si="6"/>
        <v>24</v>
      </c>
      <c r="AD51" s="63">
        <f t="shared" si="6"/>
        <v>24</v>
      </c>
      <c r="AE51" s="63">
        <f t="shared" si="6"/>
        <v>24</v>
      </c>
      <c r="AF51" s="63">
        <f t="shared" si="6"/>
        <v>24</v>
      </c>
      <c r="AG51" s="63">
        <f t="shared" si="6"/>
        <v>24</v>
      </c>
      <c r="AH51" s="63">
        <f t="shared" si="6"/>
        <v>24</v>
      </c>
      <c r="AI51" s="63">
        <f t="shared" si="6"/>
        <v>24</v>
      </c>
      <c r="AJ51" s="63">
        <f t="shared" si="6"/>
        <v>24</v>
      </c>
      <c r="AK51" s="63">
        <f t="shared" si="6"/>
        <v>24</v>
      </c>
      <c r="AL51" s="63">
        <f t="shared" si="6"/>
        <v>24</v>
      </c>
      <c r="AM51" s="63">
        <f t="shared" si="6"/>
        <v>24</v>
      </c>
      <c r="AN51" s="63">
        <f t="shared" si="6"/>
        <v>24</v>
      </c>
      <c r="AO51" s="63">
        <f t="shared" si="6"/>
        <v>24</v>
      </c>
      <c r="AP51" s="63">
        <f t="shared" si="6"/>
        <v>24</v>
      </c>
      <c r="AQ51" s="63">
        <f t="shared" ref="AQ51:AU51" si="7">SUM(AQ6,AQ7,AQ8,AQ9,AQ10,AQ14,AQ15,AQ16,AQ23,AQ24,AQ25,AQ26,AQ27,AQ28,AQ29,AQ32,AQ34,AQ35,AQ36,AQ37,AQ38,AQ45,AQ47,AQ48)</f>
        <v>0</v>
      </c>
      <c r="AR51" s="63">
        <f t="shared" si="7"/>
        <v>0</v>
      </c>
      <c r="AS51" s="63">
        <f t="shared" si="7"/>
        <v>0</v>
      </c>
      <c r="AT51" s="63">
        <f t="shared" si="7"/>
        <v>0</v>
      </c>
      <c r="AU51" s="63">
        <f t="shared" si="7"/>
        <v>0</v>
      </c>
    </row>
    <row r="52" spans="1:53" s="64" customFormat="1" ht="18" x14ac:dyDescent="0.35">
      <c r="A52" s="87"/>
      <c r="B52" s="65" t="s">
        <v>51</v>
      </c>
      <c r="C52" s="63">
        <f>SUM(C49,C46,C39,C33,C31,C30,C17,C13,C12,C11)</f>
        <v>10</v>
      </c>
      <c r="D52" s="63">
        <f t="shared" ref="D52:AP52" si="8">SUM(D49,D46,D39,D33,D31,D30,D17,D13,D12,D11)</f>
        <v>10</v>
      </c>
      <c r="E52" s="63">
        <f t="shared" si="8"/>
        <v>10</v>
      </c>
      <c r="F52" s="63">
        <f t="shared" si="8"/>
        <v>10</v>
      </c>
      <c r="G52" s="63">
        <f t="shared" si="8"/>
        <v>10</v>
      </c>
      <c r="H52" s="63">
        <f t="shared" si="8"/>
        <v>10</v>
      </c>
      <c r="I52" s="63">
        <f t="shared" si="8"/>
        <v>10</v>
      </c>
      <c r="J52" s="63">
        <f t="shared" si="8"/>
        <v>10</v>
      </c>
      <c r="K52" s="63">
        <f t="shared" si="8"/>
        <v>10</v>
      </c>
      <c r="L52" s="63">
        <f t="shared" si="8"/>
        <v>10</v>
      </c>
      <c r="M52" s="63">
        <f t="shared" si="8"/>
        <v>10</v>
      </c>
      <c r="N52" s="63">
        <f t="shared" si="8"/>
        <v>10</v>
      </c>
      <c r="O52" s="63">
        <f t="shared" si="8"/>
        <v>10</v>
      </c>
      <c r="P52" s="63">
        <f t="shared" si="8"/>
        <v>10</v>
      </c>
      <c r="Q52" s="63">
        <f t="shared" si="8"/>
        <v>10</v>
      </c>
      <c r="R52" s="63">
        <f t="shared" si="8"/>
        <v>10</v>
      </c>
      <c r="S52" s="63">
        <f t="shared" si="8"/>
        <v>10</v>
      </c>
      <c r="T52" s="63">
        <f t="shared" si="8"/>
        <v>10</v>
      </c>
      <c r="U52" s="63">
        <f t="shared" si="8"/>
        <v>10</v>
      </c>
      <c r="V52" s="63">
        <f t="shared" si="8"/>
        <v>10</v>
      </c>
      <c r="W52" s="63">
        <f t="shared" si="8"/>
        <v>10</v>
      </c>
      <c r="X52" s="63">
        <f t="shared" si="8"/>
        <v>10</v>
      </c>
      <c r="Y52" s="63">
        <f t="shared" si="8"/>
        <v>10</v>
      </c>
      <c r="Z52" s="63">
        <f t="shared" si="8"/>
        <v>10</v>
      </c>
      <c r="AA52" s="63">
        <f t="shared" si="8"/>
        <v>10</v>
      </c>
      <c r="AB52" s="63">
        <f t="shared" si="8"/>
        <v>10</v>
      </c>
      <c r="AC52" s="63">
        <f t="shared" si="8"/>
        <v>10</v>
      </c>
      <c r="AD52" s="63">
        <f t="shared" si="8"/>
        <v>10</v>
      </c>
      <c r="AE52" s="63">
        <f t="shared" si="8"/>
        <v>10</v>
      </c>
      <c r="AF52" s="63">
        <f t="shared" si="8"/>
        <v>10</v>
      </c>
      <c r="AG52" s="63">
        <f t="shared" si="8"/>
        <v>10</v>
      </c>
      <c r="AH52" s="63">
        <f t="shared" si="8"/>
        <v>10</v>
      </c>
      <c r="AI52" s="63">
        <f t="shared" si="8"/>
        <v>10</v>
      </c>
      <c r="AJ52" s="63">
        <f t="shared" si="8"/>
        <v>10</v>
      </c>
      <c r="AK52" s="63">
        <f t="shared" si="8"/>
        <v>10</v>
      </c>
      <c r="AL52" s="63">
        <f t="shared" si="8"/>
        <v>10</v>
      </c>
      <c r="AM52" s="63">
        <f t="shared" si="8"/>
        <v>10</v>
      </c>
      <c r="AN52" s="63">
        <f t="shared" si="8"/>
        <v>10</v>
      </c>
      <c r="AO52" s="63">
        <f t="shared" si="8"/>
        <v>10</v>
      </c>
      <c r="AP52" s="63">
        <f t="shared" si="8"/>
        <v>10</v>
      </c>
      <c r="AQ52" s="63">
        <f t="shared" ref="AQ52:AU52" si="9">SUM(AQ49,AQ46,AQ39,AQ33,AQ31,AQ30,AQ17,AQ13,AQ12,AQ11)</f>
        <v>0</v>
      </c>
      <c r="AR52" s="63">
        <f t="shared" si="9"/>
        <v>0</v>
      </c>
      <c r="AS52" s="63">
        <f t="shared" si="9"/>
        <v>0</v>
      </c>
      <c r="AT52" s="63">
        <f t="shared" si="9"/>
        <v>0</v>
      </c>
      <c r="AU52" s="63">
        <f t="shared" si="9"/>
        <v>0</v>
      </c>
    </row>
    <row r="55" spans="1:53" s="5" customFormat="1" ht="23.4" x14ac:dyDescent="0.3">
      <c r="A55" s="71" t="s">
        <v>52</v>
      </c>
      <c r="B55" s="71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4"/>
      <c r="AW55" s="4"/>
      <c r="AX55" s="4"/>
      <c r="AY55" s="4"/>
      <c r="AZ55" s="4"/>
      <c r="BA55" s="4"/>
    </row>
    <row r="56" spans="1:53" ht="27" x14ac:dyDescent="0.3">
      <c r="A56" s="38" t="s">
        <v>203</v>
      </c>
      <c r="B56" s="27" t="s">
        <v>53</v>
      </c>
      <c r="C56" s="16">
        <v>1</v>
      </c>
    </row>
    <row r="57" spans="1:53" ht="27" x14ac:dyDescent="0.3">
      <c r="A57" s="72" t="s">
        <v>54</v>
      </c>
      <c r="B57" s="28" t="s">
        <v>55</v>
      </c>
      <c r="C57" s="16">
        <v>1</v>
      </c>
    </row>
    <row r="58" spans="1:53" ht="27" x14ac:dyDescent="0.3">
      <c r="A58" s="73"/>
      <c r="B58" s="29" t="s">
        <v>55</v>
      </c>
      <c r="C58" s="16">
        <v>1</v>
      </c>
    </row>
    <row r="59" spans="1:53" ht="27" x14ac:dyDescent="0.3">
      <c r="A59" s="73"/>
      <c r="B59" s="29" t="s">
        <v>56</v>
      </c>
      <c r="C59" s="16">
        <v>1</v>
      </c>
    </row>
    <row r="60" spans="1:53" ht="27" x14ac:dyDescent="0.3">
      <c r="A60" s="73"/>
      <c r="B60" s="29" t="s">
        <v>57</v>
      </c>
      <c r="C60" s="16">
        <v>1</v>
      </c>
    </row>
    <row r="61" spans="1:53" ht="27" x14ac:dyDescent="0.3">
      <c r="A61" s="74"/>
      <c r="B61" s="30" t="s">
        <v>58</v>
      </c>
      <c r="C61" s="16">
        <v>1</v>
      </c>
    </row>
    <row r="62" spans="1:53" ht="26.4" x14ac:dyDescent="0.3">
      <c r="A62" s="75" t="s">
        <v>59</v>
      </c>
      <c r="B62" s="6" t="s">
        <v>60</v>
      </c>
      <c r="C62" s="16">
        <v>1</v>
      </c>
    </row>
    <row r="63" spans="1:53" ht="26.4" x14ac:dyDescent="0.3">
      <c r="A63" s="75"/>
      <c r="B63" s="39" t="s">
        <v>61</v>
      </c>
      <c r="C63" s="16">
        <v>1</v>
      </c>
    </row>
    <row r="64" spans="1:53" ht="26.4" x14ac:dyDescent="0.3">
      <c r="A64" s="75"/>
      <c r="B64" s="24" t="s">
        <v>62</v>
      </c>
      <c r="C64" s="16">
        <v>1</v>
      </c>
    </row>
    <row r="65" spans="1:47" x14ac:dyDescent="0.3">
      <c r="A65" s="75" t="s">
        <v>204</v>
      </c>
      <c r="B65" s="40" t="s">
        <v>63</v>
      </c>
      <c r="C65" s="16">
        <v>1</v>
      </c>
    </row>
    <row r="66" spans="1:47" ht="27.6" x14ac:dyDescent="0.3">
      <c r="A66" s="75"/>
      <c r="B66" s="41" t="s">
        <v>64</v>
      </c>
      <c r="C66" s="16">
        <v>1</v>
      </c>
    </row>
    <row r="67" spans="1:47" ht="27.6" x14ac:dyDescent="0.3">
      <c r="A67" s="42" t="s">
        <v>205</v>
      </c>
      <c r="B67" s="43" t="s">
        <v>65</v>
      </c>
      <c r="C67" s="16">
        <v>1</v>
      </c>
    </row>
    <row r="68" spans="1:47" x14ac:dyDescent="0.3">
      <c r="A68" s="42" t="s">
        <v>66</v>
      </c>
      <c r="B68" s="29" t="s">
        <v>67</v>
      </c>
      <c r="C68" s="16">
        <v>1</v>
      </c>
    </row>
    <row r="69" spans="1:47" x14ac:dyDescent="0.3">
      <c r="A69" s="38" t="s">
        <v>68</v>
      </c>
      <c r="B69" s="29" t="s">
        <v>69</v>
      </c>
      <c r="C69" s="16">
        <v>1</v>
      </c>
    </row>
    <row r="70" spans="1:47" x14ac:dyDescent="0.3">
      <c r="A70" s="38" t="s">
        <v>70</v>
      </c>
      <c r="B70" s="29" t="s">
        <v>71</v>
      </c>
      <c r="C70" s="16">
        <v>1</v>
      </c>
    </row>
    <row r="71" spans="1:47" x14ac:dyDescent="0.3">
      <c r="A71" s="38" t="s">
        <v>72</v>
      </c>
      <c r="B71" s="49" t="s">
        <v>73</v>
      </c>
      <c r="C71" s="16">
        <v>1</v>
      </c>
    </row>
    <row r="72" spans="1:47" ht="27" x14ac:dyDescent="0.3">
      <c r="A72" s="38" t="s">
        <v>74</v>
      </c>
      <c r="B72" s="29" t="s">
        <v>75</v>
      </c>
      <c r="C72" s="16">
        <v>1</v>
      </c>
    </row>
    <row r="73" spans="1:47" x14ac:dyDescent="0.3">
      <c r="A73" s="38" t="s">
        <v>76</v>
      </c>
      <c r="B73" s="29" t="s">
        <v>77</v>
      </c>
      <c r="C73" s="16">
        <v>1</v>
      </c>
    </row>
    <row r="74" spans="1:47" x14ac:dyDescent="0.3">
      <c r="A74" s="38" t="s">
        <v>78</v>
      </c>
      <c r="B74" s="29" t="s">
        <v>79</v>
      </c>
      <c r="C74" s="16">
        <v>1</v>
      </c>
    </row>
    <row r="75" spans="1:47" ht="27.6" x14ac:dyDescent="0.3">
      <c r="A75" s="42" t="s">
        <v>80</v>
      </c>
      <c r="B75" s="44" t="s">
        <v>81</v>
      </c>
      <c r="C75" s="16">
        <v>1</v>
      </c>
    </row>
    <row r="76" spans="1:47" ht="27.6" x14ac:dyDescent="0.3">
      <c r="A76" s="38" t="s">
        <v>82</v>
      </c>
      <c r="B76" s="44" t="s">
        <v>83</v>
      </c>
      <c r="C76" s="16">
        <v>1</v>
      </c>
    </row>
    <row r="77" spans="1:47" ht="27" x14ac:dyDescent="0.3">
      <c r="A77" s="38" t="s">
        <v>84</v>
      </c>
      <c r="B77" s="30" t="s">
        <v>85</v>
      </c>
      <c r="C77" s="16">
        <v>1</v>
      </c>
    </row>
    <row r="78" spans="1:47" ht="27" x14ac:dyDescent="0.3">
      <c r="A78" s="45" t="s">
        <v>86</v>
      </c>
      <c r="B78" s="50" t="s">
        <v>87</v>
      </c>
      <c r="C78" s="16">
        <v>1</v>
      </c>
    </row>
    <row r="79" spans="1:47" s="59" customFormat="1" ht="19.8" customHeight="1" x14ac:dyDescent="0.35">
      <c r="A79" s="87" t="s">
        <v>49</v>
      </c>
      <c r="B79" s="60" t="s">
        <v>49</v>
      </c>
      <c r="C79" s="61">
        <f>(C80*100/19*0.75) + (C81*100/4*0.25)</f>
        <v>100</v>
      </c>
      <c r="D79" s="61">
        <f t="shared" ref="D79:AU79" si="10">(D80*100/19*0.75) + (D81*100/4*0.25)</f>
        <v>0</v>
      </c>
      <c r="E79" s="61">
        <f t="shared" si="10"/>
        <v>0</v>
      </c>
      <c r="F79" s="61">
        <f t="shared" si="10"/>
        <v>0</v>
      </c>
      <c r="G79" s="61">
        <f t="shared" si="10"/>
        <v>0</v>
      </c>
      <c r="H79" s="61">
        <f t="shared" si="10"/>
        <v>0</v>
      </c>
      <c r="I79" s="61">
        <f t="shared" si="10"/>
        <v>0</v>
      </c>
      <c r="J79" s="61">
        <f t="shared" si="10"/>
        <v>0</v>
      </c>
      <c r="K79" s="61">
        <f t="shared" si="10"/>
        <v>0</v>
      </c>
      <c r="L79" s="61">
        <f t="shared" si="10"/>
        <v>0</v>
      </c>
      <c r="M79" s="61">
        <f t="shared" si="10"/>
        <v>0</v>
      </c>
      <c r="N79" s="61">
        <f t="shared" si="10"/>
        <v>0</v>
      </c>
      <c r="O79" s="61">
        <f t="shared" si="10"/>
        <v>0</v>
      </c>
      <c r="P79" s="61">
        <f t="shared" si="10"/>
        <v>0</v>
      </c>
      <c r="Q79" s="61">
        <f t="shared" si="10"/>
        <v>0</v>
      </c>
      <c r="R79" s="61">
        <f t="shared" si="10"/>
        <v>0</v>
      </c>
      <c r="S79" s="61">
        <f t="shared" si="10"/>
        <v>0</v>
      </c>
      <c r="T79" s="61">
        <f t="shared" si="10"/>
        <v>0</v>
      </c>
      <c r="U79" s="61">
        <f t="shared" si="10"/>
        <v>0</v>
      </c>
      <c r="V79" s="61">
        <f t="shared" si="10"/>
        <v>0</v>
      </c>
      <c r="W79" s="61">
        <f t="shared" si="10"/>
        <v>0</v>
      </c>
      <c r="X79" s="61">
        <f t="shared" si="10"/>
        <v>0</v>
      </c>
      <c r="Y79" s="61">
        <f t="shared" si="10"/>
        <v>0</v>
      </c>
      <c r="Z79" s="61">
        <f t="shared" si="10"/>
        <v>0</v>
      </c>
      <c r="AA79" s="61">
        <f t="shared" si="10"/>
        <v>0</v>
      </c>
      <c r="AB79" s="61">
        <f t="shared" si="10"/>
        <v>0</v>
      </c>
      <c r="AC79" s="61">
        <f t="shared" si="10"/>
        <v>0</v>
      </c>
      <c r="AD79" s="61">
        <f t="shared" si="10"/>
        <v>0</v>
      </c>
      <c r="AE79" s="61">
        <f t="shared" si="10"/>
        <v>0</v>
      </c>
      <c r="AF79" s="61">
        <f t="shared" si="10"/>
        <v>0</v>
      </c>
      <c r="AG79" s="61">
        <f t="shared" si="10"/>
        <v>0</v>
      </c>
      <c r="AH79" s="61">
        <f t="shared" si="10"/>
        <v>0</v>
      </c>
      <c r="AI79" s="61">
        <f t="shared" si="10"/>
        <v>0</v>
      </c>
      <c r="AJ79" s="61">
        <f t="shared" si="10"/>
        <v>0</v>
      </c>
      <c r="AK79" s="61">
        <f t="shared" si="10"/>
        <v>0</v>
      </c>
      <c r="AL79" s="61">
        <f t="shared" si="10"/>
        <v>0</v>
      </c>
      <c r="AM79" s="61">
        <f t="shared" si="10"/>
        <v>0</v>
      </c>
      <c r="AN79" s="61">
        <f t="shared" si="10"/>
        <v>0</v>
      </c>
      <c r="AO79" s="61">
        <f t="shared" si="10"/>
        <v>0</v>
      </c>
      <c r="AP79" s="61">
        <f t="shared" si="10"/>
        <v>0</v>
      </c>
      <c r="AQ79" s="61">
        <f t="shared" si="10"/>
        <v>0</v>
      </c>
      <c r="AR79" s="61">
        <f t="shared" si="10"/>
        <v>0</v>
      </c>
      <c r="AS79" s="61">
        <f t="shared" si="10"/>
        <v>0</v>
      </c>
      <c r="AT79" s="61">
        <f t="shared" si="10"/>
        <v>0</v>
      </c>
      <c r="AU79" s="61">
        <f t="shared" si="10"/>
        <v>0</v>
      </c>
    </row>
    <row r="80" spans="1:47" s="64" customFormat="1" ht="18" x14ac:dyDescent="0.35">
      <c r="A80" s="87"/>
      <c r="B80" s="62" t="s">
        <v>50</v>
      </c>
      <c r="C80" s="66">
        <f>SUM(C77,C76,C75,C74,C73,C72,C70,C69,C68,C67,C65,C63,C62,C61,C60,C59,C58,C57,C56)</f>
        <v>19</v>
      </c>
      <c r="D80" s="66">
        <f t="shared" ref="D80:AP80" si="11">SUM(D77,D76,D75,D74,D73,D72,D70,D69,D68,D67,D65,D63,D62,D61,D60,D59,D58,D57,D56)</f>
        <v>0</v>
      </c>
      <c r="E80" s="66">
        <f t="shared" si="11"/>
        <v>0</v>
      </c>
      <c r="F80" s="66">
        <f t="shared" si="11"/>
        <v>0</v>
      </c>
      <c r="G80" s="66">
        <f t="shared" si="11"/>
        <v>0</v>
      </c>
      <c r="H80" s="66">
        <f t="shared" si="11"/>
        <v>0</v>
      </c>
      <c r="I80" s="66">
        <f t="shared" si="11"/>
        <v>0</v>
      </c>
      <c r="J80" s="66">
        <f t="shared" si="11"/>
        <v>0</v>
      </c>
      <c r="K80" s="66">
        <f t="shared" si="11"/>
        <v>0</v>
      </c>
      <c r="L80" s="66">
        <f t="shared" si="11"/>
        <v>0</v>
      </c>
      <c r="M80" s="66">
        <f t="shared" si="11"/>
        <v>0</v>
      </c>
      <c r="N80" s="66">
        <f t="shared" si="11"/>
        <v>0</v>
      </c>
      <c r="O80" s="66">
        <f t="shared" si="11"/>
        <v>0</v>
      </c>
      <c r="P80" s="66">
        <f t="shared" si="11"/>
        <v>0</v>
      </c>
      <c r="Q80" s="66">
        <f t="shared" si="11"/>
        <v>0</v>
      </c>
      <c r="R80" s="66">
        <f t="shared" si="11"/>
        <v>0</v>
      </c>
      <c r="S80" s="66">
        <f t="shared" si="11"/>
        <v>0</v>
      </c>
      <c r="T80" s="66">
        <f t="shared" si="11"/>
        <v>0</v>
      </c>
      <c r="U80" s="66">
        <f t="shared" si="11"/>
        <v>0</v>
      </c>
      <c r="V80" s="66">
        <f t="shared" si="11"/>
        <v>0</v>
      </c>
      <c r="W80" s="66">
        <f t="shared" si="11"/>
        <v>0</v>
      </c>
      <c r="X80" s="66">
        <f t="shared" si="11"/>
        <v>0</v>
      </c>
      <c r="Y80" s="66">
        <f t="shared" si="11"/>
        <v>0</v>
      </c>
      <c r="Z80" s="66">
        <f t="shared" si="11"/>
        <v>0</v>
      </c>
      <c r="AA80" s="66">
        <f t="shared" si="11"/>
        <v>0</v>
      </c>
      <c r="AB80" s="66">
        <f t="shared" si="11"/>
        <v>0</v>
      </c>
      <c r="AC80" s="66">
        <f t="shared" si="11"/>
        <v>0</v>
      </c>
      <c r="AD80" s="66">
        <f t="shared" si="11"/>
        <v>0</v>
      </c>
      <c r="AE80" s="66">
        <f t="shared" si="11"/>
        <v>0</v>
      </c>
      <c r="AF80" s="66">
        <f t="shared" si="11"/>
        <v>0</v>
      </c>
      <c r="AG80" s="66">
        <f t="shared" si="11"/>
        <v>0</v>
      </c>
      <c r="AH80" s="66">
        <f t="shared" si="11"/>
        <v>0</v>
      </c>
      <c r="AI80" s="66">
        <f t="shared" si="11"/>
        <v>0</v>
      </c>
      <c r="AJ80" s="66">
        <f t="shared" si="11"/>
        <v>0</v>
      </c>
      <c r="AK80" s="66">
        <f t="shared" si="11"/>
        <v>0</v>
      </c>
      <c r="AL80" s="66">
        <f t="shared" si="11"/>
        <v>0</v>
      </c>
      <c r="AM80" s="66">
        <f t="shared" si="11"/>
        <v>0</v>
      </c>
      <c r="AN80" s="66">
        <f t="shared" si="11"/>
        <v>0</v>
      </c>
      <c r="AO80" s="66">
        <f t="shared" si="11"/>
        <v>0</v>
      </c>
      <c r="AP80" s="66">
        <f t="shared" si="11"/>
        <v>0</v>
      </c>
      <c r="AQ80" s="66">
        <f t="shared" ref="AQ80:AU80" si="12">SUM(AQ77,AQ76,AQ75,AQ74,AQ73,AQ72,AQ70,AQ69,AQ68,AQ67,AQ65,AQ63,AQ62,AQ61,AQ60,AQ59,AQ58,AQ57,AQ56)</f>
        <v>0</v>
      </c>
      <c r="AR80" s="66">
        <f t="shared" si="12"/>
        <v>0</v>
      </c>
      <c r="AS80" s="66">
        <f t="shared" si="12"/>
        <v>0</v>
      </c>
      <c r="AT80" s="66">
        <f t="shared" si="12"/>
        <v>0</v>
      </c>
      <c r="AU80" s="66">
        <f t="shared" si="12"/>
        <v>0</v>
      </c>
    </row>
    <row r="81" spans="1:53" s="64" customFormat="1" ht="18" x14ac:dyDescent="0.35">
      <c r="A81" s="87"/>
      <c r="B81" s="65" t="s">
        <v>51</v>
      </c>
      <c r="C81" s="66">
        <f>SUM(C71,C66,C64,C78)</f>
        <v>4</v>
      </c>
      <c r="D81" s="66">
        <f t="shared" ref="D81:AP81" si="13">SUM(D71,D66,D64,D78)</f>
        <v>0</v>
      </c>
      <c r="E81" s="66">
        <f t="shared" si="13"/>
        <v>0</v>
      </c>
      <c r="F81" s="66">
        <f t="shared" si="13"/>
        <v>0</v>
      </c>
      <c r="G81" s="66">
        <f t="shared" si="13"/>
        <v>0</v>
      </c>
      <c r="H81" s="66">
        <f t="shared" si="13"/>
        <v>0</v>
      </c>
      <c r="I81" s="66">
        <f t="shared" si="13"/>
        <v>0</v>
      </c>
      <c r="J81" s="66">
        <f t="shared" si="13"/>
        <v>0</v>
      </c>
      <c r="K81" s="66">
        <f t="shared" si="13"/>
        <v>0</v>
      </c>
      <c r="L81" s="66">
        <f t="shared" si="13"/>
        <v>0</v>
      </c>
      <c r="M81" s="66">
        <f t="shared" si="13"/>
        <v>0</v>
      </c>
      <c r="N81" s="66">
        <f t="shared" si="13"/>
        <v>0</v>
      </c>
      <c r="O81" s="66">
        <f t="shared" si="13"/>
        <v>0</v>
      </c>
      <c r="P81" s="66">
        <f t="shared" si="13"/>
        <v>0</v>
      </c>
      <c r="Q81" s="66">
        <f t="shared" si="13"/>
        <v>0</v>
      </c>
      <c r="R81" s="66">
        <f t="shared" si="13"/>
        <v>0</v>
      </c>
      <c r="S81" s="66">
        <f t="shared" si="13"/>
        <v>0</v>
      </c>
      <c r="T81" s="66">
        <f t="shared" si="13"/>
        <v>0</v>
      </c>
      <c r="U81" s="66">
        <f t="shared" si="13"/>
        <v>0</v>
      </c>
      <c r="V81" s="66">
        <f t="shared" si="13"/>
        <v>0</v>
      </c>
      <c r="W81" s="66">
        <f t="shared" si="13"/>
        <v>0</v>
      </c>
      <c r="X81" s="66">
        <f t="shared" si="13"/>
        <v>0</v>
      </c>
      <c r="Y81" s="66">
        <f t="shared" si="13"/>
        <v>0</v>
      </c>
      <c r="Z81" s="66">
        <f t="shared" si="13"/>
        <v>0</v>
      </c>
      <c r="AA81" s="66">
        <f t="shared" si="13"/>
        <v>0</v>
      </c>
      <c r="AB81" s="66">
        <f t="shared" si="13"/>
        <v>0</v>
      </c>
      <c r="AC81" s="66">
        <f t="shared" si="13"/>
        <v>0</v>
      </c>
      <c r="AD81" s="66">
        <f t="shared" si="13"/>
        <v>0</v>
      </c>
      <c r="AE81" s="66">
        <f t="shared" si="13"/>
        <v>0</v>
      </c>
      <c r="AF81" s="66">
        <f t="shared" si="13"/>
        <v>0</v>
      </c>
      <c r="AG81" s="66">
        <f t="shared" si="13"/>
        <v>0</v>
      </c>
      <c r="AH81" s="66">
        <f t="shared" si="13"/>
        <v>0</v>
      </c>
      <c r="AI81" s="66">
        <f t="shared" si="13"/>
        <v>0</v>
      </c>
      <c r="AJ81" s="66">
        <f t="shared" si="13"/>
        <v>0</v>
      </c>
      <c r="AK81" s="66">
        <f t="shared" si="13"/>
        <v>0</v>
      </c>
      <c r="AL81" s="66">
        <f t="shared" si="13"/>
        <v>0</v>
      </c>
      <c r="AM81" s="66">
        <f t="shared" si="13"/>
        <v>0</v>
      </c>
      <c r="AN81" s="66">
        <f t="shared" si="13"/>
        <v>0</v>
      </c>
      <c r="AO81" s="66">
        <f t="shared" si="13"/>
        <v>0</v>
      </c>
      <c r="AP81" s="66">
        <f t="shared" si="13"/>
        <v>0</v>
      </c>
      <c r="AQ81" s="66">
        <f t="shared" ref="AQ81:AU81" si="14">SUM(AQ71,AQ66,AQ64,AQ78)</f>
        <v>0</v>
      </c>
      <c r="AR81" s="66">
        <f t="shared" si="14"/>
        <v>0</v>
      </c>
      <c r="AS81" s="66">
        <f t="shared" si="14"/>
        <v>0</v>
      </c>
      <c r="AT81" s="66">
        <f t="shared" si="14"/>
        <v>0</v>
      </c>
      <c r="AU81" s="66">
        <f t="shared" si="14"/>
        <v>0</v>
      </c>
    </row>
    <row r="84" spans="1:53" s="5" customFormat="1" ht="23.4" x14ac:dyDescent="0.3">
      <c r="A84" s="71" t="s">
        <v>88</v>
      </c>
      <c r="B84" s="71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4"/>
      <c r="AW84" s="4"/>
      <c r="AX84" s="4"/>
      <c r="AY84" s="4"/>
      <c r="AZ84" s="4"/>
      <c r="BA84" s="4"/>
    </row>
    <row r="85" spans="1:53" x14ac:dyDescent="0.3">
      <c r="A85" s="26" t="s">
        <v>89</v>
      </c>
      <c r="B85" s="47" t="s">
        <v>90</v>
      </c>
      <c r="C85" s="16">
        <v>1</v>
      </c>
    </row>
    <row r="86" spans="1:53" ht="27" x14ac:dyDescent="0.3">
      <c r="A86" s="26" t="s">
        <v>91</v>
      </c>
      <c r="B86" s="47" t="s">
        <v>92</v>
      </c>
      <c r="C86" s="16">
        <v>1</v>
      </c>
    </row>
    <row r="87" spans="1:53" ht="27" x14ac:dyDescent="0.3">
      <c r="A87" s="26" t="s">
        <v>93</v>
      </c>
      <c r="B87" s="47" t="s">
        <v>94</v>
      </c>
      <c r="C87" s="16">
        <v>1</v>
      </c>
    </row>
    <row r="88" spans="1:53" ht="28.8" x14ac:dyDescent="0.3">
      <c r="A88" s="31" t="s">
        <v>95</v>
      </c>
      <c r="B88" s="48" t="s">
        <v>100</v>
      </c>
      <c r="C88" s="16">
        <v>1</v>
      </c>
    </row>
    <row r="89" spans="1:53" ht="28.8" x14ac:dyDescent="0.3">
      <c r="A89" s="26" t="s">
        <v>96</v>
      </c>
      <c r="B89" s="33" t="s">
        <v>97</v>
      </c>
      <c r="C89" s="16">
        <v>1</v>
      </c>
    </row>
    <row r="90" spans="1:53" ht="27" x14ac:dyDescent="0.3">
      <c r="A90" s="26" t="s">
        <v>98</v>
      </c>
      <c r="B90" s="47" t="s">
        <v>99</v>
      </c>
      <c r="C90" s="16">
        <v>1</v>
      </c>
    </row>
    <row r="91" spans="1:53" ht="27" x14ac:dyDescent="0.3">
      <c r="A91" s="31" t="s">
        <v>68</v>
      </c>
      <c r="B91" s="47" t="s">
        <v>101</v>
      </c>
      <c r="C91" s="16">
        <v>1</v>
      </c>
    </row>
    <row r="92" spans="1:53" ht="27" x14ac:dyDescent="0.3">
      <c r="A92" s="92" t="s">
        <v>107</v>
      </c>
      <c r="B92" s="9" t="s">
        <v>108</v>
      </c>
      <c r="C92" s="16">
        <v>1</v>
      </c>
    </row>
    <row r="93" spans="1:53" s="21" customFormat="1" ht="27" x14ac:dyDescent="0.3">
      <c r="A93" s="92"/>
      <c r="B93" s="51" t="s">
        <v>109</v>
      </c>
      <c r="C93" s="16">
        <v>1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</row>
    <row r="94" spans="1:53" ht="27" x14ac:dyDescent="0.3">
      <c r="A94" s="89" t="s">
        <v>111</v>
      </c>
      <c r="B94" s="9" t="s">
        <v>110</v>
      </c>
      <c r="C94" s="16">
        <v>1</v>
      </c>
    </row>
    <row r="95" spans="1:53" ht="27" x14ac:dyDescent="0.3">
      <c r="A95" s="89"/>
      <c r="B95" s="29" t="s">
        <v>112</v>
      </c>
      <c r="C95" s="16">
        <v>1</v>
      </c>
    </row>
    <row r="96" spans="1:53" s="21" customFormat="1" ht="27" x14ac:dyDescent="0.3">
      <c r="A96" s="89"/>
      <c r="B96" s="51" t="s">
        <v>113</v>
      </c>
      <c r="C96" s="16">
        <v>1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</row>
    <row r="97" spans="1:53" ht="27" x14ac:dyDescent="0.3">
      <c r="A97" s="31" t="s">
        <v>114</v>
      </c>
      <c r="B97" s="8" t="s">
        <v>115</v>
      </c>
      <c r="C97" s="16">
        <v>1</v>
      </c>
    </row>
    <row r="98" spans="1:53" ht="27" x14ac:dyDescent="0.3">
      <c r="A98" s="89" t="s">
        <v>129</v>
      </c>
      <c r="B98" s="9" t="s">
        <v>130</v>
      </c>
      <c r="C98" s="16">
        <v>1</v>
      </c>
    </row>
    <row r="99" spans="1:53" s="21" customFormat="1" ht="27" x14ac:dyDescent="0.3">
      <c r="A99" s="89"/>
      <c r="B99" s="51" t="s">
        <v>131</v>
      </c>
      <c r="C99" s="16">
        <v>1</v>
      </c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</row>
    <row r="100" spans="1:53" ht="27" x14ac:dyDescent="0.3">
      <c r="A100" s="89" t="s">
        <v>152</v>
      </c>
      <c r="B100" s="9" t="s">
        <v>153</v>
      </c>
      <c r="C100" s="16">
        <v>1</v>
      </c>
    </row>
    <row r="101" spans="1:53" ht="27" x14ac:dyDescent="0.3">
      <c r="A101" s="89"/>
      <c r="B101" s="30" t="s">
        <v>154</v>
      </c>
      <c r="C101" s="16">
        <v>1</v>
      </c>
    </row>
    <row r="102" spans="1:53" s="59" customFormat="1" ht="19.8" customHeight="1" x14ac:dyDescent="0.35">
      <c r="A102" s="86" t="s">
        <v>49</v>
      </c>
      <c r="B102" s="60" t="s">
        <v>49</v>
      </c>
      <c r="C102" s="61">
        <f>(C103*100/14*0.75) + (C104*100/3*0.25)</f>
        <v>100</v>
      </c>
      <c r="D102" s="61">
        <f t="shared" ref="D102:AU102" si="15">(D103*100/14*0.75) + (D104*100/3*0.25)</f>
        <v>0</v>
      </c>
      <c r="E102" s="61">
        <f t="shared" si="15"/>
        <v>0</v>
      </c>
      <c r="F102" s="61">
        <f t="shared" si="15"/>
        <v>0</v>
      </c>
      <c r="G102" s="61">
        <f t="shared" si="15"/>
        <v>0</v>
      </c>
      <c r="H102" s="61">
        <f t="shared" si="15"/>
        <v>0</v>
      </c>
      <c r="I102" s="61">
        <f t="shared" si="15"/>
        <v>0</v>
      </c>
      <c r="J102" s="61">
        <f t="shared" si="15"/>
        <v>0</v>
      </c>
      <c r="K102" s="61">
        <f t="shared" si="15"/>
        <v>0</v>
      </c>
      <c r="L102" s="61">
        <f t="shared" si="15"/>
        <v>0</v>
      </c>
      <c r="M102" s="61">
        <f t="shared" si="15"/>
        <v>0</v>
      </c>
      <c r="N102" s="61">
        <f t="shared" si="15"/>
        <v>0</v>
      </c>
      <c r="O102" s="61">
        <f t="shared" si="15"/>
        <v>0</v>
      </c>
      <c r="P102" s="61">
        <f t="shared" si="15"/>
        <v>0</v>
      </c>
      <c r="Q102" s="61">
        <f t="shared" si="15"/>
        <v>0</v>
      </c>
      <c r="R102" s="61">
        <f t="shared" si="15"/>
        <v>0</v>
      </c>
      <c r="S102" s="61">
        <f t="shared" si="15"/>
        <v>0</v>
      </c>
      <c r="T102" s="61">
        <f t="shared" si="15"/>
        <v>0</v>
      </c>
      <c r="U102" s="61">
        <f t="shared" si="15"/>
        <v>0</v>
      </c>
      <c r="V102" s="61">
        <f t="shared" si="15"/>
        <v>0</v>
      </c>
      <c r="W102" s="61">
        <f t="shared" si="15"/>
        <v>0</v>
      </c>
      <c r="X102" s="61">
        <f t="shared" si="15"/>
        <v>0</v>
      </c>
      <c r="Y102" s="61">
        <f t="shared" si="15"/>
        <v>0</v>
      </c>
      <c r="Z102" s="61">
        <f t="shared" si="15"/>
        <v>0</v>
      </c>
      <c r="AA102" s="61">
        <f t="shared" si="15"/>
        <v>0</v>
      </c>
      <c r="AB102" s="61">
        <f t="shared" si="15"/>
        <v>0</v>
      </c>
      <c r="AC102" s="61">
        <f t="shared" si="15"/>
        <v>0</v>
      </c>
      <c r="AD102" s="61">
        <f t="shared" si="15"/>
        <v>0</v>
      </c>
      <c r="AE102" s="61">
        <f t="shared" si="15"/>
        <v>0</v>
      </c>
      <c r="AF102" s="61">
        <f t="shared" si="15"/>
        <v>0</v>
      </c>
      <c r="AG102" s="61">
        <f t="shared" si="15"/>
        <v>0</v>
      </c>
      <c r="AH102" s="61">
        <f t="shared" si="15"/>
        <v>0</v>
      </c>
      <c r="AI102" s="61">
        <f t="shared" si="15"/>
        <v>0</v>
      </c>
      <c r="AJ102" s="61">
        <f t="shared" si="15"/>
        <v>0</v>
      </c>
      <c r="AK102" s="61">
        <f t="shared" si="15"/>
        <v>0</v>
      </c>
      <c r="AL102" s="61">
        <f t="shared" si="15"/>
        <v>0</v>
      </c>
      <c r="AM102" s="61">
        <f t="shared" si="15"/>
        <v>0</v>
      </c>
      <c r="AN102" s="61">
        <f t="shared" si="15"/>
        <v>0</v>
      </c>
      <c r="AO102" s="61">
        <f t="shared" si="15"/>
        <v>0</v>
      </c>
      <c r="AP102" s="61">
        <f t="shared" si="15"/>
        <v>0</v>
      </c>
      <c r="AQ102" s="61">
        <f t="shared" si="15"/>
        <v>0</v>
      </c>
      <c r="AR102" s="61">
        <f t="shared" si="15"/>
        <v>0</v>
      </c>
      <c r="AS102" s="61">
        <f t="shared" si="15"/>
        <v>0</v>
      </c>
      <c r="AT102" s="61">
        <f t="shared" si="15"/>
        <v>0</v>
      </c>
      <c r="AU102" s="61">
        <f t="shared" si="15"/>
        <v>0</v>
      </c>
    </row>
    <row r="103" spans="1:53" s="64" customFormat="1" ht="18" x14ac:dyDescent="0.35">
      <c r="A103" s="87"/>
      <c r="B103" s="62" t="s">
        <v>50</v>
      </c>
      <c r="C103" s="66">
        <f>SUM(C85:C92,C94:C95,C97:C98,C100:C101)</f>
        <v>14</v>
      </c>
      <c r="D103" s="66">
        <f t="shared" ref="D103:AS103" si="16">SUM(D85:D92,D94:D95,D97:D98,D100:D101)</f>
        <v>0</v>
      </c>
      <c r="E103" s="66">
        <f t="shared" si="16"/>
        <v>0</v>
      </c>
      <c r="F103" s="66">
        <f t="shared" si="16"/>
        <v>0</v>
      </c>
      <c r="G103" s="66">
        <f t="shared" si="16"/>
        <v>0</v>
      </c>
      <c r="H103" s="66">
        <f t="shared" si="16"/>
        <v>0</v>
      </c>
      <c r="I103" s="66">
        <f t="shared" si="16"/>
        <v>0</v>
      </c>
      <c r="J103" s="66">
        <f t="shared" si="16"/>
        <v>0</v>
      </c>
      <c r="K103" s="66">
        <f t="shared" si="16"/>
        <v>0</v>
      </c>
      <c r="L103" s="66">
        <f t="shared" si="16"/>
        <v>0</v>
      </c>
      <c r="M103" s="66">
        <f t="shared" si="16"/>
        <v>0</v>
      </c>
      <c r="N103" s="66">
        <f t="shared" si="16"/>
        <v>0</v>
      </c>
      <c r="O103" s="66">
        <f t="shared" si="16"/>
        <v>0</v>
      </c>
      <c r="P103" s="66">
        <f t="shared" si="16"/>
        <v>0</v>
      </c>
      <c r="Q103" s="66">
        <f t="shared" si="16"/>
        <v>0</v>
      </c>
      <c r="R103" s="66">
        <f t="shared" si="16"/>
        <v>0</v>
      </c>
      <c r="S103" s="66">
        <f t="shared" si="16"/>
        <v>0</v>
      </c>
      <c r="T103" s="66">
        <f t="shared" si="16"/>
        <v>0</v>
      </c>
      <c r="U103" s="66">
        <f t="shared" si="16"/>
        <v>0</v>
      </c>
      <c r="V103" s="66">
        <f t="shared" si="16"/>
        <v>0</v>
      </c>
      <c r="W103" s="66">
        <f t="shared" si="16"/>
        <v>0</v>
      </c>
      <c r="X103" s="66">
        <f t="shared" si="16"/>
        <v>0</v>
      </c>
      <c r="Y103" s="66">
        <f t="shared" si="16"/>
        <v>0</v>
      </c>
      <c r="Z103" s="66">
        <f t="shared" si="16"/>
        <v>0</v>
      </c>
      <c r="AA103" s="66">
        <f t="shared" si="16"/>
        <v>0</v>
      </c>
      <c r="AB103" s="66">
        <f t="shared" si="16"/>
        <v>0</v>
      </c>
      <c r="AC103" s="66">
        <f t="shared" si="16"/>
        <v>0</v>
      </c>
      <c r="AD103" s="66">
        <f t="shared" si="16"/>
        <v>0</v>
      </c>
      <c r="AE103" s="66">
        <f t="shared" si="16"/>
        <v>0</v>
      </c>
      <c r="AF103" s="66">
        <f t="shared" si="16"/>
        <v>0</v>
      </c>
      <c r="AG103" s="66">
        <f t="shared" si="16"/>
        <v>0</v>
      </c>
      <c r="AH103" s="66">
        <f t="shared" si="16"/>
        <v>0</v>
      </c>
      <c r="AI103" s="66">
        <f t="shared" si="16"/>
        <v>0</v>
      </c>
      <c r="AJ103" s="66">
        <f t="shared" si="16"/>
        <v>0</v>
      </c>
      <c r="AK103" s="66">
        <f t="shared" si="16"/>
        <v>0</v>
      </c>
      <c r="AL103" s="66">
        <f t="shared" si="16"/>
        <v>0</v>
      </c>
      <c r="AM103" s="66">
        <f t="shared" si="16"/>
        <v>0</v>
      </c>
      <c r="AN103" s="66">
        <f t="shared" si="16"/>
        <v>0</v>
      </c>
      <c r="AO103" s="66">
        <f t="shared" si="16"/>
        <v>0</v>
      </c>
      <c r="AP103" s="66">
        <f t="shared" si="16"/>
        <v>0</v>
      </c>
      <c r="AQ103" s="66">
        <f t="shared" si="16"/>
        <v>0</v>
      </c>
      <c r="AR103" s="66">
        <f t="shared" si="16"/>
        <v>0</v>
      </c>
      <c r="AS103" s="66">
        <f t="shared" si="16"/>
        <v>0</v>
      </c>
      <c r="AT103" s="66"/>
      <c r="AU103" s="66"/>
    </row>
    <row r="104" spans="1:53" s="64" customFormat="1" ht="18" x14ac:dyDescent="0.35">
      <c r="A104" s="87"/>
      <c r="B104" s="65" t="s">
        <v>51</v>
      </c>
      <c r="C104" s="66">
        <f>SUM(C99,C96,C93)</f>
        <v>3</v>
      </c>
      <c r="D104" s="66">
        <f t="shared" ref="D104:AS104" si="17">SUM(D99,D96,D93)</f>
        <v>0</v>
      </c>
      <c r="E104" s="66">
        <f t="shared" si="17"/>
        <v>0</v>
      </c>
      <c r="F104" s="66">
        <f t="shared" si="17"/>
        <v>0</v>
      </c>
      <c r="G104" s="66">
        <f t="shared" si="17"/>
        <v>0</v>
      </c>
      <c r="H104" s="66">
        <f t="shared" si="17"/>
        <v>0</v>
      </c>
      <c r="I104" s="66">
        <f t="shared" si="17"/>
        <v>0</v>
      </c>
      <c r="J104" s="66">
        <f t="shared" si="17"/>
        <v>0</v>
      </c>
      <c r="K104" s="66">
        <f t="shared" si="17"/>
        <v>0</v>
      </c>
      <c r="L104" s="66">
        <f t="shared" si="17"/>
        <v>0</v>
      </c>
      <c r="M104" s="66">
        <f t="shared" si="17"/>
        <v>0</v>
      </c>
      <c r="N104" s="66">
        <f t="shared" si="17"/>
        <v>0</v>
      </c>
      <c r="O104" s="66">
        <f t="shared" si="17"/>
        <v>0</v>
      </c>
      <c r="P104" s="66">
        <f t="shared" si="17"/>
        <v>0</v>
      </c>
      <c r="Q104" s="66">
        <f t="shared" si="17"/>
        <v>0</v>
      </c>
      <c r="R104" s="66">
        <f t="shared" si="17"/>
        <v>0</v>
      </c>
      <c r="S104" s="66">
        <f t="shared" si="17"/>
        <v>0</v>
      </c>
      <c r="T104" s="66">
        <f t="shared" si="17"/>
        <v>0</v>
      </c>
      <c r="U104" s="66">
        <f t="shared" si="17"/>
        <v>0</v>
      </c>
      <c r="V104" s="66">
        <f t="shared" si="17"/>
        <v>0</v>
      </c>
      <c r="W104" s="66">
        <f t="shared" si="17"/>
        <v>0</v>
      </c>
      <c r="X104" s="66">
        <f t="shared" si="17"/>
        <v>0</v>
      </c>
      <c r="Y104" s="66">
        <f t="shared" si="17"/>
        <v>0</v>
      </c>
      <c r="Z104" s="66">
        <f t="shared" si="17"/>
        <v>0</v>
      </c>
      <c r="AA104" s="66">
        <f t="shared" si="17"/>
        <v>0</v>
      </c>
      <c r="AB104" s="66">
        <f t="shared" si="17"/>
        <v>0</v>
      </c>
      <c r="AC104" s="66">
        <f t="shared" si="17"/>
        <v>0</v>
      </c>
      <c r="AD104" s="66">
        <f t="shared" si="17"/>
        <v>0</v>
      </c>
      <c r="AE104" s="66">
        <f t="shared" si="17"/>
        <v>0</v>
      </c>
      <c r="AF104" s="66">
        <f t="shared" si="17"/>
        <v>0</v>
      </c>
      <c r="AG104" s="66">
        <f t="shared" si="17"/>
        <v>0</v>
      </c>
      <c r="AH104" s="66">
        <f t="shared" si="17"/>
        <v>0</v>
      </c>
      <c r="AI104" s="66">
        <f t="shared" si="17"/>
        <v>0</v>
      </c>
      <c r="AJ104" s="66">
        <f t="shared" si="17"/>
        <v>0</v>
      </c>
      <c r="AK104" s="66">
        <f t="shared" si="17"/>
        <v>0</v>
      </c>
      <c r="AL104" s="66">
        <f t="shared" si="17"/>
        <v>0</v>
      </c>
      <c r="AM104" s="66">
        <f t="shared" si="17"/>
        <v>0</v>
      </c>
      <c r="AN104" s="66">
        <f t="shared" si="17"/>
        <v>0</v>
      </c>
      <c r="AO104" s="66">
        <f t="shared" si="17"/>
        <v>0</v>
      </c>
      <c r="AP104" s="66">
        <f t="shared" si="17"/>
        <v>0</v>
      </c>
      <c r="AQ104" s="66">
        <f t="shared" si="17"/>
        <v>0</v>
      </c>
      <c r="AR104" s="66">
        <f t="shared" si="17"/>
        <v>0</v>
      </c>
      <c r="AS104" s="66">
        <f t="shared" si="17"/>
        <v>0</v>
      </c>
      <c r="AT104" s="66"/>
      <c r="AU104" s="66"/>
    </row>
    <row r="107" spans="1:53" s="5" customFormat="1" ht="23.4" x14ac:dyDescent="0.3">
      <c r="A107" s="71" t="s">
        <v>102</v>
      </c>
      <c r="B107" s="71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4"/>
      <c r="AW107" s="4"/>
      <c r="AX107" s="4"/>
      <c r="AY107" s="4"/>
      <c r="AZ107" s="4"/>
      <c r="BA107" s="4"/>
    </row>
    <row r="108" spans="1:53" ht="27" x14ac:dyDescent="0.3">
      <c r="A108" s="42" t="s">
        <v>103</v>
      </c>
      <c r="B108" s="8" t="s">
        <v>104</v>
      </c>
      <c r="C108" s="16">
        <v>1</v>
      </c>
    </row>
    <row r="109" spans="1:53" ht="27" x14ac:dyDescent="0.3">
      <c r="A109" s="38" t="s">
        <v>105</v>
      </c>
      <c r="B109" s="8" t="s">
        <v>106</v>
      </c>
      <c r="C109" s="16">
        <v>1</v>
      </c>
    </row>
    <row r="110" spans="1:53" ht="27" x14ac:dyDescent="0.3">
      <c r="A110" s="75" t="s">
        <v>116</v>
      </c>
      <c r="B110" s="9" t="s">
        <v>117</v>
      </c>
      <c r="C110" s="16">
        <v>1</v>
      </c>
    </row>
    <row r="111" spans="1:53" ht="27" x14ac:dyDescent="0.3">
      <c r="A111" s="75"/>
      <c r="B111" s="29" t="s">
        <v>118</v>
      </c>
      <c r="C111" s="16">
        <v>1</v>
      </c>
    </row>
    <row r="112" spans="1:53" ht="27" x14ac:dyDescent="0.3">
      <c r="A112" s="75"/>
      <c r="B112" s="30" t="s">
        <v>119</v>
      </c>
      <c r="C112" s="16">
        <v>1</v>
      </c>
    </row>
    <row r="113" spans="1:47" ht="27" x14ac:dyDescent="0.3">
      <c r="A113" s="38" t="s">
        <v>120</v>
      </c>
      <c r="B113" s="8" t="s">
        <v>121</v>
      </c>
      <c r="C113" s="16">
        <v>1</v>
      </c>
    </row>
    <row r="114" spans="1:47" x14ac:dyDescent="0.3">
      <c r="A114" s="75" t="s">
        <v>122</v>
      </c>
      <c r="B114" s="8" t="s">
        <v>123</v>
      </c>
      <c r="C114" s="16">
        <v>1</v>
      </c>
    </row>
    <row r="115" spans="1:47" x14ac:dyDescent="0.3">
      <c r="A115" s="75"/>
      <c r="B115" s="8" t="s">
        <v>124</v>
      </c>
      <c r="C115" s="16">
        <v>1</v>
      </c>
    </row>
    <row r="116" spans="1:47" ht="27" x14ac:dyDescent="0.3">
      <c r="A116" s="42" t="s">
        <v>125</v>
      </c>
      <c r="B116" s="8" t="s">
        <v>126</v>
      </c>
      <c r="C116" s="16">
        <v>1</v>
      </c>
    </row>
    <row r="117" spans="1:47" ht="27" x14ac:dyDescent="0.3">
      <c r="A117" s="38" t="s">
        <v>127</v>
      </c>
      <c r="B117" s="34" t="s">
        <v>128</v>
      </c>
      <c r="C117" s="16">
        <v>1</v>
      </c>
    </row>
    <row r="118" spans="1:47" ht="27" x14ac:dyDescent="0.3">
      <c r="A118" s="75" t="s">
        <v>132</v>
      </c>
      <c r="B118" s="9" t="s">
        <v>134</v>
      </c>
      <c r="C118" s="16">
        <v>1</v>
      </c>
    </row>
    <row r="119" spans="1:47" ht="27" x14ac:dyDescent="0.3">
      <c r="A119" s="75"/>
      <c r="B119" s="29" t="s">
        <v>133</v>
      </c>
      <c r="C119" s="16">
        <v>1</v>
      </c>
    </row>
    <row r="120" spans="1:47" s="21" customFormat="1" ht="27" x14ac:dyDescent="0.3">
      <c r="A120" s="75"/>
      <c r="B120" s="49" t="s">
        <v>135</v>
      </c>
      <c r="C120" s="16">
        <v>1</v>
      </c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</row>
    <row r="121" spans="1:47" s="21" customFormat="1" ht="27" x14ac:dyDescent="0.3">
      <c r="A121" s="75"/>
      <c r="B121" s="51" t="s">
        <v>136</v>
      </c>
      <c r="C121" s="16">
        <v>1</v>
      </c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</row>
    <row r="122" spans="1:47" x14ac:dyDescent="0.3">
      <c r="A122" s="38" t="s">
        <v>137</v>
      </c>
      <c r="B122" s="8" t="s">
        <v>138</v>
      </c>
      <c r="C122" s="16">
        <v>1</v>
      </c>
    </row>
    <row r="123" spans="1:47" ht="27" x14ac:dyDescent="0.3">
      <c r="A123" s="38" t="s">
        <v>37</v>
      </c>
      <c r="B123" s="8" t="s">
        <v>139</v>
      </c>
      <c r="C123" s="16">
        <v>1</v>
      </c>
    </row>
    <row r="124" spans="1:47" ht="27" x14ac:dyDescent="0.3">
      <c r="A124" s="38" t="s">
        <v>140</v>
      </c>
      <c r="B124" s="8" t="s">
        <v>141</v>
      </c>
      <c r="C124" s="16">
        <v>1</v>
      </c>
    </row>
    <row r="125" spans="1:47" ht="27" x14ac:dyDescent="0.3">
      <c r="A125" s="38" t="s">
        <v>142</v>
      </c>
      <c r="B125" s="8" t="s">
        <v>143</v>
      </c>
      <c r="C125" s="16">
        <v>1</v>
      </c>
    </row>
    <row r="126" spans="1:47" ht="27" x14ac:dyDescent="0.3">
      <c r="A126" s="38" t="s">
        <v>144</v>
      </c>
      <c r="B126" s="8" t="s">
        <v>145</v>
      </c>
      <c r="C126" s="16">
        <v>1</v>
      </c>
    </row>
    <row r="127" spans="1:47" ht="27" x14ac:dyDescent="0.3">
      <c r="A127" s="75" t="s">
        <v>146</v>
      </c>
      <c r="B127" s="9" t="s">
        <v>147</v>
      </c>
      <c r="C127" s="16">
        <v>1</v>
      </c>
    </row>
    <row r="128" spans="1:47" ht="27" x14ac:dyDescent="0.3">
      <c r="A128" s="75"/>
      <c r="B128" s="30" t="s">
        <v>148</v>
      </c>
      <c r="C128" s="16">
        <v>1</v>
      </c>
    </row>
    <row r="129" spans="1:3" ht="27" x14ac:dyDescent="0.3">
      <c r="A129" s="75" t="s">
        <v>149</v>
      </c>
      <c r="B129" s="9" t="s">
        <v>150</v>
      </c>
      <c r="C129" s="16">
        <v>1</v>
      </c>
    </row>
    <row r="130" spans="1:3" ht="27" x14ac:dyDescent="0.3">
      <c r="A130" s="75"/>
      <c r="B130" s="30" t="s">
        <v>151</v>
      </c>
      <c r="C130" s="16">
        <v>1</v>
      </c>
    </row>
    <row r="131" spans="1:3" x14ac:dyDescent="0.3">
      <c r="A131" s="38" t="s">
        <v>155</v>
      </c>
      <c r="B131" s="35" t="s">
        <v>156</v>
      </c>
      <c r="C131" s="16">
        <v>1</v>
      </c>
    </row>
    <row r="132" spans="1:3" x14ac:dyDescent="0.3">
      <c r="A132" s="38" t="s">
        <v>157</v>
      </c>
      <c r="B132" s="52" t="s">
        <v>158</v>
      </c>
      <c r="C132" s="16">
        <v>1</v>
      </c>
    </row>
    <row r="133" spans="1:3" x14ac:dyDescent="0.3">
      <c r="A133" s="38" t="s">
        <v>159</v>
      </c>
      <c r="B133" s="52" t="s">
        <v>160</v>
      </c>
      <c r="C133" s="16">
        <v>1</v>
      </c>
    </row>
    <row r="134" spans="1:3" ht="26.4" x14ac:dyDescent="0.3">
      <c r="A134" s="75" t="s">
        <v>161</v>
      </c>
      <c r="B134" s="6" t="s">
        <v>162</v>
      </c>
      <c r="C134" s="16">
        <v>1</v>
      </c>
    </row>
    <row r="135" spans="1:3" x14ac:dyDescent="0.3">
      <c r="A135" s="75"/>
      <c r="B135" s="36" t="s">
        <v>163</v>
      </c>
      <c r="C135" s="16">
        <v>1</v>
      </c>
    </row>
    <row r="136" spans="1:3" ht="26.4" x14ac:dyDescent="0.3">
      <c r="A136" s="75" t="s">
        <v>164</v>
      </c>
      <c r="B136" s="6" t="s">
        <v>165</v>
      </c>
      <c r="C136" s="16">
        <v>1</v>
      </c>
    </row>
    <row r="137" spans="1:3" ht="27" x14ac:dyDescent="0.3">
      <c r="A137" s="75"/>
      <c r="B137" s="30" t="s">
        <v>166</v>
      </c>
      <c r="C137" s="16">
        <v>1</v>
      </c>
    </row>
    <row r="138" spans="1:3" ht="26.4" x14ac:dyDescent="0.3">
      <c r="A138" s="91" t="s">
        <v>167</v>
      </c>
      <c r="B138" s="6" t="s">
        <v>168</v>
      </c>
      <c r="C138" s="16">
        <v>1</v>
      </c>
    </row>
    <row r="139" spans="1:3" ht="26.4" x14ac:dyDescent="0.3">
      <c r="A139" s="91"/>
      <c r="B139" s="36" t="s">
        <v>169</v>
      </c>
      <c r="C139" s="16">
        <v>1</v>
      </c>
    </row>
    <row r="140" spans="1:3" ht="26.4" x14ac:dyDescent="0.3">
      <c r="A140" s="42" t="s">
        <v>170</v>
      </c>
      <c r="B140" s="37" t="s">
        <v>171</v>
      </c>
      <c r="C140" s="16">
        <v>1</v>
      </c>
    </row>
    <row r="141" spans="1:3" ht="26.4" x14ac:dyDescent="0.3">
      <c r="A141" s="42" t="s">
        <v>172</v>
      </c>
      <c r="B141" s="37" t="s">
        <v>173</v>
      </c>
      <c r="C141" s="16">
        <v>1</v>
      </c>
    </row>
    <row r="142" spans="1:3" ht="26.4" x14ac:dyDescent="0.3">
      <c r="A142" s="42" t="s">
        <v>174</v>
      </c>
      <c r="B142" s="37" t="s">
        <v>175</v>
      </c>
      <c r="C142" s="16">
        <v>1</v>
      </c>
    </row>
    <row r="143" spans="1:3" ht="26.4" x14ac:dyDescent="0.3">
      <c r="A143" s="42" t="s">
        <v>48</v>
      </c>
      <c r="B143" s="37" t="s">
        <v>176</v>
      </c>
      <c r="C143" s="16">
        <v>1</v>
      </c>
    </row>
    <row r="144" spans="1:3" ht="26.4" x14ac:dyDescent="0.3">
      <c r="A144" s="75" t="s">
        <v>177</v>
      </c>
      <c r="B144" s="6" t="s">
        <v>178</v>
      </c>
      <c r="C144" s="16">
        <v>1</v>
      </c>
    </row>
    <row r="145" spans="1:47" s="21" customFormat="1" ht="26.4" x14ac:dyDescent="0.3">
      <c r="A145" s="75"/>
      <c r="B145" s="24" t="s">
        <v>179</v>
      </c>
      <c r="C145" s="16">
        <v>1</v>
      </c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</row>
    <row r="146" spans="1:47" x14ac:dyDescent="0.3">
      <c r="A146" s="91" t="s">
        <v>180</v>
      </c>
      <c r="B146" s="34" t="s">
        <v>181</v>
      </c>
      <c r="C146" s="16">
        <v>1</v>
      </c>
    </row>
    <row r="147" spans="1:47" x14ac:dyDescent="0.3">
      <c r="A147" s="91"/>
      <c r="B147" s="53" t="s">
        <v>182</v>
      </c>
      <c r="C147" s="16">
        <v>1</v>
      </c>
    </row>
    <row r="148" spans="1:47" x14ac:dyDescent="0.3">
      <c r="A148" s="91" t="s">
        <v>164</v>
      </c>
      <c r="B148" s="6" t="s">
        <v>183</v>
      </c>
      <c r="C148" s="16">
        <v>1</v>
      </c>
    </row>
    <row r="149" spans="1:47" s="21" customFormat="1" x14ac:dyDescent="0.3">
      <c r="A149" s="91"/>
      <c r="B149" s="19" t="s">
        <v>184</v>
      </c>
      <c r="C149" s="16">
        <v>1</v>
      </c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</row>
    <row r="150" spans="1:47" x14ac:dyDescent="0.3">
      <c r="A150" s="91"/>
      <c r="B150" s="36" t="s">
        <v>185</v>
      </c>
      <c r="C150" s="16">
        <v>1</v>
      </c>
    </row>
    <row r="151" spans="1:47" ht="26.4" x14ac:dyDescent="0.3">
      <c r="A151" s="46" t="s">
        <v>186</v>
      </c>
      <c r="B151" s="37" t="s">
        <v>187</v>
      </c>
      <c r="C151" s="16">
        <v>1</v>
      </c>
    </row>
    <row r="152" spans="1:47" ht="39.6" x14ac:dyDescent="0.3">
      <c r="A152" s="46" t="s">
        <v>188</v>
      </c>
      <c r="B152" s="37" t="s">
        <v>189</v>
      </c>
      <c r="C152" s="16">
        <v>1</v>
      </c>
    </row>
    <row r="153" spans="1:47" ht="26.4" x14ac:dyDescent="0.3">
      <c r="A153" s="46" t="s">
        <v>190</v>
      </c>
      <c r="B153" s="37" t="s">
        <v>191</v>
      </c>
      <c r="C153" s="16">
        <v>1</v>
      </c>
    </row>
    <row r="154" spans="1:47" ht="26.4" x14ac:dyDescent="0.3">
      <c r="A154" s="42" t="s">
        <v>192</v>
      </c>
      <c r="B154" s="54" t="s">
        <v>193</v>
      </c>
      <c r="C154" s="16">
        <v>1</v>
      </c>
    </row>
    <row r="155" spans="1:47" x14ac:dyDescent="0.3">
      <c r="A155" s="42" t="s">
        <v>41</v>
      </c>
      <c r="B155" s="54" t="s">
        <v>194</v>
      </c>
      <c r="C155" s="16">
        <v>1</v>
      </c>
    </row>
    <row r="156" spans="1:47" s="59" customFormat="1" ht="19.8" customHeight="1" x14ac:dyDescent="0.35">
      <c r="A156" s="86" t="s">
        <v>49</v>
      </c>
      <c r="B156" s="60" t="s">
        <v>49</v>
      </c>
      <c r="C156" s="61">
        <f>(C157*100/39*0.75) + (C158*100/9*0.25)</f>
        <v>100</v>
      </c>
      <c r="D156" s="61">
        <f t="shared" ref="D156:AU156" si="18">(D157*100/39*0.75) + (D158*100/9*0.25)</f>
        <v>0</v>
      </c>
      <c r="E156" s="61">
        <f t="shared" si="18"/>
        <v>0</v>
      </c>
      <c r="F156" s="61">
        <f t="shared" si="18"/>
        <v>0</v>
      </c>
      <c r="G156" s="61">
        <f t="shared" si="18"/>
        <v>0</v>
      </c>
      <c r="H156" s="61">
        <f t="shared" si="18"/>
        <v>0</v>
      </c>
      <c r="I156" s="61">
        <f t="shared" si="18"/>
        <v>0</v>
      </c>
      <c r="J156" s="61">
        <f t="shared" si="18"/>
        <v>0</v>
      </c>
      <c r="K156" s="61">
        <f t="shared" si="18"/>
        <v>0</v>
      </c>
      <c r="L156" s="61">
        <f t="shared" si="18"/>
        <v>0</v>
      </c>
      <c r="M156" s="61">
        <f t="shared" si="18"/>
        <v>0</v>
      </c>
      <c r="N156" s="61">
        <f t="shared" si="18"/>
        <v>0</v>
      </c>
      <c r="O156" s="61">
        <f t="shared" si="18"/>
        <v>0</v>
      </c>
      <c r="P156" s="61">
        <f t="shared" si="18"/>
        <v>0</v>
      </c>
      <c r="Q156" s="61">
        <f t="shared" si="18"/>
        <v>0</v>
      </c>
      <c r="R156" s="61">
        <f t="shared" si="18"/>
        <v>0</v>
      </c>
      <c r="S156" s="61">
        <f t="shared" si="18"/>
        <v>0</v>
      </c>
      <c r="T156" s="61">
        <f t="shared" si="18"/>
        <v>0</v>
      </c>
      <c r="U156" s="61">
        <f t="shared" si="18"/>
        <v>0</v>
      </c>
      <c r="V156" s="61">
        <f t="shared" si="18"/>
        <v>0</v>
      </c>
      <c r="W156" s="61">
        <f t="shared" si="18"/>
        <v>0</v>
      </c>
      <c r="X156" s="61">
        <f t="shared" si="18"/>
        <v>0</v>
      </c>
      <c r="Y156" s="61">
        <f t="shared" si="18"/>
        <v>0</v>
      </c>
      <c r="Z156" s="61">
        <f t="shared" si="18"/>
        <v>0</v>
      </c>
      <c r="AA156" s="61">
        <f t="shared" si="18"/>
        <v>0</v>
      </c>
      <c r="AB156" s="61">
        <f t="shared" si="18"/>
        <v>0</v>
      </c>
      <c r="AC156" s="61">
        <f t="shared" si="18"/>
        <v>0</v>
      </c>
      <c r="AD156" s="61">
        <f t="shared" si="18"/>
        <v>0</v>
      </c>
      <c r="AE156" s="61">
        <f t="shared" si="18"/>
        <v>0</v>
      </c>
      <c r="AF156" s="61">
        <f t="shared" si="18"/>
        <v>0</v>
      </c>
      <c r="AG156" s="61">
        <f t="shared" si="18"/>
        <v>0</v>
      </c>
      <c r="AH156" s="61">
        <f t="shared" si="18"/>
        <v>0</v>
      </c>
      <c r="AI156" s="61">
        <f t="shared" si="18"/>
        <v>0</v>
      </c>
      <c r="AJ156" s="61">
        <f t="shared" si="18"/>
        <v>0</v>
      </c>
      <c r="AK156" s="61">
        <f t="shared" si="18"/>
        <v>0</v>
      </c>
      <c r="AL156" s="61">
        <f t="shared" si="18"/>
        <v>0</v>
      </c>
      <c r="AM156" s="61">
        <f t="shared" si="18"/>
        <v>0</v>
      </c>
      <c r="AN156" s="61">
        <f t="shared" si="18"/>
        <v>0</v>
      </c>
      <c r="AO156" s="61">
        <f t="shared" si="18"/>
        <v>0</v>
      </c>
      <c r="AP156" s="61">
        <f t="shared" si="18"/>
        <v>0</v>
      </c>
      <c r="AQ156" s="61">
        <f t="shared" si="18"/>
        <v>0</v>
      </c>
      <c r="AR156" s="61">
        <f t="shared" si="18"/>
        <v>0</v>
      </c>
      <c r="AS156" s="61">
        <f t="shared" si="18"/>
        <v>0</v>
      </c>
      <c r="AT156" s="61">
        <f t="shared" si="18"/>
        <v>0</v>
      </c>
      <c r="AU156" s="61">
        <f t="shared" si="18"/>
        <v>0</v>
      </c>
    </row>
    <row r="157" spans="1:47" s="64" customFormat="1" ht="18" x14ac:dyDescent="0.35">
      <c r="A157" s="87"/>
      <c r="B157" s="62" t="s">
        <v>50</v>
      </c>
      <c r="C157" s="66">
        <f>SUM(C108:C119,C122:C131,C134:C144,C146,C148,C150:C153)</f>
        <v>39</v>
      </c>
      <c r="D157" s="66">
        <f t="shared" ref="D157:AU157" si="19">SUM(D108:D119,D122:D131,D134:D144,D146,D148,D150:D153)</f>
        <v>0</v>
      </c>
      <c r="E157" s="66">
        <f t="shared" si="19"/>
        <v>0</v>
      </c>
      <c r="F157" s="66">
        <f t="shared" si="19"/>
        <v>0</v>
      </c>
      <c r="G157" s="66">
        <f t="shared" si="19"/>
        <v>0</v>
      </c>
      <c r="H157" s="66">
        <f t="shared" si="19"/>
        <v>0</v>
      </c>
      <c r="I157" s="66">
        <f t="shared" si="19"/>
        <v>0</v>
      </c>
      <c r="J157" s="66">
        <f t="shared" si="19"/>
        <v>0</v>
      </c>
      <c r="K157" s="66">
        <f t="shared" si="19"/>
        <v>0</v>
      </c>
      <c r="L157" s="66">
        <f t="shared" si="19"/>
        <v>0</v>
      </c>
      <c r="M157" s="66">
        <f t="shared" si="19"/>
        <v>0</v>
      </c>
      <c r="N157" s="66">
        <f t="shared" si="19"/>
        <v>0</v>
      </c>
      <c r="O157" s="66">
        <f t="shared" si="19"/>
        <v>0</v>
      </c>
      <c r="P157" s="66">
        <f t="shared" si="19"/>
        <v>0</v>
      </c>
      <c r="Q157" s="66">
        <f t="shared" si="19"/>
        <v>0</v>
      </c>
      <c r="R157" s="66">
        <f t="shared" si="19"/>
        <v>0</v>
      </c>
      <c r="S157" s="66">
        <f t="shared" si="19"/>
        <v>0</v>
      </c>
      <c r="T157" s="66">
        <f t="shared" si="19"/>
        <v>0</v>
      </c>
      <c r="U157" s="66">
        <f t="shared" si="19"/>
        <v>0</v>
      </c>
      <c r="V157" s="66">
        <f t="shared" si="19"/>
        <v>0</v>
      </c>
      <c r="W157" s="66">
        <f t="shared" si="19"/>
        <v>0</v>
      </c>
      <c r="X157" s="66">
        <f t="shared" si="19"/>
        <v>0</v>
      </c>
      <c r="Y157" s="66">
        <f t="shared" si="19"/>
        <v>0</v>
      </c>
      <c r="Z157" s="66">
        <f t="shared" si="19"/>
        <v>0</v>
      </c>
      <c r="AA157" s="66">
        <f t="shared" si="19"/>
        <v>0</v>
      </c>
      <c r="AB157" s="66">
        <f t="shared" si="19"/>
        <v>0</v>
      </c>
      <c r="AC157" s="66">
        <f t="shared" si="19"/>
        <v>0</v>
      </c>
      <c r="AD157" s="66">
        <f t="shared" si="19"/>
        <v>0</v>
      </c>
      <c r="AE157" s="66">
        <f t="shared" si="19"/>
        <v>0</v>
      </c>
      <c r="AF157" s="66">
        <f t="shared" si="19"/>
        <v>0</v>
      </c>
      <c r="AG157" s="66">
        <f t="shared" si="19"/>
        <v>0</v>
      </c>
      <c r="AH157" s="66">
        <f t="shared" si="19"/>
        <v>0</v>
      </c>
      <c r="AI157" s="66">
        <f t="shared" si="19"/>
        <v>0</v>
      </c>
      <c r="AJ157" s="66">
        <f t="shared" si="19"/>
        <v>0</v>
      </c>
      <c r="AK157" s="66">
        <f t="shared" si="19"/>
        <v>0</v>
      </c>
      <c r="AL157" s="66">
        <f t="shared" si="19"/>
        <v>0</v>
      </c>
      <c r="AM157" s="66">
        <f t="shared" si="19"/>
        <v>0</v>
      </c>
      <c r="AN157" s="66">
        <f t="shared" si="19"/>
        <v>0</v>
      </c>
      <c r="AO157" s="66">
        <f t="shared" si="19"/>
        <v>0</v>
      </c>
      <c r="AP157" s="66">
        <f t="shared" si="19"/>
        <v>0</v>
      </c>
      <c r="AQ157" s="66">
        <f t="shared" si="19"/>
        <v>0</v>
      </c>
      <c r="AR157" s="66">
        <f t="shared" si="19"/>
        <v>0</v>
      </c>
      <c r="AS157" s="66">
        <f t="shared" si="19"/>
        <v>0</v>
      </c>
      <c r="AT157" s="66">
        <f t="shared" si="19"/>
        <v>0</v>
      </c>
      <c r="AU157" s="66">
        <f t="shared" si="19"/>
        <v>0</v>
      </c>
    </row>
    <row r="158" spans="1:47" s="64" customFormat="1" ht="18" x14ac:dyDescent="0.35">
      <c r="A158" s="87"/>
      <c r="B158" s="65" t="s">
        <v>51</v>
      </c>
      <c r="C158" s="66">
        <f>SUM(C155,C154,C149,C147,C145,C132:C133,C120:C121)</f>
        <v>9</v>
      </c>
      <c r="D158" s="66">
        <f t="shared" ref="D158:AU158" si="20">SUM(D155,D154,D149,D147,D145,D132:D133,D120:D121)</f>
        <v>0</v>
      </c>
      <c r="E158" s="66">
        <f t="shared" si="20"/>
        <v>0</v>
      </c>
      <c r="F158" s="66">
        <f t="shared" si="20"/>
        <v>0</v>
      </c>
      <c r="G158" s="66">
        <f t="shared" si="20"/>
        <v>0</v>
      </c>
      <c r="H158" s="66">
        <f t="shared" si="20"/>
        <v>0</v>
      </c>
      <c r="I158" s="66">
        <f t="shared" si="20"/>
        <v>0</v>
      </c>
      <c r="J158" s="66">
        <f t="shared" si="20"/>
        <v>0</v>
      </c>
      <c r="K158" s="66">
        <f t="shared" si="20"/>
        <v>0</v>
      </c>
      <c r="L158" s="66">
        <f t="shared" si="20"/>
        <v>0</v>
      </c>
      <c r="M158" s="66">
        <f t="shared" si="20"/>
        <v>0</v>
      </c>
      <c r="N158" s="66">
        <f t="shared" si="20"/>
        <v>0</v>
      </c>
      <c r="O158" s="66">
        <f t="shared" si="20"/>
        <v>0</v>
      </c>
      <c r="P158" s="66">
        <f t="shared" si="20"/>
        <v>0</v>
      </c>
      <c r="Q158" s="66">
        <f t="shared" si="20"/>
        <v>0</v>
      </c>
      <c r="R158" s="66">
        <f t="shared" si="20"/>
        <v>0</v>
      </c>
      <c r="S158" s="66">
        <f t="shared" si="20"/>
        <v>0</v>
      </c>
      <c r="T158" s="66">
        <f t="shared" si="20"/>
        <v>0</v>
      </c>
      <c r="U158" s="66">
        <f t="shared" si="20"/>
        <v>0</v>
      </c>
      <c r="V158" s="66">
        <f t="shared" si="20"/>
        <v>0</v>
      </c>
      <c r="W158" s="66">
        <f t="shared" si="20"/>
        <v>0</v>
      </c>
      <c r="X158" s="66">
        <f t="shared" si="20"/>
        <v>0</v>
      </c>
      <c r="Y158" s="66">
        <f t="shared" si="20"/>
        <v>0</v>
      </c>
      <c r="Z158" s="66">
        <f t="shared" si="20"/>
        <v>0</v>
      </c>
      <c r="AA158" s="66">
        <f t="shared" si="20"/>
        <v>0</v>
      </c>
      <c r="AB158" s="66">
        <f t="shared" si="20"/>
        <v>0</v>
      </c>
      <c r="AC158" s="66">
        <f t="shared" si="20"/>
        <v>0</v>
      </c>
      <c r="AD158" s="66">
        <f t="shared" si="20"/>
        <v>0</v>
      </c>
      <c r="AE158" s="66">
        <f t="shared" si="20"/>
        <v>0</v>
      </c>
      <c r="AF158" s="66">
        <f t="shared" si="20"/>
        <v>0</v>
      </c>
      <c r="AG158" s="66">
        <f t="shared" si="20"/>
        <v>0</v>
      </c>
      <c r="AH158" s="66">
        <f t="shared" si="20"/>
        <v>0</v>
      </c>
      <c r="AI158" s="66">
        <f t="shared" si="20"/>
        <v>0</v>
      </c>
      <c r="AJ158" s="66">
        <f t="shared" si="20"/>
        <v>0</v>
      </c>
      <c r="AK158" s="66">
        <f t="shared" si="20"/>
        <v>0</v>
      </c>
      <c r="AL158" s="66">
        <f t="shared" si="20"/>
        <v>0</v>
      </c>
      <c r="AM158" s="66">
        <f t="shared" si="20"/>
        <v>0</v>
      </c>
      <c r="AN158" s="66">
        <f t="shared" si="20"/>
        <v>0</v>
      </c>
      <c r="AO158" s="66">
        <f t="shared" si="20"/>
        <v>0</v>
      </c>
      <c r="AP158" s="66">
        <f t="shared" si="20"/>
        <v>0</v>
      </c>
      <c r="AQ158" s="66">
        <f t="shared" si="20"/>
        <v>0</v>
      </c>
      <c r="AR158" s="66">
        <f t="shared" si="20"/>
        <v>0</v>
      </c>
      <c r="AS158" s="66">
        <f t="shared" si="20"/>
        <v>0</v>
      </c>
      <c r="AT158" s="66">
        <f t="shared" si="20"/>
        <v>0</v>
      </c>
      <c r="AU158" s="66">
        <f t="shared" si="20"/>
        <v>0</v>
      </c>
    </row>
  </sheetData>
  <mergeCells count="121">
    <mergeCell ref="A79:A81"/>
    <mergeCell ref="A102:A104"/>
    <mergeCell ref="A156:A158"/>
    <mergeCell ref="A2:B2"/>
    <mergeCell ref="A100:A101"/>
    <mergeCell ref="A3:B3"/>
    <mergeCell ref="A4:B4"/>
    <mergeCell ref="A84:B84"/>
    <mergeCell ref="A107:B107"/>
    <mergeCell ref="A138:A139"/>
    <mergeCell ref="A146:A147"/>
    <mergeCell ref="A148:A150"/>
    <mergeCell ref="A110:A112"/>
    <mergeCell ref="A114:A115"/>
    <mergeCell ref="A118:A121"/>
    <mergeCell ref="A127:A128"/>
    <mergeCell ref="A129:A130"/>
    <mergeCell ref="A134:A135"/>
    <mergeCell ref="A136:A137"/>
    <mergeCell ref="A144:A145"/>
    <mergeCell ref="A92:A93"/>
    <mergeCell ref="A94:A96"/>
    <mergeCell ref="A98:A99"/>
    <mergeCell ref="A6:A22"/>
    <mergeCell ref="A5:B5"/>
    <mergeCell ref="A25:A31"/>
    <mergeCell ref="A32:A33"/>
    <mergeCell ref="A45:A46"/>
    <mergeCell ref="A48:A49"/>
    <mergeCell ref="A36:A37"/>
    <mergeCell ref="A38:A44"/>
    <mergeCell ref="C17:C22"/>
    <mergeCell ref="D17:D22"/>
    <mergeCell ref="E17:E22"/>
    <mergeCell ref="F17:F22"/>
    <mergeCell ref="G17:G22"/>
    <mergeCell ref="H17:H22"/>
    <mergeCell ref="I17:I22"/>
    <mergeCell ref="J17:J22"/>
    <mergeCell ref="K17:K22"/>
    <mergeCell ref="L17:L22"/>
    <mergeCell ref="M17:M22"/>
    <mergeCell ref="N17:N22"/>
    <mergeCell ref="O17:O22"/>
    <mergeCell ref="P17:P22"/>
    <mergeCell ref="Q17:Q22"/>
    <mergeCell ref="R17:R22"/>
    <mergeCell ref="S17:S22"/>
    <mergeCell ref="T17:T22"/>
    <mergeCell ref="U17:U22"/>
    <mergeCell ref="V17:V22"/>
    <mergeCell ref="AK17:AK22"/>
    <mergeCell ref="AL17:AL22"/>
    <mergeCell ref="AM17:AM22"/>
    <mergeCell ref="AN17:AN22"/>
    <mergeCell ref="W17:W22"/>
    <mergeCell ref="X17:X22"/>
    <mergeCell ref="Y17:Y22"/>
    <mergeCell ref="Z17:Z22"/>
    <mergeCell ref="AA17:AA22"/>
    <mergeCell ref="AB17:AB22"/>
    <mergeCell ref="AC17:AC22"/>
    <mergeCell ref="AD17:AD22"/>
    <mergeCell ref="AE17:AE22"/>
    <mergeCell ref="AF17:AF22"/>
    <mergeCell ref="AG17:AG22"/>
    <mergeCell ref="AH17:AH22"/>
    <mergeCell ref="AI17:AI22"/>
    <mergeCell ref="AJ17:AJ22"/>
    <mergeCell ref="AD39:AD44"/>
    <mergeCell ref="AE39:AE44"/>
    <mergeCell ref="AF39:AF44"/>
    <mergeCell ref="AG39:AG44"/>
    <mergeCell ref="AO17:AO22"/>
    <mergeCell ref="AP17:AP22"/>
    <mergeCell ref="C39:C44"/>
    <mergeCell ref="D39:D44"/>
    <mergeCell ref="E39:E44"/>
    <mergeCell ref="F39:F44"/>
    <mergeCell ref="G39:G44"/>
    <mergeCell ref="H39:H44"/>
    <mergeCell ref="I39:I44"/>
    <mergeCell ref="J39:J44"/>
    <mergeCell ref="K39:K44"/>
    <mergeCell ref="L39:L44"/>
    <mergeCell ref="M39:M44"/>
    <mergeCell ref="N39:N44"/>
    <mergeCell ref="O39:O44"/>
    <mergeCell ref="P39:P44"/>
    <mergeCell ref="Q39:Q44"/>
    <mergeCell ref="R39:R44"/>
    <mergeCell ref="S39:S44"/>
    <mergeCell ref="T39:T44"/>
    <mergeCell ref="U39:U44"/>
    <mergeCell ref="V39:V44"/>
    <mergeCell ref="W39:W44"/>
    <mergeCell ref="X39:X44"/>
    <mergeCell ref="AQ39:AQ44"/>
    <mergeCell ref="AR39:AR44"/>
    <mergeCell ref="AS39:AS44"/>
    <mergeCell ref="AT39:AT44"/>
    <mergeCell ref="AU39:AU44"/>
    <mergeCell ref="A55:B55"/>
    <mergeCell ref="A57:A61"/>
    <mergeCell ref="A62:A64"/>
    <mergeCell ref="A65:A66"/>
    <mergeCell ref="AH39:AH44"/>
    <mergeCell ref="AI39:AI44"/>
    <mergeCell ref="AJ39:AJ44"/>
    <mergeCell ref="AK39:AK44"/>
    <mergeCell ref="AL39:AL44"/>
    <mergeCell ref="AM39:AM44"/>
    <mergeCell ref="AN39:AN44"/>
    <mergeCell ref="AO39:AO44"/>
    <mergeCell ref="AP39:AP44"/>
    <mergeCell ref="Y39:Y44"/>
    <mergeCell ref="Z39:Z44"/>
    <mergeCell ref="AA39:AA44"/>
    <mergeCell ref="AB39:AB44"/>
    <mergeCell ref="AC39:AC44"/>
    <mergeCell ref="A50:A52"/>
  </mergeCells>
  <conditionalFormatting sqref="C2:AU2">
    <cfRule type="iconSet" priority="2">
      <iconSet iconSet="3Symbols">
        <cfvo type="percent" val="0"/>
        <cfvo type="num" val="49"/>
        <cfvo type="num" val="8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85B2E76-4B6B-43CA-B92C-2DBAD3A06EAC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96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C3:AU3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1DF6-F8E7-4727-B596-F3EB895F691A}">
  <dimension ref="A1:A132"/>
  <sheetViews>
    <sheetView topLeftCell="A22" workbookViewId="0">
      <selection activeCell="A41" sqref="A41"/>
    </sheetView>
  </sheetViews>
  <sheetFormatPr defaultRowHeight="14.4" x14ac:dyDescent="0.3"/>
  <cols>
    <col min="1" max="1" width="41.109375" bestFit="1" customWidth="1"/>
  </cols>
  <sheetData>
    <row r="1" spans="1:1" x14ac:dyDescent="0.3">
      <c r="A1" s="67" t="s">
        <v>209</v>
      </c>
    </row>
    <row r="2" spans="1:1" x14ac:dyDescent="0.3">
      <c r="A2" s="67" t="s">
        <v>210</v>
      </c>
    </row>
    <row r="3" spans="1:1" x14ac:dyDescent="0.3">
      <c r="A3" s="67" t="s">
        <v>211</v>
      </c>
    </row>
    <row r="4" spans="1:1" x14ac:dyDescent="0.3">
      <c r="A4" s="67" t="s">
        <v>212</v>
      </c>
    </row>
    <row r="5" spans="1:1" x14ac:dyDescent="0.3">
      <c r="A5" s="67" t="s">
        <v>213</v>
      </c>
    </row>
    <row r="6" spans="1:1" x14ac:dyDescent="0.3">
      <c r="A6" s="67" t="s">
        <v>214</v>
      </c>
    </row>
    <row r="7" spans="1:1" x14ac:dyDescent="0.3">
      <c r="A7" s="67" t="s">
        <v>215</v>
      </c>
    </row>
    <row r="8" spans="1:1" x14ac:dyDescent="0.3">
      <c r="A8" s="67" t="s">
        <v>216</v>
      </c>
    </row>
    <row r="9" spans="1:1" x14ac:dyDescent="0.3">
      <c r="A9" s="67" t="s">
        <v>217</v>
      </c>
    </row>
    <row r="10" spans="1:1" x14ac:dyDescent="0.3">
      <c r="A10" s="67" t="s">
        <v>218</v>
      </c>
    </row>
    <row r="11" spans="1:1" x14ac:dyDescent="0.3">
      <c r="A11" s="67" t="s">
        <v>219</v>
      </c>
    </row>
    <row r="12" spans="1:1" x14ac:dyDescent="0.3">
      <c r="A12" s="67" t="s">
        <v>220</v>
      </c>
    </row>
    <row r="13" spans="1:1" x14ac:dyDescent="0.3">
      <c r="A13" s="67" t="s">
        <v>221</v>
      </c>
    </row>
    <row r="14" spans="1:1" x14ac:dyDescent="0.3">
      <c r="A14" s="67" t="s">
        <v>222</v>
      </c>
    </row>
    <row r="15" spans="1:1" x14ac:dyDescent="0.3">
      <c r="A15" s="67" t="s">
        <v>223</v>
      </c>
    </row>
    <row r="16" spans="1:1" x14ac:dyDescent="0.3">
      <c r="A16" s="67" t="s">
        <v>224</v>
      </c>
    </row>
    <row r="17" spans="1:1" x14ac:dyDescent="0.3">
      <c r="A17" s="67" t="s">
        <v>225</v>
      </c>
    </row>
    <row r="18" spans="1:1" x14ac:dyDescent="0.3">
      <c r="A18" s="67" t="s">
        <v>226</v>
      </c>
    </row>
    <row r="19" spans="1:1" x14ac:dyDescent="0.3">
      <c r="A19" s="67" t="s">
        <v>227</v>
      </c>
    </row>
    <row r="20" spans="1:1" x14ac:dyDescent="0.3">
      <c r="A20" s="67" t="s">
        <v>228</v>
      </c>
    </row>
    <row r="21" spans="1:1" x14ac:dyDescent="0.3">
      <c r="A21" s="67" t="s">
        <v>229</v>
      </c>
    </row>
    <row r="22" spans="1:1" x14ac:dyDescent="0.3">
      <c r="A22" s="67" t="s">
        <v>230</v>
      </c>
    </row>
    <row r="23" spans="1:1" x14ac:dyDescent="0.3">
      <c r="A23" s="67" t="s">
        <v>231</v>
      </c>
    </row>
    <row r="24" spans="1:1" x14ac:dyDescent="0.3">
      <c r="A24" s="67" t="s">
        <v>232</v>
      </c>
    </row>
    <row r="25" spans="1:1" x14ac:dyDescent="0.3">
      <c r="A25" s="67" t="s">
        <v>233</v>
      </c>
    </row>
    <row r="26" spans="1:1" x14ac:dyDescent="0.3">
      <c r="A26" s="67" t="s">
        <v>234</v>
      </c>
    </row>
    <row r="27" spans="1:1" x14ac:dyDescent="0.3">
      <c r="A27" s="67" t="s">
        <v>235</v>
      </c>
    </row>
    <row r="28" spans="1:1" x14ac:dyDescent="0.3">
      <c r="A28" s="67" t="s">
        <v>236</v>
      </c>
    </row>
    <row r="29" spans="1:1" x14ac:dyDescent="0.3">
      <c r="A29" s="67" t="s">
        <v>237</v>
      </c>
    </row>
    <row r="30" spans="1:1" x14ac:dyDescent="0.3">
      <c r="A30" s="67" t="s">
        <v>238</v>
      </c>
    </row>
    <row r="31" spans="1:1" x14ac:dyDescent="0.3">
      <c r="A31" s="67" t="s">
        <v>239</v>
      </c>
    </row>
    <row r="32" spans="1:1" x14ac:dyDescent="0.3">
      <c r="A32" s="67" t="s">
        <v>240</v>
      </c>
    </row>
    <row r="33" spans="1:1" x14ac:dyDescent="0.3">
      <c r="A33" s="67" t="s">
        <v>241</v>
      </c>
    </row>
    <row r="34" spans="1:1" x14ac:dyDescent="0.3">
      <c r="A34" s="67" t="s">
        <v>242</v>
      </c>
    </row>
    <row r="35" spans="1:1" x14ac:dyDescent="0.3">
      <c r="A35" s="67" t="s">
        <v>243</v>
      </c>
    </row>
    <row r="36" spans="1:1" x14ac:dyDescent="0.3">
      <c r="A36" s="67" t="s">
        <v>244</v>
      </c>
    </row>
    <row r="37" spans="1:1" x14ac:dyDescent="0.3">
      <c r="A37" s="67" t="s">
        <v>245</v>
      </c>
    </row>
    <row r="38" spans="1:1" x14ac:dyDescent="0.3">
      <c r="A38" s="67" t="s">
        <v>246</v>
      </c>
    </row>
    <row r="39" spans="1:1" x14ac:dyDescent="0.3">
      <c r="A39" s="68" t="s">
        <v>247</v>
      </c>
    </row>
    <row r="40" spans="1:1" x14ac:dyDescent="0.3">
      <c r="A40" s="69" t="s">
        <v>248</v>
      </c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0BDCB75C490F449996D271113E7085" ma:contentTypeVersion="12" ma:contentTypeDescription="Crie um novo documento." ma:contentTypeScope="" ma:versionID="06e10cd5417f671d70cce0454defbcca">
  <xsd:schema xmlns:xsd="http://www.w3.org/2001/XMLSchema" xmlns:xs="http://www.w3.org/2001/XMLSchema" xmlns:p="http://schemas.microsoft.com/office/2006/metadata/properties" xmlns:ns2="56135199-fddc-46f9-8522-4d2f2df906d6" xmlns:ns3="616ddcb6-37a4-4b68-9e62-eadd2126515b" targetNamespace="http://schemas.microsoft.com/office/2006/metadata/properties" ma:root="true" ma:fieldsID="085582f6d2a29b6572012b063914b2fc" ns2:_="" ns3:_="">
    <xsd:import namespace="56135199-fddc-46f9-8522-4d2f2df906d6"/>
    <xsd:import namespace="616ddcb6-37a4-4b68-9e62-eadd212651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135199-fddc-46f9-8522-4d2f2df906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6ddcb6-37a4-4b68-9e62-eadd212651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D15A88-63B4-45B9-B345-29CCDEFA9595}"/>
</file>

<file path=customXml/itemProps2.xml><?xml version="1.0" encoding="utf-8"?>
<ds:datastoreItem xmlns:ds="http://schemas.openxmlformats.org/officeDocument/2006/customXml" ds:itemID="{B5DC7ADC-5F9D-4406-83F9-F01B0E20881A}"/>
</file>

<file path=customXml/itemProps3.xml><?xml version="1.0" encoding="utf-8"?>
<ds:datastoreItem xmlns:ds="http://schemas.openxmlformats.org/officeDocument/2006/customXml" ds:itemID="{4C1C0D78-66A6-44A6-BF88-A4572EA6FF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Critérios</vt:lpstr>
      <vt:lpstr>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Brandão</dc:creator>
  <cp:lastModifiedBy>Paulo Brandão</cp:lastModifiedBy>
  <dcterms:created xsi:type="dcterms:W3CDTF">2020-02-18T16:36:12Z</dcterms:created>
  <dcterms:modified xsi:type="dcterms:W3CDTF">2020-02-20T19:41:51Z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0x0101001C0BDCB75C490F449996D271113E7085</vt:lpwstr>
  </property>
</Properties>
</file>