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C83D6C2-C301-479B-B187-0F634242D73C}" xr6:coauthVersionLast="47" xr6:coauthVersionMax="47" xr10:uidLastSave="{00000000-0000-0000-0000-000000000000}"/>
  <bookViews>
    <workbookView xWindow="936" yWindow="-108" windowWidth="22212" windowHeight="13176" xr2:uid="{00000000-000D-0000-FFFF-FFFF00000000}"/>
  </bookViews>
  <sheets>
    <sheet name="Summary" sheetId="4" r:id="rId1"/>
    <sheet name="Sheet1" sheetId="9" r:id="rId2"/>
    <sheet name="Graphics" sheetId="8" r:id="rId3"/>
    <sheet name="Sheet3" sheetId="6" state="hidden" r:id="rId4"/>
    <sheet name="SDD_norm_usage_data" sheetId="5" r:id="rId5"/>
    <sheet name="Normativ" sheetId="10" r:id="rId6"/>
    <sheet name="Pivot" sheetId="2" state="hidden" r:id="rId7"/>
    <sheet name="1C_data" sheetId="1" state="hidden" r:id="rId8"/>
    <sheet name="Normativ üzrə material" sheetId="7" state="hidden" r:id="rId9"/>
    <sheet name="Sheet2" sheetId="3" state="hidden" r:id="rId10"/>
  </sheets>
  <definedNames>
    <definedName name="_xlnm._FilterDatabase" localSheetId="7" hidden="1">'1C_data'!$A$1:$F$91</definedName>
    <definedName name="_xlnm._FilterDatabase" localSheetId="5" hidden="1">Normativ!$B$1:$K$27</definedName>
    <definedName name="_xlnm._FilterDatabase" localSheetId="8" hidden="1">'Normativ üzrə material'!$B$1:$L$66</definedName>
    <definedName name="_xlnm._FilterDatabase" localSheetId="4" hidden="1">SDD_norm_usage_data!$A$3:$E$29</definedName>
    <definedName name="_xlnm._FilterDatabase" localSheetId="9" hidden="1">Sheet2!$A$1:$E$91</definedName>
    <definedName name="_xlnm._FilterDatabase" localSheetId="0" hidden="1">Summary!$B$2:$L$92</definedName>
  </definedNames>
  <calcPr calcId="191029"/>
  <pivotCaches>
    <pivotCache cacheId="0" r:id="rId11"/>
  </pivotCaches>
</workbook>
</file>

<file path=xl/calcChain.xml><?xml version="1.0" encoding="utf-8"?>
<calcChain xmlns="http://schemas.openxmlformats.org/spreadsheetml/2006/main">
  <c r="I27" i="10" l="1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" i="4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K5" i="4" l="1"/>
  <c r="L5" i="4" s="1"/>
  <c r="K7" i="4"/>
  <c r="L7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40" i="4"/>
  <c r="L40" i="4" s="1"/>
  <c r="K42" i="4"/>
  <c r="L42" i="4" s="1"/>
  <c r="K43" i="4"/>
  <c r="L43" i="4" s="1"/>
  <c r="K44" i="4"/>
  <c r="L44" i="4" s="1"/>
  <c r="K45" i="4"/>
  <c r="L45" i="4" s="1"/>
  <c r="K46" i="4"/>
  <c r="L46" i="4" s="1"/>
  <c r="K47" i="4"/>
  <c r="L47" i="4" s="1"/>
  <c r="K48" i="4"/>
  <c r="L48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9" i="4"/>
  <c r="L59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70" i="4"/>
  <c r="L70" i="4" s="1"/>
  <c r="K71" i="4"/>
  <c r="L71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" i="4"/>
  <c r="L9" i="4" s="1"/>
  <c r="E5" i="5"/>
  <c r="E6" i="5"/>
  <c r="E7" i="5"/>
  <c r="E8" i="5"/>
  <c r="E9" i="5"/>
  <c r="E10" i="5"/>
  <c r="E11" i="5"/>
  <c r="E12" i="5"/>
  <c r="E13" i="5"/>
  <c r="K51" i="4" s="1"/>
  <c r="L51" i="4" s="1"/>
  <c r="E14" i="5"/>
  <c r="E15" i="5"/>
  <c r="E16" i="5"/>
  <c r="K10" i="4" s="1"/>
  <c r="L10" i="4" s="1"/>
  <c r="E17" i="5"/>
  <c r="K28" i="4" s="1"/>
  <c r="L28" i="4" s="1"/>
  <c r="E18" i="5"/>
  <c r="K26" i="4" s="1"/>
  <c r="L26" i="4" s="1"/>
  <c r="E19" i="5"/>
  <c r="K69" i="4" s="1"/>
  <c r="L69" i="4" s="1"/>
  <c r="E20" i="5"/>
  <c r="K41" i="4" s="1"/>
  <c r="L41" i="4" s="1"/>
  <c r="E21" i="5"/>
  <c r="K8" i="4" s="1"/>
  <c r="L8" i="4" s="1"/>
  <c r="E22" i="5"/>
  <c r="E23" i="5"/>
  <c r="E24" i="5"/>
  <c r="E25" i="5"/>
  <c r="E26" i="5"/>
  <c r="E27" i="5"/>
  <c r="E28" i="5"/>
  <c r="E29" i="5"/>
  <c r="K6" i="4" s="1"/>
  <c r="L6" i="4" s="1"/>
  <c r="K12" i="4"/>
  <c r="L12" i="4" s="1"/>
  <c r="K82" i="4"/>
  <c r="L82" i="4" s="1"/>
  <c r="K72" i="4"/>
  <c r="L72" i="4" s="1"/>
  <c r="K50" i="4"/>
  <c r="L50" i="4" s="1"/>
  <c r="E4" i="5"/>
  <c r="K11" i="4" l="1"/>
  <c r="L11" i="4" s="1"/>
  <c r="K3" i="4"/>
  <c r="L3" i="4" s="1"/>
  <c r="K39" i="4"/>
  <c r="L39" i="4" s="1"/>
  <c r="K58" i="4"/>
  <c r="L58" i="4" s="1"/>
  <c r="K49" i="4"/>
  <c r="L49" i="4" s="1"/>
  <c r="K4" i="4"/>
  <c r="L4" i="4" s="1"/>
  <c r="I79" i="4" l="1"/>
  <c r="I58" i="4"/>
  <c r="I81" i="4"/>
  <c r="I57" i="4"/>
  <c r="I91" i="4"/>
  <c r="I29" i="4"/>
  <c r="I84" i="4"/>
  <c r="I48" i="4"/>
  <c r="I50" i="4"/>
  <c r="I12" i="4"/>
  <c r="I47" i="4"/>
  <c r="I85" i="4"/>
  <c r="I59" i="4"/>
  <c r="I89" i="4"/>
  <c r="I86" i="4"/>
  <c r="I65" i="4"/>
  <c r="I71" i="4"/>
  <c r="I68" i="4"/>
  <c r="I87" i="4"/>
  <c r="I80" i="4"/>
  <c r="I66" i="4"/>
  <c r="I90" i="4"/>
  <c r="I77" i="4"/>
  <c r="I76" i="4"/>
  <c r="I72" i="4"/>
  <c r="I52" i="4"/>
  <c r="I92" i="4"/>
  <c r="I75" i="4"/>
  <c r="I21" i="4"/>
  <c r="I46" i="4"/>
  <c r="I38" i="4"/>
  <c r="I32" i="4"/>
  <c r="I42" i="4"/>
  <c r="I33" i="4"/>
  <c r="I15" i="4"/>
  <c r="I43" i="4"/>
  <c r="I9" i="4"/>
  <c r="I28" i="4"/>
  <c r="I16" i="4"/>
  <c r="I26" i="4"/>
  <c r="I17" i="4"/>
  <c r="I19" i="4"/>
  <c r="I22" i="4"/>
  <c r="I31" i="4"/>
  <c r="I82" i="4"/>
  <c r="I14" i="4"/>
  <c r="I53" i="4"/>
  <c r="I51" i="4"/>
  <c r="I54" i="4"/>
  <c r="I60" i="4"/>
  <c r="I61" i="4"/>
  <c r="I74" i="4"/>
  <c r="I83" i="4"/>
  <c r="I11" i="4"/>
  <c r="I4" i="4"/>
  <c r="I70" i="4"/>
  <c r="I62" i="4"/>
  <c r="I41" i="4"/>
  <c r="I7" i="4"/>
  <c r="I39" i="4"/>
  <c r="I23" i="4"/>
  <c r="I30" i="4"/>
  <c r="I63" i="4"/>
  <c r="I25" i="4"/>
  <c r="I13" i="4"/>
  <c r="I18" i="4"/>
  <c r="I36" i="4"/>
  <c r="I5" i="4"/>
  <c r="I34" i="4"/>
  <c r="I6" i="4"/>
  <c r="I40" i="4"/>
  <c r="I37" i="4"/>
  <c r="I35" i="4"/>
  <c r="I55" i="4"/>
  <c r="I64" i="4"/>
  <c r="I45" i="4"/>
  <c r="I44" i="4"/>
  <c r="I24" i="4"/>
  <c r="I88" i="4"/>
  <c r="I56" i="4"/>
  <c r="I73" i="4"/>
  <c r="I49" i="4"/>
  <c r="I10" i="4"/>
  <c r="I69" i="4"/>
  <c r="I8" i="4"/>
  <c r="I67" i="4"/>
  <c r="I20" i="4"/>
  <c r="I27" i="4"/>
  <c r="I78" i="4"/>
  <c r="H79" i="4"/>
  <c r="H58" i="4"/>
  <c r="H81" i="4"/>
  <c r="H57" i="4"/>
  <c r="H91" i="4"/>
  <c r="H29" i="4"/>
  <c r="H84" i="4"/>
  <c r="H48" i="4"/>
  <c r="H50" i="4"/>
  <c r="H12" i="4"/>
  <c r="H47" i="4"/>
  <c r="H85" i="4"/>
  <c r="H59" i="4"/>
  <c r="H89" i="4"/>
  <c r="H86" i="4"/>
  <c r="H65" i="4"/>
  <c r="H71" i="4"/>
  <c r="H68" i="4"/>
  <c r="H87" i="4"/>
  <c r="H80" i="4"/>
  <c r="H66" i="4"/>
  <c r="H90" i="4"/>
  <c r="H77" i="4"/>
  <c r="H76" i="4"/>
  <c r="H72" i="4"/>
  <c r="H52" i="4"/>
  <c r="H92" i="4"/>
  <c r="H75" i="4"/>
  <c r="H21" i="4"/>
  <c r="H46" i="4"/>
  <c r="H38" i="4"/>
  <c r="H32" i="4"/>
  <c r="H42" i="4"/>
  <c r="H33" i="4"/>
  <c r="H15" i="4"/>
  <c r="H43" i="4"/>
  <c r="H9" i="4"/>
  <c r="H28" i="4"/>
  <c r="H16" i="4"/>
  <c r="H26" i="4"/>
  <c r="H17" i="4"/>
  <c r="H19" i="4"/>
  <c r="H22" i="4"/>
  <c r="H31" i="4"/>
  <c r="H82" i="4"/>
  <c r="H14" i="4"/>
  <c r="H53" i="4"/>
  <c r="H51" i="4"/>
  <c r="H54" i="4"/>
  <c r="H60" i="4"/>
  <c r="H61" i="4"/>
  <c r="H74" i="4"/>
  <c r="H83" i="4"/>
  <c r="H3" i="4"/>
  <c r="H11" i="4"/>
  <c r="H4" i="4"/>
  <c r="H70" i="4"/>
  <c r="H62" i="4"/>
  <c r="H41" i="4"/>
  <c r="H7" i="4"/>
  <c r="H39" i="4"/>
  <c r="H23" i="4"/>
  <c r="H30" i="4"/>
  <c r="H63" i="4"/>
  <c r="H25" i="4"/>
  <c r="H13" i="4"/>
  <c r="H18" i="4"/>
  <c r="H36" i="4"/>
  <c r="H5" i="4"/>
  <c r="H34" i="4"/>
  <c r="H6" i="4"/>
  <c r="H40" i="4"/>
  <c r="H37" i="4"/>
  <c r="H35" i="4"/>
  <c r="H55" i="4"/>
  <c r="H64" i="4"/>
  <c r="H45" i="4"/>
  <c r="H44" i="4"/>
  <c r="H24" i="4"/>
  <c r="H88" i="4"/>
  <c r="H56" i="4"/>
  <c r="H73" i="4"/>
  <c r="H49" i="4"/>
  <c r="H10" i="4"/>
  <c r="H69" i="4"/>
  <c r="H8" i="4"/>
  <c r="H67" i="4"/>
  <c r="H20" i="4"/>
  <c r="H27" i="4"/>
  <c r="H78" i="4"/>
  <c r="E82" i="3" l="1"/>
  <c r="E69" i="3"/>
  <c r="E24" i="3"/>
  <c r="E21" i="3"/>
  <c r="E3" i="3"/>
</calcChain>
</file>

<file path=xl/sharedStrings.xml><?xml version="1.0" encoding="utf-8"?>
<sst xmlns="http://schemas.openxmlformats.org/spreadsheetml/2006/main" count="1877" uniqueCount="376">
  <si>
    <t>Номенклатура, Характеристика</t>
  </si>
  <si>
    <t>Ед. изм.</t>
  </si>
  <si>
    <t>Начальный остаток</t>
  </si>
  <si>
    <t>Приход</t>
  </si>
  <si>
    <t>Расход</t>
  </si>
  <si>
    <t>Конечный остаток</t>
  </si>
  <si>
    <t>Ton</t>
  </si>
  <si>
    <t>ədəd</t>
  </si>
  <si>
    <t>кг</t>
  </si>
  <si>
    <t>dest</t>
  </si>
  <si>
    <t>LT</t>
  </si>
  <si>
    <t>Metr</t>
  </si>
  <si>
    <t>рул</t>
  </si>
  <si>
    <t>Row Labels</t>
  </si>
  <si>
    <t>Grand Total</t>
  </si>
  <si>
    <t>Sum of Расход</t>
  </si>
  <si>
    <t>Qum kvars (ton)</t>
  </si>
  <si>
    <t>00000004T0109/909374 Marker vizual yoxlanış üçün</t>
  </si>
  <si>
    <t>09085475 Radial fan module</t>
  </si>
  <si>
    <t>09712263 Radial fan module</t>
  </si>
  <si>
    <t>09712350 Radial fan module</t>
  </si>
  <si>
    <t>09712351 Radial fan module</t>
  </si>
  <si>
    <t>10092334 Şüşə sərnişin salonunun asağı mərtəbəsinin</t>
  </si>
  <si>
    <t>10093017 Şüşə təhlükəsizlik sərnişin salonun asağı mərtəbəsi</t>
  </si>
  <si>
    <t>10093018 Şüşə sərnişin salonunun yuxarı mərtəbəsi</t>
  </si>
  <si>
    <t>10095237 kamera sol r2p-ca7-co-dn wdr</t>
  </si>
  <si>
    <t>10099307 Kömür 22X60X1200</t>
  </si>
  <si>
    <t>10100920 Şüşə giriş qapısı</t>
  </si>
  <si>
    <t>10110247 Lak - Docofer RAL 7016</t>
  </si>
  <si>
    <t>10113888 tros Bouden çöldə</t>
  </si>
  <si>
    <t>10140999 təmizləyici Sika</t>
  </si>
  <si>
    <t>10215592 kabel qoruyucu boru</t>
  </si>
  <si>
    <t>12005427 Rukav</t>
  </si>
  <si>
    <t>12013413 Kabel bir məftilli</t>
  </si>
  <si>
    <t>12013414 Kabel bir məftilli</t>
  </si>
  <si>
    <t>12013459 Kabel bir məftilli</t>
  </si>
  <si>
    <t>12013460 Kabel bir məftilli</t>
  </si>
  <si>
    <t>12013461 Kabel bir məftilli</t>
  </si>
  <si>
    <t>12013523 Kabel bir məftilli</t>
  </si>
  <si>
    <t>12042690 Ksenon Ballast</t>
  </si>
  <si>
    <t>12078790 İzolyasiya yastığı Silphon 6</t>
  </si>
  <si>
    <t>12084930 əyləc qəlibi</t>
  </si>
  <si>
    <t>12101536 Motorsuz təkər cütü</t>
  </si>
  <si>
    <t>12129397 Provod 95mm2</t>
  </si>
  <si>
    <t>14116410 Can plata</t>
  </si>
  <si>
    <t>18141785 Açar səkkizbucaqlı</t>
  </si>
  <si>
    <t xml:space="preserve">231000-01.04.00:00W Su qurğusu </t>
  </si>
  <si>
    <t>232000-02.01.02:00W Səviyyə sensoru</t>
  </si>
  <si>
    <t>232000-02.04.00:00W Klapanlar bloku</t>
  </si>
  <si>
    <t>232055-01.08.00:00W Giriş klapanı</t>
  </si>
  <si>
    <t>232055-02.04.00:00W Çıxış klapanı</t>
  </si>
  <si>
    <t>232079-05.02.00:00 Hava təzyiq qurğusu</t>
  </si>
  <si>
    <t>233000-02.03.00:00W Vakuum qurğusu</t>
  </si>
  <si>
    <t>430006-00 Hava quruducusu</t>
  </si>
  <si>
    <t>432055-00 Hava filteri rol/pro</t>
  </si>
  <si>
    <t>432500-00 Yağ filteri pro/rol</t>
  </si>
  <si>
    <t>432701-00 Hava-yağ ayırıcısı Pro 800</t>
  </si>
  <si>
    <t>432852-01 İncə təmizləmə</t>
  </si>
  <si>
    <t>432853-02 İncə təmizləmə filterinin süzgəci</t>
  </si>
  <si>
    <t>432929-00 Yağayırıcı süzgəc</t>
  </si>
  <si>
    <t>520030-01 Temperatur qoruyucusu PT100</t>
  </si>
  <si>
    <t>800430-01 Ön çöl məlumat displeyi</t>
  </si>
  <si>
    <t>940038-00 Farsunkalı əks hava klapanı</t>
  </si>
  <si>
    <t>Aşağı hissə üçün qəza çıxışı şüşəsi</t>
  </si>
  <si>
    <t>Blok TSKBM-K 100NKPM 466539.009-01</t>
  </si>
  <si>
    <t>D343128SW Plata kabeli ilə</t>
  </si>
  <si>
    <t>Ethernet kommutator idarə olunan</t>
  </si>
  <si>
    <t>Ethernet kommutator idarə olunmayan</t>
  </si>
  <si>
    <t>F50000373 lampa osram HE35W/840</t>
  </si>
  <si>
    <t>F58013051 katuşka priemnaya KP-RS-MT</t>
  </si>
  <si>
    <t>Filter panel KF-KS-ZX 375x510x47</t>
  </si>
  <si>
    <t>Filter panel KF-KS-ZX 410x450x32</t>
  </si>
  <si>
    <t>Filter panel KF-KS-ZX 450x550x47</t>
  </si>
  <si>
    <t>Fitinq 1541 6/4-1/8</t>
  </si>
  <si>
    <t>Hava filteri 10103204</t>
  </si>
  <si>
    <t>İncə filter 432853-00</t>
  </si>
  <si>
    <t>K-300SU Kabelnie styajki</t>
  </si>
  <si>
    <t>Kəmər dişli 15 HTD-5M-HP/30.000-M-PAZ</t>
  </si>
  <si>
    <t>Kluber İsoflex topas nb 152</t>
  </si>
  <si>
    <t>Komplekt təkər dəsti Kiss ADY</t>
  </si>
  <si>
    <t>Kömür 22X60X1200</t>
  </si>
  <si>
    <t>Lampa halogen 35wd2s</t>
  </si>
  <si>
    <t>M022317 Tualetə nəzarət qurğusu</t>
  </si>
  <si>
    <t>M022322 Paylama modulu</t>
  </si>
  <si>
    <t>M023192 Əsnək şlanq 1 metr</t>
  </si>
  <si>
    <t>M025909 Kks şlanq 12x9</t>
  </si>
  <si>
    <t>M026361 Pinch valve dn25</t>
  </si>
  <si>
    <t>M026363 Paslanmaz polad</t>
  </si>
  <si>
    <t>M026368 Pinch valve dn15</t>
  </si>
  <si>
    <t>M027597 Su səviyyəsi sensoru CLS-20 350751</t>
  </si>
  <si>
    <t>M027598 Su səviyyəsi sensoru CLS-20 350752</t>
  </si>
  <si>
    <t>Monitor 7.1 15B 109.00.00.01</t>
  </si>
  <si>
    <t>Pantoqraf üçün analoq kamerası</t>
  </si>
  <si>
    <t>Prosessorun qovşağı - selectron CPU 831- TG</t>
  </si>
  <si>
    <t>Qapı düymələri pk23-fa-60t1-24-01b25t01-e</t>
  </si>
  <si>
    <t>Qapı düymələri pk23-fa-60t1-u13-01b25t01</t>
  </si>
  <si>
    <t>Qida bloku SPS W1203 proskit</t>
  </si>
  <si>
    <t>Setfil nişanlı hava filteri (558x258)</t>
  </si>
  <si>
    <t>Stadler şüşəsilən rezinləri</t>
  </si>
  <si>
    <t>Xizək jr 502358 r2</t>
  </si>
  <si>
    <t>Yağ filter 838</t>
  </si>
  <si>
    <t>Yağ rolf 5W40</t>
  </si>
  <si>
    <t>Yağ rolf 75W90</t>
  </si>
  <si>
    <t>Yağ transmissiya sintetik 75w90 mobil (1lt)</t>
  </si>
  <si>
    <t xml:space="preserve">Yağ Valvoline multi purpose </t>
  </si>
  <si>
    <t>Yüksək gərginlik qoruyucu 25A 4000V</t>
  </si>
  <si>
    <t>2.06.02.0018</t>
  </si>
  <si>
    <t>2.03.01.5062</t>
  </si>
  <si>
    <t>2.03.01.1435</t>
  </si>
  <si>
    <t>2.03.01.1438</t>
  </si>
  <si>
    <t>2.03.01.1439</t>
  </si>
  <si>
    <t>2.03.01.1440</t>
  </si>
  <si>
    <t>2.03.01.1389</t>
  </si>
  <si>
    <t>2.03.01.1390</t>
  </si>
  <si>
    <t>2.03.01.1387</t>
  </si>
  <si>
    <t>2.03.01.1004</t>
  </si>
  <si>
    <t>2.03.01.1689</t>
  </si>
  <si>
    <t>2.03.01.1386</t>
  </si>
  <si>
    <t>2.03.01.2133</t>
  </si>
  <si>
    <t>2.03.01.1306</t>
  </si>
  <si>
    <t>2.03.01.2150</t>
  </si>
  <si>
    <t>2.03.01.1993</t>
  </si>
  <si>
    <t>2.03.01.2488</t>
  </si>
  <si>
    <t>2.03.01.2254</t>
  </si>
  <si>
    <t>2.03.01.2255</t>
  </si>
  <si>
    <t>2.03.01.2263</t>
  </si>
  <si>
    <t>2.03.01.2265</t>
  </si>
  <si>
    <t>2.03.01.2267</t>
  </si>
  <si>
    <t>2.03.01.2268</t>
  </si>
  <si>
    <t>2.03.01.3004</t>
  </si>
  <si>
    <t>2.03.01.2090</t>
  </si>
  <si>
    <t>2.03.01.1339</t>
  </si>
  <si>
    <t>2.03.01.1756</t>
  </si>
  <si>
    <t>2.03.01.2481</t>
  </si>
  <si>
    <t>2.03.01.1369</t>
  </si>
  <si>
    <t>2.03.01.2066</t>
  </si>
  <si>
    <t>2.03.01.2914</t>
  </si>
  <si>
    <t>2.03.01.2918</t>
  </si>
  <si>
    <t>2.03.01.2919</t>
  </si>
  <si>
    <t>2.03.01.2921</t>
  </si>
  <si>
    <t>2.03.01.2920</t>
  </si>
  <si>
    <t>2.03.01.2927</t>
  </si>
  <si>
    <t>2.03.01.2915</t>
  </si>
  <si>
    <t>2.03.01.1422</t>
  </si>
  <si>
    <t>2.03.01.1419</t>
  </si>
  <si>
    <t>2.03.01.1417</t>
  </si>
  <si>
    <t>2.03.01.1415</t>
  </si>
  <si>
    <t>2.03.01.1410</t>
  </si>
  <si>
    <t>2.03.01.1425</t>
  </si>
  <si>
    <t>2.03.01.1400</t>
  </si>
  <si>
    <t>2.03.01.1428</t>
  </si>
  <si>
    <t>2.03.01.2882</t>
  </si>
  <si>
    <t>2.03.01.1416</t>
  </si>
  <si>
    <t>2.03.01.1046</t>
  </si>
  <si>
    <t>2.03.01.1078</t>
  </si>
  <si>
    <t>2.03.01.1399</t>
  </si>
  <si>
    <t>2.03.04.0044</t>
  </si>
  <si>
    <t>2.03.04.0045</t>
  </si>
  <si>
    <t>2.03.01.1379</t>
  </si>
  <si>
    <t>2.03.01.1381</t>
  </si>
  <si>
    <t>2.03.01.2472</t>
  </si>
  <si>
    <t>2.03.01.2471</t>
  </si>
  <si>
    <t>2.03.01.2473</t>
  </si>
  <si>
    <t>2.04.01.0224</t>
  </si>
  <si>
    <t>2.03.01.1050</t>
  </si>
  <si>
    <t>2.03.01.1115</t>
  </si>
  <si>
    <t>2.03.01.2885</t>
  </si>
  <si>
    <t>2.03.01.1753</t>
  </si>
  <si>
    <t>2.07.01.0116</t>
  </si>
  <si>
    <t>2.03.01.2952</t>
  </si>
  <si>
    <t>2.03.01.1093</t>
  </si>
  <si>
    <t>2.04.03.0533</t>
  </si>
  <si>
    <t>2.03.01.2922</t>
  </si>
  <si>
    <t>2.03.01.2916</t>
  </si>
  <si>
    <t>2.03.01.2917</t>
  </si>
  <si>
    <t>2.03.01.2943</t>
  </si>
  <si>
    <t>2.03.01.2933</t>
  </si>
  <si>
    <t>2.03.01.2932</t>
  </si>
  <si>
    <t>2.03.01.2934</t>
  </si>
  <si>
    <t>2.03.01.2930</t>
  </si>
  <si>
    <t>2.03.01.2931</t>
  </si>
  <si>
    <t>2.03.01.1085</t>
  </si>
  <si>
    <t>2.03.04.0104</t>
  </si>
  <si>
    <t>2.03.04.0083</t>
  </si>
  <si>
    <t>2.03.01.1030</t>
  </si>
  <si>
    <t>2.03.01.1029</t>
  </si>
  <si>
    <t>2.04.03.1612</t>
  </si>
  <si>
    <t>2.03.01.1054</t>
  </si>
  <si>
    <t>2.03.01.1027</t>
  </si>
  <si>
    <t>2.03.01.0432</t>
  </si>
  <si>
    <t>2.03.01.1092</t>
  </si>
  <si>
    <t>2.07.01.0125</t>
  </si>
  <si>
    <t>2.07.01.0124</t>
  </si>
  <si>
    <t>2.07.01.0119</t>
  </si>
  <si>
    <t>2.07.01.0128</t>
  </si>
  <si>
    <t>2.03.04.0239</t>
  </si>
  <si>
    <t>X</t>
  </si>
  <si>
    <t>C</t>
  </si>
  <si>
    <t>XX</t>
  </si>
  <si>
    <t>used not for stadler</t>
  </si>
  <si>
    <t>pivot issue</t>
  </si>
  <si>
    <t>Sum of Начальный остаток</t>
  </si>
  <si>
    <t>Sum of Приход</t>
  </si>
  <si>
    <t>Sum of Конечный остаток</t>
  </si>
  <si>
    <t>Material_name</t>
  </si>
  <si>
    <t>1C_code</t>
  </si>
  <si>
    <t>Opening balance</t>
  </si>
  <si>
    <t>Purchase</t>
  </si>
  <si>
    <t>Usage</t>
  </si>
  <si>
    <t>Closing Balance</t>
  </si>
  <si>
    <t>Total</t>
  </si>
  <si>
    <t>Usage %</t>
  </si>
  <si>
    <t>Qiymət</t>
  </si>
  <si>
    <t>Plan/Plandan kənar</t>
  </si>
  <si>
    <t>Norm Usage</t>
  </si>
  <si>
    <t>Difference</t>
  </si>
  <si>
    <t>Norma üzrə</t>
  </si>
  <si>
    <t>Normadan kənar</t>
  </si>
  <si>
    <t>Plandan kənar</t>
  </si>
  <si>
    <t>Təmir Növü</t>
  </si>
  <si>
    <t xml:space="preserve">Malın Adı </t>
  </si>
  <si>
    <t>1c kodu</t>
  </si>
  <si>
    <t>Sum of Bir qatara
 istifadə olunan miqdar</t>
  </si>
  <si>
    <t>M1</t>
  </si>
  <si>
    <t>375X510X47</t>
  </si>
  <si>
    <t>450X410X32</t>
  </si>
  <si>
    <t xml:space="preserve">450X550X47 </t>
  </si>
  <si>
    <t xml:space="preserve">ABB-AUX </t>
  </si>
  <si>
    <t>2.03.01.1132</t>
  </si>
  <si>
    <t xml:space="preserve">ABB-PEC </t>
  </si>
  <si>
    <t>2.03.01.1133</t>
  </si>
  <si>
    <t>-</t>
  </si>
  <si>
    <t>AOM kameralar</t>
  </si>
  <si>
    <t>2.03.01.1690</t>
  </si>
  <si>
    <t>BLOK təhlükəsizlik sistemi - (Yaçeykalar) ALS TKS</t>
  </si>
  <si>
    <t>2.03.01.1066</t>
  </si>
  <si>
    <t>BLOK təhlükəsizlik sistemi - (Yaçeykalar) MP ALS</t>
  </si>
  <si>
    <t>2.03.01.1070</t>
  </si>
  <si>
    <t>BLOK təhlükəsizlik sistemi - (Yaçeykalar) TSKBM</t>
  </si>
  <si>
    <t>BLOK təhlükəsizlik sistemi -DPS</t>
  </si>
  <si>
    <t>2.03.01.1059</t>
  </si>
  <si>
    <t>BLOK təhlükəsizlik sistemi -siqnal qəbuledən sarğılar</t>
  </si>
  <si>
    <t>2.03.01.1014</t>
  </si>
  <si>
    <t>Cərəyanqəbuledici</t>
  </si>
  <si>
    <t>2.03.01.0440</t>
  </si>
  <si>
    <t>Çıxış qapılarının  mühərriyi</t>
  </si>
  <si>
    <t>Çıxış qapılarının  remenləri</t>
  </si>
  <si>
    <t>Çıxış qapılarının düymələri</t>
  </si>
  <si>
    <t>2.03.01.1266</t>
  </si>
  <si>
    <t>Daraq yağlayan sistem</t>
  </si>
  <si>
    <t>Dəyişdirici idarəetmə qurğusu üçün kiçik ölçülü qoruyucular</t>
  </si>
  <si>
    <t>Xizək komplekt</t>
  </si>
  <si>
    <t>İşıqlandırma  sistemi üçün lampalar. Limunited,Led. - 14 vat</t>
  </si>
  <si>
    <t>2.04.03.0537</t>
  </si>
  <si>
    <t>İşıqlandırma  sistemi üçün lampalar. Limunited,Led. - 21 vat</t>
  </si>
  <si>
    <t>2.04.03.0536</t>
  </si>
  <si>
    <t>İşıqlandırma  sistemi üçün lampalar. Limunited,Led. - 28 vat</t>
  </si>
  <si>
    <t>2.04.03.0535</t>
  </si>
  <si>
    <t>İşıqlandırma  sistemi üçün lampalar. Limunited,Led. - 35 vat</t>
  </si>
  <si>
    <t>2.04.03.0534</t>
  </si>
  <si>
    <t>Kamera cərəyanqəbuledici üçün</t>
  </si>
  <si>
    <t>2.03.01.1975</t>
  </si>
  <si>
    <t xml:space="preserve">Kamera sərnişin salonu üçün </t>
  </si>
  <si>
    <t>2.03.01.2016</t>
  </si>
  <si>
    <t>2.05.07.0042</t>
  </si>
  <si>
    <t>Kondisionerin fan modulu (M-5 )</t>
  </si>
  <si>
    <t>2.03.01.1437</t>
  </si>
  <si>
    <t>Kondisionerin fan modulu (M-6 )</t>
  </si>
  <si>
    <t>Kondisionerin fan modulu (M-8 )</t>
  </si>
  <si>
    <t>2.03.01.1436</t>
  </si>
  <si>
    <t>Kondisionerlərə idarəetmə bloku (CCM-8)</t>
  </si>
  <si>
    <t>Kontakt taxması</t>
  </si>
  <si>
    <t>Ön kamera</t>
  </si>
  <si>
    <t>2.03.01.1279</t>
  </si>
  <si>
    <t>Ön tablo</t>
  </si>
  <si>
    <t>Simens rele</t>
  </si>
  <si>
    <t>Tormoz sistemində əyləc qəlibləri - sağ</t>
  </si>
  <si>
    <t>Yan kamera - sağ</t>
  </si>
  <si>
    <t>2.03.01.1045</t>
  </si>
  <si>
    <t>Yan kamera - sol</t>
  </si>
  <si>
    <t>Yan tablo</t>
  </si>
  <si>
    <t>2.03.01.1433</t>
  </si>
  <si>
    <t>M2</t>
  </si>
  <si>
    <t>LakaLup yağ</t>
  </si>
  <si>
    <t>Tormoz sistemində əyləc qəlibləri - sol</t>
  </si>
  <si>
    <t>M3</t>
  </si>
  <si>
    <t>M4</t>
  </si>
  <si>
    <t>5/40 yağ</t>
  </si>
  <si>
    <t>75/90 yağ</t>
  </si>
  <si>
    <t>Bütün sıxıcı klapanlar - balaca</t>
  </si>
  <si>
    <t>2.03.01.1420</t>
  </si>
  <si>
    <t>Bütün sıxıcı klapanlar - böyük</t>
  </si>
  <si>
    <t>2.03.01.1421</t>
  </si>
  <si>
    <t xml:space="preserve">Filtirlər (paslanmaz polad) </t>
  </si>
  <si>
    <t>Hava filtiri</t>
  </si>
  <si>
    <t>Hər dörd (4)ildən bir farsunkalı əks klapan</t>
  </si>
  <si>
    <t>2.03.01.1427</t>
  </si>
  <si>
    <t>Hər iki (2)ildən bir hava quruducu filtir</t>
  </si>
  <si>
    <t>İncə təmizləmə filtiri</t>
  </si>
  <si>
    <t>Kipləşdirici mis halqa 120</t>
  </si>
  <si>
    <t>Kipləşdirici mis halqa 32</t>
  </si>
  <si>
    <t>Kipləşdirici mis halqa 50</t>
  </si>
  <si>
    <t>Kipləşdirici mis halqa 75</t>
  </si>
  <si>
    <t>Pnevmatik hava klapanlarının yayları</t>
  </si>
  <si>
    <t>Yağ ayrıcı filtir</t>
  </si>
  <si>
    <t>Yağ filtiri</t>
  </si>
  <si>
    <t>Total usage per plan</t>
  </si>
  <si>
    <t>Sum of 1 təmir zamanı 1 qatara istifadə olunan miqdar</t>
  </si>
  <si>
    <t>2.07.01.0114</t>
  </si>
  <si>
    <t>Mal Qrupu</t>
  </si>
  <si>
    <t>Plandan kənar/
Planlı</t>
  </si>
  <si>
    <t>1 təmir zamanı 1 qatara istifadə olunan miqdar</t>
  </si>
  <si>
    <t>İllik istifadə olunan miqdar</t>
  </si>
  <si>
    <t>Ölçü vahidi</t>
  </si>
  <si>
    <t>Qiyməti (AZN)</t>
  </si>
  <si>
    <t>Total (AZN)</t>
  </si>
  <si>
    <t>1c adı</t>
  </si>
  <si>
    <t>Kondisionerlərin filtirləri</t>
  </si>
  <si>
    <t>Planlı</t>
  </si>
  <si>
    <t>Kompresorun ehtiyat hisələri</t>
  </si>
  <si>
    <t>litr</t>
  </si>
  <si>
    <t>Reduktorun ehtiyat hisələri</t>
  </si>
  <si>
    <t>463047-00 Bərkidici klapan</t>
  </si>
  <si>
    <t>463054-00 Bərkidici klapan</t>
  </si>
  <si>
    <t>Fuchs locolub nsb 25 kq surtgu yağ</t>
  </si>
  <si>
    <t>10092264 cərəyan qəbuledici rm 354-210</t>
  </si>
  <si>
    <t>Çıxış qapıları</t>
  </si>
  <si>
    <t>10113510 qapının açılma düyməsi</t>
  </si>
  <si>
    <t>Tormoz sistemi</t>
  </si>
  <si>
    <t>İşıqlandırma sistemi</t>
  </si>
  <si>
    <t>Lampa luminescent 28w840</t>
  </si>
  <si>
    <t>Lampa luminescent 21w840</t>
  </si>
  <si>
    <t>Lampa luminescent 35w840</t>
  </si>
  <si>
    <t>Lampa luminescent 15w840</t>
  </si>
  <si>
    <t>Kondisoner sistemi</t>
  </si>
  <si>
    <t>09096426 Radial fan module</t>
  </si>
  <si>
    <t>09090240 Radial fan module</t>
  </si>
  <si>
    <t xml:space="preserve">Kondisioner üçün firion qazı R134A (26 kq) </t>
  </si>
  <si>
    <t>Freon r 134a</t>
  </si>
  <si>
    <t>Rele</t>
  </si>
  <si>
    <t>10105360 balacaqabaritli blok (controller)</t>
  </si>
  <si>
    <t>ABB</t>
  </si>
  <si>
    <t>10105347 şəbəkə girişi AUX1</t>
  </si>
  <si>
    <t>Focon kamera sistemi</t>
  </si>
  <si>
    <t>10093602 Kamera R2P-CD5-CO-POE, 4ММ</t>
  </si>
  <si>
    <t>10093603 Kubik kamera IP CCTV CAM CD2-CO Linza 4 mm</t>
  </si>
  <si>
    <t>10113128 Təhlükəsizlik kamerası</t>
  </si>
  <si>
    <t>10093604 çöl sağ kamera</t>
  </si>
  <si>
    <t>10113129 kamera</t>
  </si>
  <si>
    <t>800431-01 Yan tablo</t>
  </si>
  <si>
    <t>Blok 
təhlükəsizlik sistemi</t>
  </si>
  <si>
    <t>Stadler qəbul-kontrol edici panelin yanğın siqnalı</t>
  </si>
  <si>
    <t>Datçik dpc-u-14.06</t>
  </si>
  <si>
    <t>Blok</t>
  </si>
  <si>
    <t>Blok mp-als 36905-421-00</t>
  </si>
  <si>
    <t>Blok als tks36905-400-00</t>
  </si>
  <si>
    <t>Akkumlyator batareyası</t>
  </si>
  <si>
    <t>Akkumlyator batareyasının  bankaları</t>
  </si>
  <si>
    <t>940049-00 Minimal təzyiq üçün əks klapan</t>
  </si>
  <si>
    <t>Wc-lərin ehtiyat hisələri</t>
  </si>
  <si>
    <t>Hava klapanı</t>
  </si>
  <si>
    <t>Per SDD norms</t>
  </si>
  <si>
    <t>Material</t>
  </si>
  <si>
    <t>Tezlik</t>
  </si>
  <si>
    <t xml:space="preserve">Material </t>
  </si>
  <si>
    <t xml:space="preserve">Tezlik </t>
  </si>
  <si>
    <t>per loco</t>
  </si>
  <si>
    <t>Qiyməti</t>
  </si>
  <si>
    <t>Material_adı</t>
  </si>
  <si>
    <t>İlin əvvəlinə qalığ</t>
  </si>
  <si>
    <t>İlin sonuna qalığ</t>
  </si>
  <si>
    <t>İstifadə olunan (say)</t>
  </si>
  <si>
    <t>Alış</t>
  </si>
  <si>
    <t>İstifadə_%</t>
  </si>
  <si>
    <t>SDD normativi</t>
  </si>
  <si>
    <t>Fərq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</si>
</sst>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00;[Red]\-0.000"/>
  </numFmts>
  <fonts count="21" x14ac:knownFonts="1">
    <font>
      <sz val="8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8"/>
      <name val="Arial"/>
    </font>
    <font>
      <sz val="8"/>
      <name val="Arial"/>
      <family val="2"/>
    </font>
    <font>
      <b/>
      <sz val="10"/>
      <color theme="0"/>
      <name val="Arial"/>
      <family val="2"/>
    </font>
    <font>
      <sz val="9.5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  <charset val="204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2">
    <xf numFmtId="0" fontId="0" fillId="0" borderId="0"/>
    <xf numFmtId="9" fontId="4" fillId="0" borderId="0" applyFont="0" applyFill="0" applyBorder="0" applyAlignment="0" applyProtection="0"/>
    <xf numFmtId="0" fontId="11" fillId="4" borderId="0" applyNumberFormat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6" fillId="0" borderId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5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9" fontId="8" fillId="0" borderId="0" xfId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10" fillId="5" borderId="3" xfId="0" applyFont="1" applyFill="1" applyBorder="1"/>
    <xf numFmtId="0" fontId="10" fillId="0" borderId="0" xfId="0" applyFont="1"/>
    <xf numFmtId="0" fontId="10" fillId="0" borderId="3" xfId="0" applyFont="1" applyBorder="1"/>
    <xf numFmtId="9" fontId="8" fillId="0" borderId="0" xfId="1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7" fillId="6" borderId="0" xfId="0" applyFont="1" applyFill="1" applyAlignment="1">
      <alignment horizontal="center"/>
    </xf>
    <xf numFmtId="1" fontId="7" fillId="6" borderId="0" xfId="0" applyNumberFormat="1" applyFont="1" applyFill="1" applyAlignment="1">
      <alignment horizontal="center"/>
    </xf>
    <xf numFmtId="9" fontId="8" fillId="6" borderId="0" xfId="1" applyFont="1" applyFill="1" applyAlignment="1">
      <alignment horizontal="center"/>
    </xf>
    <xf numFmtId="0" fontId="12" fillId="0" borderId="4" xfId="2" applyFont="1" applyFill="1" applyBorder="1" applyAlignment="1">
      <alignment horizontal="center" vertical="center"/>
    </xf>
    <xf numFmtId="0" fontId="13" fillId="0" borderId="4" xfId="2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43" fontId="12" fillId="0" borderId="4" xfId="3" applyFont="1" applyFill="1" applyBorder="1" applyAlignment="1">
      <alignment horizontal="center" vertical="center" wrapText="1"/>
    </xf>
    <xf numFmtId="43" fontId="12" fillId="0" borderId="4" xfId="3" applyFont="1" applyFill="1" applyBorder="1" applyAlignment="1">
      <alignment horizontal="center" vertical="center"/>
    </xf>
    <xf numFmtId="0" fontId="15" fillId="0" borderId="0" xfId="4"/>
    <xf numFmtId="0" fontId="15" fillId="0" borderId="4" xfId="4" applyBorder="1" applyAlignment="1">
      <alignment horizontal="center" vertical="center"/>
    </xf>
    <xf numFmtId="0" fontId="15" fillId="0" borderId="4" xfId="4" applyBorder="1" applyAlignment="1">
      <alignment horizontal="left" vertical="center"/>
    </xf>
    <xf numFmtId="0" fontId="16" fillId="0" borderId="4" xfId="4" applyFont="1" applyBorder="1"/>
    <xf numFmtId="0" fontId="16" fillId="0" borderId="4" xfId="4" applyFont="1" applyBorder="1" applyAlignment="1">
      <alignment horizontal="center" vertical="center"/>
    </xf>
    <xf numFmtId="0" fontId="17" fillId="0" borderId="4" xfId="4" applyFont="1" applyBorder="1" applyAlignment="1">
      <alignment horizontal="center"/>
    </xf>
    <xf numFmtId="0" fontId="18" fillId="0" borderId="4" xfId="4" applyFont="1" applyBorder="1" applyAlignment="1">
      <alignment horizontal="center"/>
    </xf>
    <xf numFmtId="43" fontId="0" fillId="0" borderId="4" xfId="3" applyFont="1" applyFill="1" applyBorder="1" applyAlignment="1"/>
    <xf numFmtId="0" fontId="17" fillId="0" borderId="4" xfId="4" applyFont="1" applyBorder="1" applyAlignment="1">
      <alignment horizontal="center" vertical="center"/>
    </xf>
    <xf numFmtId="0" fontId="16" fillId="0" borderId="4" xfId="4" applyFont="1" applyBorder="1" applyAlignment="1">
      <alignment vertical="center"/>
    </xf>
    <xf numFmtId="0" fontId="15" fillId="0" borderId="4" xfId="4" applyBorder="1" applyAlignment="1">
      <alignment horizontal="left"/>
    </xf>
    <xf numFmtId="0" fontId="17" fillId="0" borderId="4" xfId="4" applyFont="1" applyBorder="1" applyAlignment="1">
      <alignment vertical="center"/>
    </xf>
    <xf numFmtId="0" fontId="15" fillId="0" borderId="4" xfId="4" applyBorder="1" applyAlignment="1">
      <alignment horizontal="left" vertical="center" wrapText="1"/>
    </xf>
    <xf numFmtId="0" fontId="15" fillId="0" borderId="0" xfId="4" applyAlignment="1">
      <alignment horizontal="center" vertical="center"/>
    </xf>
    <xf numFmtId="0" fontId="16" fillId="0" borderId="0" xfId="4" applyFont="1"/>
    <xf numFmtId="0" fontId="17" fillId="0" borderId="0" xfId="4" applyFont="1" applyAlignment="1">
      <alignment horizontal="center"/>
    </xf>
    <xf numFmtId="43" fontId="0" fillId="0" borderId="0" xfId="3" applyFont="1" applyFill="1" applyAlignment="1"/>
    <xf numFmtId="0" fontId="0" fillId="7" borderId="0" xfId="0" applyFill="1"/>
    <xf numFmtId="9" fontId="0" fillId="7" borderId="0" xfId="1" applyFont="1" applyFill="1"/>
    <xf numFmtId="9" fontId="19" fillId="0" borderId="0" xfId="0" applyNumberFormat="1" applyFont="1"/>
    <xf numFmtId="0" fontId="16" fillId="0" borderId="0" xfId="5" applyAlignment="1">
      <alignment horizontal="left"/>
    </xf>
    <xf numFmtId="0" fontId="16" fillId="0" borderId="0" xfId="5" applyAlignment="1">
      <alignment horizontal="right"/>
    </xf>
    <xf numFmtId="0" fontId="16" fillId="0" borderId="0" xfId="5" applyAlignment="1">
      <alignment horizontal="left" vertical="center"/>
    </xf>
    <xf numFmtId="0" fontId="16" fillId="0" borderId="0" xfId="5" applyAlignment="1">
      <alignment horizontal="right" vertical="center"/>
    </xf>
    <xf numFmtId="0" fontId="16" fillId="0" borderId="0" xfId="5"/>
    <xf numFmtId="0" fontId="16" fillId="0" borderId="0" xfId="5" applyAlignment="1">
      <alignment horizontal="right"/>
    </xf>
    <xf numFmtId="0" fontId="20" fillId="8" borderId="5" xfId="5" applyFont="1" applyFill="1" applyBorder="1" applyAlignment="1">
      <alignment horizontal="center"/>
    </xf>
    <xf numFmtId="0" fontId="20" fillId="8" borderId="6" xfId="5" applyFont="1" applyFill="1" applyBorder="1" applyAlignment="1">
      <alignment horizontal="center"/>
    </xf>
    <xf numFmtId="0" fontId="20" fillId="9" borderId="0" xfId="5" applyFont="1" applyFill="1" applyAlignment="1">
      <alignment horizontal="center"/>
    </xf>
    <xf numFmtId="43" fontId="12" fillId="0" borderId="4" xfId="10" applyFont="1" applyFill="1" applyBorder="1" applyAlignment="1">
      <alignment horizontal="center" vertical="center" wrapText="1"/>
    </xf>
    <xf numFmtId="43" fontId="12" fillId="0" borderId="4" xfId="10" applyFont="1" applyFill="1" applyBorder="1" applyAlignment="1">
      <alignment horizontal="center" vertical="center"/>
    </xf>
    <xf numFmtId="0" fontId="1" fillId="0" borderId="0" xfId="11"/>
    <xf numFmtId="0" fontId="1" fillId="0" borderId="4" xfId="11" applyBorder="1" applyAlignment="1">
      <alignment horizontal="center" vertical="center"/>
    </xf>
    <xf numFmtId="0" fontId="1" fillId="0" borderId="4" xfId="11" applyBorder="1" applyAlignment="1">
      <alignment horizontal="left" vertical="center"/>
    </xf>
    <xf numFmtId="0" fontId="16" fillId="0" borderId="4" xfId="11" applyFont="1" applyBorder="1"/>
    <xf numFmtId="0" fontId="16" fillId="0" borderId="4" xfId="11" applyFont="1" applyBorder="1" applyAlignment="1">
      <alignment horizontal="center" vertical="center"/>
    </xf>
    <xf numFmtId="0" fontId="17" fillId="0" borderId="4" xfId="11" applyFont="1" applyBorder="1" applyAlignment="1">
      <alignment horizontal="center"/>
    </xf>
    <xf numFmtId="43" fontId="0" fillId="0" borderId="4" xfId="10" applyFont="1" applyFill="1" applyBorder="1" applyAlignment="1"/>
    <xf numFmtId="0" fontId="17" fillId="0" borderId="4" xfId="11" applyFont="1" applyBorder="1" applyAlignment="1">
      <alignment horizontal="center" vertical="center"/>
    </xf>
    <xf numFmtId="0" fontId="1" fillId="0" borderId="0" xfId="11" applyAlignment="1">
      <alignment horizontal="center" vertical="center"/>
    </xf>
    <xf numFmtId="0" fontId="16" fillId="0" borderId="0" xfId="11" applyFont="1"/>
    <xf numFmtId="0" fontId="17" fillId="0" borderId="0" xfId="11" applyFont="1" applyAlignment="1">
      <alignment horizontal="center"/>
    </xf>
    <xf numFmtId="43" fontId="0" fillId="0" borderId="0" xfId="10" applyFont="1" applyFill="1" applyAlignment="1"/>
  </cellXfs>
  <cellStyles count="12">
    <cellStyle name="Bad 2" xfId="2" xr:uid="{F2FC2797-0C45-4130-B834-A1155FB6784C}"/>
    <cellStyle name="Comma 2" xfId="3" xr:uid="{4A85636C-B576-4121-A35D-CCC33EA914E9}"/>
    <cellStyle name="Comma 2 2" xfId="7" xr:uid="{85BD5F53-2EC9-4252-96EE-7F6D23967163}"/>
    <cellStyle name="Comma 2 3" xfId="10" xr:uid="{120AFCB8-87D1-45EC-B88C-24D122E8F79F}"/>
    <cellStyle name="Comma 3" xfId="6" xr:uid="{360509F0-224C-467C-BD15-F6B78DC00159}"/>
    <cellStyle name="Normal" xfId="0" builtinId="0"/>
    <cellStyle name="Normal 2" xfId="4" xr:uid="{C4F02882-8DF0-46FC-86B3-4DA2CB8487CD}"/>
    <cellStyle name="Normal 2 2" xfId="8" xr:uid="{286343A7-8B64-4D2A-AB58-96A3E9ED723E}"/>
    <cellStyle name="Normal 2 3" xfId="11" xr:uid="{ABD008E7-8412-437F-A241-85A07699E6CD}"/>
    <cellStyle name="Normal 3" xfId="5" xr:uid="{F74C0CA1-A206-4D08-BDF9-5A68AD07695F}"/>
    <cellStyle name="Percent" xfId="1" builtinId="5"/>
    <cellStyle name="Percent 2" xfId="9" xr:uid="{799362C4-EE76-4E46-A560-83460FD36687}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z val="12"/>
        <color rgb="FF121B28"/>
      </font>
      <fill>
        <patternFill patternType="solid">
          <fgColor rgb="FFE6E3E4"/>
          <bgColor rgb="FFE6E3E4"/>
        </patternFill>
      </fill>
      <border diagonalUp="0" diagonalDown="0">
        <left/>
        <right/>
        <top/>
        <bottom/>
        <vertical/>
        <horizontal/>
      </border>
    </dxf>
    <dxf>
      <font>
        <sz val="18"/>
        <color rgb="FFE6E3E4"/>
      </font>
      <fill>
        <patternFill>
          <fgColor rgb="FFE6E3E4"/>
          <bgColor rgb="FFE6E3E4"/>
        </patternFill>
      </fill>
      <border diagonalUp="0" diagonalDown="0">
        <left/>
        <right/>
        <top/>
        <bottom/>
        <vertical/>
        <horizontal/>
      </border>
    </dxf>
    <dxf>
      <font>
        <sz val="11"/>
        <color rgb="FFE6E3E4"/>
      </font>
      <fill>
        <patternFill>
          <bgColor rgb="FFE6E3E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E6E3E4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9" defaultPivotStyle="PivotStyleLight16">
    <tableStyle name="TimeSlicerStyleLight1 2" pivot="0" table="0" count="2" xr9:uid="{ED837F0B-CCB3-4FD3-82BB-F6DB76AFF780}">
      <tableStyleElement type="wholeTable" dxfId="7"/>
      <tableStyleElement type="headerRow" dxfId="6"/>
    </tableStyle>
    <tableStyle name="ui.interfaily холодные цвета" pivot="0" table="0" count="2" xr9:uid="{D138B54A-BBC3-44E9-AFC1-DE9064264B97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 </a:t>
            </a:r>
            <a:r>
              <a:rPr lang="az-Latn-AZ"/>
              <a:t>üzrə kənarlaşmalar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Graphics!$B$1</c:f>
              <c:strCache>
                <c:ptCount val="1"/>
                <c:pt idx="0">
                  <c:v>Usage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Graphics!$A$2:$A$5</c:f>
              <c:strCache>
                <c:ptCount val="4"/>
                <c:pt idx="0">
                  <c:v>Filter panel KF-KS-ZX 375x510x47</c:v>
                </c:pt>
                <c:pt idx="1">
                  <c:v>Filter panel KF-KS-ZX 450x550x47</c:v>
                </c:pt>
                <c:pt idx="2">
                  <c:v>432701-00 Hava-yağ ayırıcısı Pro 800</c:v>
                </c:pt>
                <c:pt idx="3">
                  <c:v>432055-00 Hava filteri rol/pro</c:v>
                </c:pt>
              </c:strCache>
            </c:strRef>
          </c:cat>
          <c:val>
            <c:numRef>
              <c:f>Graphics!$B$2:$B$5</c:f>
              <c:numCache>
                <c:formatCode>General</c:formatCode>
                <c:ptCount val="4"/>
                <c:pt idx="0">
                  <c:v>296</c:v>
                </c:pt>
                <c:pt idx="1">
                  <c:v>266</c:v>
                </c:pt>
                <c:pt idx="2">
                  <c:v>29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3-442E-9CAC-B92DA9AD3C38}"/>
            </c:ext>
          </c:extLst>
        </c:ser>
        <c:ser>
          <c:idx val="1"/>
          <c:order val="1"/>
          <c:tx>
            <c:strRef>
              <c:f>Graphics!$C$1</c:f>
              <c:strCache>
                <c:ptCount val="1"/>
                <c:pt idx="0">
                  <c:v>Norm Usage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Graphics!$A$2:$A$5</c:f>
              <c:strCache>
                <c:ptCount val="4"/>
                <c:pt idx="0">
                  <c:v>Filter panel KF-KS-ZX 375x510x47</c:v>
                </c:pt>
                <c:pt idx="1">
                  <c:v>Filter panel KF-KS-ZX 450x550x47</c:v>
                </c:pt>
                <c:pt idx="2">
                  <c:v>432701-00 Hava-yağ ayırıcısı Pro 800</c:v>
                </c:pt>
                <c:pt idx="3">
                  <c:v>432055-00 Hava filteri rol/pro</c:v>
                </c:pt>
              </c:strCache>
            </c:strRef>
          </c:cat>
          <c:val>
            <c:numRef>
              <c:f>Graphics!$C$2:$C$5</c:f>
              <c:numCache>
                <c:formatCode>General</c:formatCode>
                <c:ptCount val="4"/>
                <c:pt idx="0">
                  <c:v>342</c:v>
                </c:pt>
                <c:pt idx="1">
                  <c:v>1728</c:v>
                </c:pt>
                <c:pt idx="2">
                  <c:v>36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3-442E-9CAC-B92DA9AD3C38}"/>
            </c:ext>
          </c:extLst>
        </c:ser>
        <c:ser>
          <c:idx val="2"/>
          <c:order val="2"/>
          <c:tx>
            <c:strRef>
              <c:f>Graphics!$D$1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Graphics!$A$2:$A$5</c:f>
              <c:strCache>
                <c:ptCount val="4"/>
                <c:pt idx="0">
                  <c:v>Filter panel KF-KS-ZX 375x510x47</c:v>
                </c:pt>
                <c:pt idx="1">
                  <c:v>Filter panel KF-KS-ZX 450x550x47</c:v>
                </c:pt>
                <c:pt idx="2">
                  <c:v>432701-00 Hava-yağ ayırıcısı Pro 800</c:v>
                </c:pt>
                <c:pt idx="3">
                  <c:v>432055-00 Hava filteri rol/pro</c:v>
                </c:pt>
              </c:strCache>
            </c:strRef>
          </c:cat>
          <c:val>
            <c:numRef>
              <c:f>Graphics!$D$2:$D$5</c:f>
              <c:numCache>
                <c:formatCode>General</c:formatCode>
                <c:ptCount val="4"/>
                <c:pt idx="0">
                  <c:v>-46</c:v>
                </c:pt>
                <c:pt idx="1">
                  <c:v>-1462</c:v>
                </c:pt>
                <c:pt idx="2">
                  <c:v>-7</c:v>
                </c:pt>
                <c:pt idx="3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3-442E-9CAC-B92DA9AD3C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9464479"/>
        <c:axId val="659468223"/>
      </c:barChart>
      <c:catAx>
        <c:axId val="6594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68223"/>
        <c:crosses val="autoZero"/>
        <c:auto val="1"/>
        <c:lblAlgn val="ctr"/>
        <c:lblOffset val="100"/>
        <c:noMultiLvlLbl val="0"/>
      </c:catAx>
      <c:valAx>
        <c:axId val="659468223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6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İlin əvvəlinə qalıqlar və il ərzində alışlar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Graphics!$G$1</c:f>
              <c:strCache>
                <c:ptCount val="1"/>
                <c:pt idx="0">
                  <c:v>Opening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Graphics!$A$2:$A$5</c:f>
              <c:strCache>
                <c:ptCount val="4"/>
                <c:pt idx="0">
                  <c:v>Filter panel KF-KS-ZX 375x510x47</c:v>
                </c:pt>
                <c:pt idx="1">
                  <c:v>Filter panel KF-KS-ZX 450x550x47</c:v>
                </c:pt>
                <c:pt idx="2">
                  <c:v>432701-00 Hava-yağ ayırıcısı Pro 800</c:v>
                </c:pt>
                <c:pt idx="3">
                  <c:v>432055-00 Hava filteri rol/pro</c:v>
                </c:pt>
              </c:strCache>
            </c:strRef>
          </c:cat>
          <c:val>
            <c:numRef>
              <c:f>Graphics!$G$2:$G$5</c:f>
              <c:numCache>
                <c:formatCode>General</c:formatCode>
                <c:ptCount val="4"/>
                <c:pt idx="0">
                  <c:v>217</c:v>
                </c:pt>
                <c:pt idx="1">
                  <c:v>212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6-447E-87DA-2B94E11EC214}"/>
            </c:ext>
          </c:extLst>
        </c:ser>
        <c:ser>
          <c:idx val="1"/>
          <c:order val="1"/>
          <c:tx>
            <c:strRef>
              <c:f>Graphics!$H$1</c:f>
              <c:strCache>
                <c:ptCount val="1"/>
                <c:pt idx="0">
                  <c:v>Purchase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Graphics!$A$2:$A$5</c:f>
              <c:strCache>
                <c:ptCount val="4"/>
                <c:pt idx="0">
                  <c:v>Filter panel KF-KS-ZX 375x510x47</c:v>
                </c:pt>
                <c:pt idx="1">
                  <c:v>Filter panel KF-KS-ZX 450x550x47</c:v>
                </c:pt>
                <c:pt idx="2">
                  <c:v>432701-00 Hava-yağ ayırıcısı Pro 800</c:v>
                </c:pt>
                <c:pt idx="3">
                  <c:v>432055-00 Hava filteri rol/pro</c:v>
                </c:pt>
              </c:strCache>
            </c:strRef>
          </c:cat>
          <c:val>
            <c:numRef>
              <c:f>Graphics!$H$2:$H$5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170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6-447E-87DA-2B94E11EC214}"/>
            </c:ext>
          </c:extLst>
        </c:ser>
        <c:ser>
          <c:idx val="2"/>
          <c:order val="2"/>
          <c:tx>
            <c:strRef>
              <c:f>Graphics!$J$1</c:f>
              <c:strCache>
                <c:ptCount val="1"/>
                <c:pt idx="0">
                  <c:v>Closing Balance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Graphics!$A$2:$A$5</c:f>
              <c:strCache>
                <c:ptCount val="4"/>
                <c:pt idx="0">
                  <c:v>Filter panel KF-KS-ZX 375x510x47</c:v>
                </c:pt>
                <c:pt idx="1">
                  <c:v>Filter panel KF-KS-ZX 450x550x47</c:v>
                </c:pt>
                <c:pt idx="2">
                  <c:v>432701-00 Hava-yağ ayırıcısı Pro 800</c:v>
                </c:pt>
                <c:pt idx="3">
                  <c:v>432055-00 Hava filteri rol/pro</c:v>
                </c:pt>
              </c:strCache>
            </c:strRef>
          </c:cat>
          <c:val>
            <c:numRef>
              <c:f>Graphics!$J$2:$J$5</c:f>
            </c:numRef>
          </c:val>
          <c:extLst>
            <c:ext xmlns:c16="http://schemas.microsoft.com/office/drawing/2014/chart" uri="{C3380CC4-5D6E-409C-BE32-E72D297353CC}">
              <c16:uniqueId val="{00000002-E206-447E-87DA-2B94E11E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170447"/>
        <c:axId val="659167535"/>
      </c:barChart>
      <c:lineChart>
        <c:grouping val="standard"/>
        <c:varyColors val="0"/>
        <c:ser>
          <c:idx val="3"/>
          <c:order val="3"/>
          <c:tx>
            <c:strRef>
              <c:f>Graphics!$K$1</c:f>
              <c:strCache>
                <c:ptCount val="1"/>
                <c:pt idx="0">
                  <c:v>Usage %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Graphics!$A$2:$A$5</c:f>
              <c:strCache>
                <c:ptCount val="4"/>
                <c:pt idx="0">
                  <c:v>Filter panel KF-KS-ZX 375x510x47</c:v>
                </c:pt>
                <c:pt idx="1">
                  <c:v>Filter panel KF-KS-ZX 450x550x47</c:v>
                </c:pt>
                <c:pt idx="2">
                  <c:v>432701-00 Hava-yağ ayırıcısı Pro 800</c:v>
                </c:pt>
                <c:pt idx="3">
                  <c:v>432055-00 Hava filteri rol/pro</c:v>
                </c:pt>
              </c:strCache>
            </c:strRef>
          </c:cat>
          <c:val>
            <c:numRef>
              <c:f>Graphics!$K$2:$K$5</c:f>
            </c:numRef>
          </c:val>
          <c:smooth val="0"/>
          <c:extLst>
            <c:ext xmlns:c16="http://schemas.microsoft.com/office/drawing/2014/chart" uri="{C3380CC4-5D6E-409C-BE32-E72D297353CC}">
              <c16:uniqueId val="{00000003-E206-447E-87DA-2B94E11E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772223"/>
        <c:axId val="613774719"/>
      </c:lineChart>
      <c:catAx>
        <c:axId val="6591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7535"/>
        <c:crosses val="autoZero"/>
        <c:auto val="1"/>
        <c:lblAlgn val="ctr"/>
        <c:lblOffset val="100"/>
        <c:noMultiLvlLbl val="0"/>
      </c:catAx>
      <c:valAx>
        <c:axId val="6591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0447"/>
        <c:crosses val="autoZero"/>
        <c:crossBetween val="between"/>
      </c:valAx>
      <c:valAx>
        <c:axId val="61377471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72223"/>
        <c:crosses val="max"/>
        <c:crossBetween val="between"/>
      </c:valAx>
      <c:catAx>
        <c:axId val="61377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3774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876300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DD827-4141-E925-A778-44320F0B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891540</xdr:colOff>
      <xdr:row>0</xdr:row>
      <xdr:rowOff>0</xdr:rowOff>
    </xdr:from>
    <xdr:to>
      <xdr:col>8</xdr:col>
      <xdr:colOff>952500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48D68-4C4B-CD21-C51A-690AABB8D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sal Aghayev" refreshedDate="44972.519739004631" createdVersion="8" refreshedVersion="8" minRefreshableVersion="3" recordCount="90" xr:uid="{BB484253-D99F-4A49-90F8-E489EC9424F6}">
  <cacheSource type="worksheet">
    <worksheetSource ref="A1:F91" sheet="1C_data"/>
  </cacheSource>
  <cacheFields count="6">
    <cacheField name="Номенклатура, Характеристика" numFmtId="0">
      <sharedItems count="180">
        <s v="Qum kvars (ton)"/>
        <s v="00000004T0109/909374 Marker vizual yoxlanış üçün"/>
        <s v="09085475 Radial fan module"/>
        <s v="09712263 Radial fan module"/>
        <s v="09712350 Radial fan module"/>
        <s v="09712351 Radial fan module"/>
        <s v="10092334 Şüşə sərnişin salonunun asağı mərtəbəsinin"/>
        <s v="10093017 Şüşə təhlükəsizlik sərnişin salonun asağı mərtəbəsi"/>
        <s v="10093018 Şüşə sərnişin salonunun yuxarı mərtəbəsi"/>
        <s v="10095237 kamera sol r2p-ca7-co-dn wdr"/>
        <s v="10099307 Kömür 22X60X1200"/>
        <s v="10100920 Şüşə giriş qapısı"/>
        <s v="10110247 Lak - Docofer RAL 7016"/>
        <s v="10113888 tros Bouden çöldə"/>
        <s v="10140999 təmizləyici Sika"/>
        <s v="10215592 kabel qoruyucu boru"/>
        <s v="12005427 Rukav"/>
        <s v="12013413 Kabel bir məftilli"/>
        <s v="12013414 Kabel bir məftilli"/>
        <s v="12013459 Kabel bir məftilli"/>
        <s v="12013460 Kabel bir məftilli"/>
        <s v="12013461 Kabel bir məftilli"/>
        <s v="12013523 Kabel bir məftilli"/>
        <s v="12042690 Ksenon Ballast"/>
        <s v="12078790 İzolyasiya yastığı Silphon 6"/>
        <s v="12084930 əyləc qəlibi"/>
        <s v="12101536 Motorsuz təkər cütü"/>
        <s v="12129397 Provod 95mm2"/>
        <s v="14116410 Can plata"/>
        <s v="18141785 Açar səkkizbucaqlı"/>
        <s v="231000-01.04.00:00W Su qurğusu "/>
        <s v="232000-02.01.02:00W Səviyyə sensoru"/>
        <s v="232000-02.04.00:00W Klapanlar bloku"/>
        <s v="232055-01.08.00:00W Giriş klapanı"/>
        <s v="232055-02.04.00:00W Çıxış klapanı"/>
        <s v="232079-05.02.00:00 Hava təzyiq qurğusu"/>
        <s v="233000-02.03.00:00W Vakuum qurğusu"/>
        <s v="430006-00 Hava quruducusu"/>
        <s v="432055-00 Hava filteri rol/pro"/>
        <s v="432500-00 Yağ filteri pro/rol"/>
        <s v="432701-00 Hava-yağ ayırıcısı Pro 800"/>
        <s v="432852-01 İncə təmizləmə"/>
        <s v="432853-02 İncə təmizləmə filterinin süzgəci"/>
        <s v="432929-00 Yağayırıcı süzgəc"/>
        <s v="520030-01 Temperatur qoruyucusu PT100"/>
        <s v="800430-01 Ön çöl məlumat displeyi"/>
        <s v="940038-00 Farsunkalı əks hava klapanı"/>
        <s v="Aşağı hissə üçün qəza çıxışı şüşəsi"/>
        <s v="Blok TSKBM-K 100NKPM 466539.009-01"/>
        <s v="D343128SW Plata kabeli ilə"/>
        <s v="Ethernet kommutator idarə olunan"/>
        <s v="Ethernet kommutator idarə olunmayan"/>
        <s v="F50000373 lampa osram HE35W/840"/>
        <s v="F58013051 katuşka priemnaya KP-RS-MT"/>
        <s v="Filter panel KF-KS-ZX 375x510x47"/>
        <s v="Filter panel KF-KS-ZX 410x450x32"/>
        <s v="Filter panel KF-KS-ZX 450x550x47"/>
        <s v="Fitinq 1541 6/4-1/8"/>
        <s v="Hava filteri 10103204"/>
        <s v="İncə filter 432853-00"/>
        <s v="K-300SU Kabelnie styajki"/>
        <s v="Kəmər dişli 15 HTD-5M-HP/30.000-M-PAZ"/>
        <s v="Kluber İsoflex topas nb 152"/>
        <s v="Komplekt təkər dəsti Kiss ADY"/>
        <s v="Kömür 22X60X1200"/>
        <s v="Lampa halogen 35wd2s"/>
        <s v="M022317 Tualetə nəzarət qurğusu"/>
        <s v="M022322 Paylama modulu"/>
        <s v="M023192 Əsnək şlanq 1 metr"/>
        <s v="M025909 Kks şlanq 12x9"/>
        <s v="M026361 Pinch valve dn25"/>
        <s v="M026363 Paslanmaz polad"/>
        <s v="M026368 Pinch valve dn15"/>
        <s v="M027597 Su səviyyəsi sensoru CLS-20 350751"/>
        <s v="M027598 Su səviyyəsi sensoru CLS-20 350752"/>
        <s v="Monitor 7.1 15B 109.00.00.01"/>
        <s v="Pantoqraf üçün analoq kamerası"/>
        <s v="Prosessorun qovşağı - selectron CPU 831- TG"/>
        <s v="Qapı düymələri pk23-fa-60t1-24-01b25t01-e"/>
        <s v="Qapı düymələri pk23-fa-60t1-u13-01b25t01"/>
        <s v="Qida bloku SPS W1203 proskit"/>
        <s v="Setfil nişanlı hava filteri (558x258)"/>
        <s v="Stadler şüşəsilən rezinləri"/>
        <s v="Xizək jr 502358 r2"/>
        <s v="Yağ filter 838"/>
        <s v="Yağ rolf 5W40"/>
        <s v="Yağ rolf 75W90"/>
        <s v="Yağ transmissiya sintetik 75w90 mobil (1lt)"/>
        <s v="Yağ Valvoline multi purpose "/>
        <s v="Yüksək gərginlik qoruyucu 25A 4000V"/>
        <s v="10215592 kabel qoruyucu boru," u="1"/>
        <s v="Xizək jr 502358 r2," u="1"/>
        <s v="M027597 Su səviyyəsi sensoru CLS-20 350751," u="1"/>
        <s v="10099307 Kömür 22X60X1200," u="1"/>
        <s v="M026368 Pinch valve dn15," u="1"/>
        <s v="Ethernet kommutator idarə olunmayan," u="1"/>
        <s v="Qapı düymələri pk23-fa-60t1-24-01b25t01-e," u="1"/>
        <s v="232079-05.02.00:00 Hava təzyiq qurğusu," u="1"/>
        <s v="232055-01.08.00:00W Giriş klapanı," u="1"/>
        <s v="232055-02.04.00:00W Çıxış klapanı," u="1"/>
        <s v="12084930 əyləc qəlibi," u="1"/>
        <s v="Kəmər dişli 15 HTD-5M-HP/30.000-M-PAZ," u="1"/>
        <s v="432500-00 Yağ filteri pro/rol," u="1"/>
        <s v="Monitor 7.1 15B 109.00.00.01," u="1"/>
        <s v="940038-00 Farsunkalı əks hava klapanı," u="1"/>
        <s v="Yağ rolf 5W40," u="1"/>
        <s v="D343128SW Plata kabeli ilə," u="1"/>
        <s v="00000004T0109/909374 Marker vizual yoxlanış üçün," u="1"/>
        <s v="K-300SU Kabelnie styajki," u="1"/>
        <s v="Pantoqraf üçün analoq kamerası," u="1"/>
        <s v="12078790 İzolyasiya yastığı Silphon 6," u="1"/>
        <s v="F58013051 katuşka priemnaya KP-RS-MT," u="1"/>
        <s v="12101536 Motorsuz təkər cütü," u="1"/>
        <s v="800430-01 Ön çöl məlumat displeyi," u="1"/>
        <s v="Filter panel KF-KS-ZX 375x510x47," u="1"/>
        <s v="18141785 Açar səkkizbucaqlı," u="1"/>
        <s v="14116410 Can plata," u="1"/>
        <s v="10093017 Şüşə təhlükəsizlik sərnişin salonun asağı mərtəbəsi," u="1"/>
        <s v="10093018 Şüşə sərnişin salonunun yuxarı mərtəbəsi," u="1"/>
        <s v="Yağ filter 838," u="1"/>
        <s v="F50000373 lampa osram HE35W/840," u="1"/>
        <s v="520030-01 Temperatur qoruyucusu PT100," u="1"/>
        <s v="Kömür 22X60X1200," u="1"/>
        <s v="231000-01.04.00:00W Su qurğusu ," u="1"/>
        <s v="Hava filteri 10103204," u="1"/>
        <s v="Stadler şüşəsilən rezinləri," u="1"/>
        <s v="10095237 kamera sol r2p-ca7-co-dn wdr," u="1"/>
        <s v="İncə filter 432853-00," u="1"/>
        <s v="Komplekt təkər dəsti Kiss ADY," u="1"/>
        <s v="Qapı düymələri pk23-fa-60t1-u13-01b25t01," u="1"/>
        <s v="432852-01 İncə təmizləmə," u="1"/>
        <s v="Filter panel KF-KS-ZX 410x450x32," u="1"/>
        <s v="M025909 Kks şlanq 12x9," u="1"/>
        <s v="12129397 Provod 95mm2," u="1"/>
        <s v="432929-00 Yağayırıcı süzgəc," u="1"/>
        <s v="Ethernet kommutator idarə olunan," u="1"/>
        <s v="Yağ Valvoline multi purpose ," u="1"/>
        <s v="Kluber İsoflex topas nb 152," u="1"/>
        <s v="10092334 Şüşə sərnişin salonunun asağı mərtəbəsinin," u="1"/>
        <s v="M022322 Paylama modulu," u="1"/>
        <s v="09712263 Radial fan module," u="1"/>
        <s v="09712350 Radial fan module," u="1"/>
        <s v="09712351 Radial fan module," u="1"/>
        <s v="12042690 Ksenon Ballast," u="1"/>
        <s v="Yüksək gərginlik qoruyucu 25A 4000V," u="1"/>
        <s v="M022317 Tualetə nəzarət qurğusu," u="1"/>
        <s v="10110247 Lak - Docofer RAL 7016," u="1"/>
        <s v="Qum kvars (ton)," u="1"/>
        <s v="12005427 Rukav," u="1"/>
        <s v="Setfil nişanlı hava filteri (558x258)," u="1"/>
        <s v="430006-00 Hava quruducusu," u="1"/>
        <s v="09085475 Radial fan module," u="1"/>
        <s v="432701-00 Hava-yağ ayırıcısı Pro 800," u="1"/>
        <s v="10113888 tros Bouden çöldə," u="1"/>
        <s v="Yağ rolf 75W90," u="1"/>
        <s v="10100920 Şüşə giriş qapısı," u="1"/>
        <s v="Qida bloku SPS W1203 proskit," u="1"/>
        <s v="232000-02.01.02:00W Səviyyə sensoru," u="1"/>
        <s v="Yağ transmissiya sintetik 75w90 mobil (1lt)," u="1"/>
        <s v="10140999 təmizləyici Sika," u="1"/>
        <s v="232000-02.04.00:00W Klapanlar bloku," u="1"/>
        <s v="432055-00 Hava filteri rol/pro," u="1"/>
        <s v="Filter panel KF-KS-ZX 450x550x47," u="1"/>
        <s v="Blok TSKBM-K 100NKPM 466539.009-01," u="1"/>
        <s v="Aşağı hissə üçün qəza çıxışı şüşəsi," u="1"/>
        <s v="Fitinq 1541 6/4-1/8," u="1"/>
        <s v="M027598 Su səviyyəsi sensoru CLS-20 350752," u="1"/>
        <s v="233000-02.03.00:00W Vakuum qurğusu," u="1"/>
        <s v="432853-02 İncə təmizləmə filterinin süzgəci," u="1"/>
        <s v="Prosessorun qovşağı - selectron CPU 831- TG," u="1"/>
        <s v="M026363 Paslanmaz polad," u="1"/>
        <s v="M026361 Pinch valve dn25," u="1"/>
        <s v="Lampa halogen 35wd2s," u="1"/>
        <s v="M023192 Əsnək şlanq 1 metr," u="1"/>
        <s v="12013413 Kabel bir məftilli," u="1"/>
        <s v="12013414 Kabel bir məftilli," u="1"/>
        <s v="12013459 Kabel bir məftilli," u="1"/>
        <s v="12013460 Kabel bir məftilli," u="1"/>
        <s v="12013461 Kabel bir məftilli," u="1"/>
        <s v="12013523 Kabel bir məftilli," u="1"/>
      </sharedItems>
    </cacheField>
    <cacheField name="Ед. изм." numFmtId="0">
      <sharedItems/>
    </cacheField>
    <cacheField name="Начальный остаток" numFmtId="0">
      <sharedItems containsString="0" containsBlank="1" containsNumber="1" containsInteger="1" minValue="1" maxValue="217"/>
    </cacheField>
    <cacheField name="Приход" numFmtId="0">
      <sharedItems containsString="0" containsBlank="1" containsNumber="1" minValue="1" maxValue="600"/>
    </cacheField>
    <cacheField name="Расход" numFmtId="0">
      <sharedItems containsString="0" containsBlank="1" containsNumber="1" minValue="1" maxValue="450"/>
    </cacheField>
    <cacheField name="Конечный остаток" numFmtId="0">
      <sharedItems containsString="0" containsBlank="1" containsNumber="1" minValue="1" maxValue="4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s v="Ton"/>
    <m/>
    <n v="9.9"/>
    <n v="9.9"/>
    <m/>
  </r>
  <r>
    <x v="1"/>
    <s v="ədəd"/>
    <m/>
    <n v="8"/>
    <n v="2"/>
    <n v="6"/>
  </r>
  <r>
    <x v="2"/>
    <s v="ədəd"/>
    <n v="1"/>
    <m/>
    <n v="1"/>
    <m/>
  </r>
  <r>
    <x v="3"/>
    <s v="ədəd"/>
    <m/>
    <n v="6"/>
    <n v="4"/>
    <n v="2"/>
  </r>
  <r>
    <x v="4"/>
    <s v="ədəd"/>
    <n v="1"/>
    <n v="2"/>
    <n v="1"/>
    <n v="2"/>
  </r>
  <r>
    <x v="5"/>
    <s v="ədəd"/>
    <m/>
    <n v="1"/>
    <n v="1"/>
    <m/>
  </r>
  <r>
    <x v="6"/>
    <s v="ədəd"/>
    <n v="11"/>
    <n v="2"/>
    <n v="1"/>
    <n v="12"/>
  </r>
  <r>
    <x v="7"/>
    <s v="ədəd"/>
    <m/>
    <n v="4"/>
    <n v="1"/>
    <n v="3"/>
  </r>
  <r>
    <x v="8"/>
    <s v="ədəd"/>
    <n v="3"/>
    <m/>
    <n v="3"/>
    <m/>
  </r>
  <r>
    <x v="9"/>
    <s v="ədəd"/>
    <n v="2"/>
    <m/>
    <n v="1"/>
    <n v="1"/>
  </r>
  <r>
    <x v="10"/>
    <s v="ədəd"/>
    <n v="20"/>
    <n v="18"/>
    <n v="37"/>
    <n v="1"/>
  </r>
  <r>
    <x v="11"/>
    <s v="ədəd"/>
    <n v="3"/>
    <m/>
    <n v="2"/>
    <n v="1"/>
  </r>
  <r>
    <x v="12"/>
    <s v="ədəd"/>
    <m/>
    <n v="3"/>
    <n v="1"/>
    <n v="2"/>
  </r>
  <r>
    <x v="13"/>
    <s v="ədəd"/>
    <n v="1"/>
    <m/>
    <n v="1"/>
    <m/>
  </r>
  <r>
    <x v="14"/>
    <s v="ədəd"/>
    <m/>
    <n v="2"/>
    <n v="2"/>
    <m/>
  </r>
  <r>
    <x v="15"/>
    <s v="ədəd"/>
    <m/>
    <n v="3"/>
    <n v="1"/>
    <n v="2"/>
  </r>
  <r>
    <x v="16"/>
    <s v="ədəd"/>
    <m/>
    <n v="600"/>
    <n v="450"/>
    <n v="150"/>
  </r>
  <r>
    <x v="17"/>
    <s v="Metr"/>
    <m/>
    <n v="120"/>
    <n v="120"/>
    <m/>
  </r>
  <r>
    <x v="18"/>
    <s v="Metr"/>
    <m/>
    <n v="250"/>
    <n v="16"/>
    <n v="234"/>
  </r>
  <r>
    <x v="19"/>
    <s v="рул"/>
    <m/>
    <n v="3"/>
    <n v="2"/>
    <n v="1"/>
  </r>
  <r>
    <x v="20"/>
    <s v="рул"/>
    <m/>
    <n v="6"/>
    <n v="1"/>
    <n v="5"/>
  </r>
  <r>
    <x v="21"/>
    <s v="Metr"/>
    <m/>
    <n v="510"/>
    <n v="100"/>
    <n v="410"/>
  </r>
  <r>
    <x v="22"/>
    <s v="рул"/>
    <m/>
    <n v="1"/>
    <m/>
    <n v="1"/>
  </r>
  <r>
    <x v="23"/>
    <s v="ədəd"/>
    <m/>
    <n v="15"/>
    <n v="5"/>
    <n v="10"/>
  </r>
  <r>
    <x v="24"/>
    <s v="ədəd"/>
    <m/>
    <n v="19"/>
    <n v="3"/>
    <n v="16"/>
  </r>
  <r>
    <x v="25"/>
    <s v="ədəd"/>
    <m/>
    <n v="72"/>
    <n v="12"/>
    <n v="60"/>
  </r>
  <r>
    <x v="26"/>
    <s v="ədəd"/>
    <n v="2"/>
    <m/>
    <n v="2"/>
    <m/>
  </r>
  <r>
    <x v="27"/>
    <s v="ədəd"/>
    <m/>
    <n v="1"/>
    <n v="1"/>
    <m/>
  </r>
  <r>
    <x v="28"/>
    <s v="ədəd"/>
    <m/>
    <n v="22"/>
    <n v="2"/>
    <n v="20"/>
  </r>
  <r>
    <x v="29"/>
    <s v="ədəd"/>
    <n v="15"/>
    <m/>
    <n v="15"/>
    <m/>
  </r>
  <r>
    <x v="30"/>
    <s v="ədəd"/>
    <n v="4"/>
    <m/>
    <n v="4"/>
    <m/>
  </r>
  <r>
    <x v="31"/>
    <s v="ədəd"/>
    <n v="9"/>
    <m/>
    <n v="1"/>
    <n v="8"/>
  </r>
  <r>
    <x v="32"/>
    <s v="ədəd"/>
    <n v="10"/>
    <m/>
    <n v="1"/>
    <n v="9"/>
  </r>
  <r>
    <x v="33"/>
    <s v="ədəd"/>
    <n v="5"/>
    <m/>
    <n v="1"/>
    <n v="4"/>
  </r>
  <r>
    <x v="34"/>
    <s v="ədəd"/>
    <n v="10"/>
    <m/>
    <n v="1"/>
    <n v="9"/>
  </r>
  <r>
    <x v="35"/>
    <s v="ədəd"/>
    <n v="18"/>
    <m/>
    <n v="1"/>
    <n v="17"/>
  </r>
  <r>
    <x v="36"/>
    <s v="ədəd"/>
    <n v="5"/>
    <m/>
    <n v="2"/>
    <n v="3"/>
  </r>
  <r>
    <x v="37"/>
    <s v="ədəd"/>
    <n v="42"/>
    <m/>
    <n v="25"/>
    <n v="17"/>
  </r>
  <r>
    <x v="38"/>
    <s v="ədəd"/>
    <n v="11"/>
    <n v="150"/>
    <n v="27"/>
    <n v="134"/>
  </r>
  <r>
    <x v="39"/>
    <s v="ədəd"/>
    <n v="18"/>
    <m/>
    <n v="4"/>
    <n v="14"/>
  </r>
  <r>
    <x v="40"/>
    <s v="ədəd"/>
    <n v="12"/>
    <n v="170"/>
    <n v="29"/>
    <n v="153"/>
  </r>
  <r>
    <x v="41"/>
    <s v="ədəd"/>
    <n v="18"/>
    <m/>
    <n v="11"/>
    <n v="7"/>
  </r>
  <r>
    <x v="42"/>
    <s v="ədəd"/>
    <n v="18"/>
    <m/>
    <n v="14"/>
    <n v="4"/>
  </r>
  <r>
    <x v="43"/>
    <s v="ədəd"/>
    <n v="14"/>
    <n v="18"/>
    <n v="5"/>
    <n v="27"/>
  </r>
  <r>
    <x v="44"/>
    <s v="ədəd"/>
    <n v="10"/>
    <n v="10"/>
    <n v="7"/>
    <n v="13"/>
  </r>
  <r>
    <x v="45"/>
    <s v="ədəd"/>
    <m/>
    <n v="5"/>
    <n v="1"/>
    <n v="4"/>
  </r>
  <r>
    <x v="46"/>
    <s v="ədəd"/>
    <n v="18"/>
    <n v="68"/>
    <n v="35"/>
    <n v="51"/>
  </r>
  <r>
    <x v="47"/>
    <s v="ədəd"/>
    <n v="2"/>
    <m/>
    <n v="2"/>
    <m/>
  </r>
  <r>
    <x v="48"/>
    <s v="ədəd"/>
    <n v="2"/>
    <m/>
    <n v="1"/>
    <n v="1"/>
  </r>
  <r>
    <x v="49"/>
    <s v="ədəd"/>
    <n v="2"/>
    <m/>
    <n v="2"/>
    <m/>
  </r>
  <r>
    <x v="50"/>
    <s v="ədəd"/>
    <n v="1"/>
    <m/>
    <n v="1"/>
    <m/>
  </r>
  <r>
    <x v="51"/>
    <s v="ədəd"/>
    <n v="1"/>
    <m/>
    <n v="1"/>
    <m/>
  </r>
  <r>
    <x v="52"/>
    <s v="ədəd"/>
    <m/>
    <n v="50"/>
    <n v="50"/>
    <m/>
  </r>
  <r>
    <x v="53"/>
    <s v="ədəd"/>
    <m/>
    <n v="5"/>
    <n v="1"/>
    <n v="4"/>
  </r>
  <r>
    <x v="54"/>
    <s v="ədəd"/>
    <n v="217"/>
    <n v="300"/>
    <n v="296"/>
    <n v="221"/>
  </r>
  <r>
    <x v="55"/>
    <s v="ədəd"/>
    <n v="20"/>
    <n v="20"/>
    <n v="16"/>
    <n v="24"/>
  </r>
  <r>
    <x v="56"/>
    <s v="ədəd"/>
    <n v="212"/>
    <n v="300"/>
    <n v="266"/>
    <n v="246"/>
  </r>
  <r>
    <x v="57"/>
    <s v="ədəd"/>
    <m/>
    <n v="150"/>
    <n v="120"/>
    <n v="30"/>
  </r>
  <r>
    <x v="58"/>
    <s v="ədəd"/>
    <n v="1"/>
    <m/>
    <n v="1"/>
    <m/>
  </r>
  <r>
    <x v="59"/>
    <s v="ədəd"/>
    <n v="6"/>
    <m/>
    <n v="6"/>
    <m/>
  </r>
  <r>
    <x v="60"/>
    <s v="ədəd"/>
    <n v="85"/>
    <n v="15"/>
    <n v="85"/>
    <n v="15"/>
  </r>
  <r>
    <x v="61"/>
    <s v="ədəd"/>
    <n v="9"/>
    <m/>
    <n v="7"/>
    <n v="2"/>
  </r>
  <r>
    <x v="62"/>
    <s v="кг"/>
    <n v="14"/>
    <m/>
    <n v="11"/>
    <n v="3"/>
  </r>
  <r>
    <x v="63"/>
    <s v="dest"/>
    <n v="11"/>
    <m/>
    <n v="9"/>
    <n v="2"/>
  </r>
  <r>
    <x v="64"/>
    <s v="ədəd"/>
    <n v="1"/>
    <m/>
    <n v="1"/>
    <m/>
  </r>
  <r>
    <x v="65"/>
    <s v="ədəd"/>
    <n v="13"/>
    <m/>
    <n v="3"/>
    <n v="10"/>
  </r>
  <r>
    <x v="66"/>
    <s v="ədəd"/>
    <n v="20"/>
    <m/>
    <n v="4"/>
    <n v="16"/>
  </r>
  <r>
    <x v="67"/>
    <s v="ədəd"/>
    <n v="18"/>
    <m/>
    <n v="11"/>
    <n v="7"/>
  </r>
  <r>
    <x v="68"/>
    <s v="ədəd"/>
    <n v="10"/>
    <m/>
    <n v="1.5"/>
    <n v="8.5"/>
  </r>
  <r>
    <x v="69"/>
    <s v="Metr"/>
    <n v="100"/>
    <m/>
    <n v="50"/>
    <n v="50"/>
  </r>
  <r>
    <x v="70"/>
    <s v="ədəd"/>
    <n v="10"/>
    <m/>
    <n v="1"/>
    <n v="9"/>
  </r>
  <r>
    <x v="71"/>
    <s v="ədəd"/>
    <n v="96"/>
    <m/>
    <n v="13"/>
    <n v="83"/>
  </r>
  <r>
    <x v="72"/>
    <s v="ədəd"/>
    <n v="8"/>
    <m/>
    <n v="7"/>
    <n v="1"/>
  </r>
  <r>
    <x v="73"/>
    <s v="ədəd"/>
    <n v="10"/>
    <m/>
    <n v="2"/>
    <n v="8"/>
  </r>
  <r>
    <x v="74"/>
    <s v="ədəd"/>
    <n v="10"/>
    <m/>
    <n v="1"/>
    <n v="9"/>
  </r>
  <r>
    <x v="75"/>
    <s v="ədəd"/>
    <n v="2"/>
    <m/>
    <n v="2"/>
    <m/>
  </r>
  <r>
    <x v="76"/>
    <s v="ədəd"/>
    <n v="1"/>
    <m/>
    <n v="1"/>
    <m/>
  </r>
  <r>
    <x v="77"/>
    <s v="ədəd"/>
    <n v="4"/>
    <m/>
    <n v="2"/>
    <n v="2"/>
  </r>
  <r>
    <x v="78"/>
    <s v="ədəd"/>
    <n v="5"/>
    <m/>
    <n v="5"/>
    <m/>
  </r>
  <r>
    <x v="79"/>
    <s v="ədəd"/>
    <n v="13"/>
    <n v="80"/>
    <n v="25"/>
    <n v="68"/>
  </r>
  <r>
    <x v="80"/>
    <s v="ədəd"/>
    <m/>
    <n v="2"/>
    <n v="1"/>
    <n v="1"/>
  </r>
  <r>
    <x v="81"/>
    <s v="ədəd"/>
    <n v="2"/>
    <m/>
    <n v="2"/>
    <m/>
  </r>
  <r>
    <x v="82"/>
    <s v="ədəd"/>
    <m/>
    <n v="56"/>
    <n v="8"/>
    <n v="48"/>
  </r>
  <r>
    <x v="83"/>
    <s v="ədəd"/>
    <n v="2"/>
    <n v="4"/>
    <n v="1"/>
    <n v="5"/>
  </r>
  <r>
    <x v="84"/>
    <s v="ədəd"/>
    <n v="42"/>
    <m/>
    <n v="41"/>
    <n v="1"/>
  </r>
  <r>
    <x v="85"/>
    <s v="LT"/>
    <m/>
    <n v="208"/>
    <n v="174"/>
    <n v="34"/>
  </r>
  <r>
    <x v="86"/>
    <s v="LT"/>
    <n v="57"/>
    <n v="200"/>
    <n v="257"/>
    <m/>
  </r>
  <r>
    <x v="87"/>
    <s v="ədəd"/>
    <m/>
    <n v="300"/>
    <n v="101"/>
    <n v="199"/>
  </r>
  <r>
    <x v="88"/>
    <s v="кг"/>
    <n v="17"/>
    <m/>
    <n v="5"/>
    <n v="12"/>
  </r>
  <r>
    <x v="89"/>
    <s v="ədəd"/>
    <n v="12"/>
    <m/>
    <n v="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33EB9-5DBC-47BB-8ED1-D577228C16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4" firstHeaderRow="0" firstDataRow="1" firstDataCol="1"/>
  <pivotFields count="6">
    <pivotField axis="axisRow" showAll="0">
      <items count="181">
        <item m="1" x="107"/>
        <item m="1" x="151"/>
        <item m="1" x="140"/>
        <item m="1" x="141"/>
        <item m="1" x="142"/>
        <item m="1" x="138"/>
        <item m="1" x="117"/>
        <item m="1" x="118"/>
        <item m="1" x="126"/>
        <item m="1" x="93"/>
        <item m="1" x="155"/>
        <item m="1" x="146"/>
        <item m="1" x="153"/>
        <item m="1" x="159"/>
        <item m="1" x="90"/>
        <item m="1" x="148"/>
        <item m="1" x="174"/>
        <item m="1" x="175"/>
        <item m="1" x="176"/>
        <item m="1" x="177"/>
        <item m="1" x="178"/>
        <item m="1" x="179"/>
        <item m="1" x="143"/>
        <item m="1" x="110"/>
        <item m="1" x="100"/>
        <item m="1" x="112"/>
        <item m="1" x="133"/>
        <item m="1" x="116"/>
        <item m="1" x="115"/>
        <item m="1" x="123"/>
        <item m="1" x="157"/>
        <item m="1" x="160"/>
        <item m="1" x="98"/>
        <item m="1" x="99"/>
        <item m="1" x="97"/>
        <item m="1" x="167"/>
        <item m="1" x="150"/>
        <item m="1" x="161"/>
        <item m="1" x="102"/>
        <item m="1" x="152"/>
        <item m="1" x="130"/>
        <item m="1" x="168"/>
        <item m="1" x="134"/>
        <item m="1" x="121"/>
        <item m="1" x="113"/>
        <item m="1" x="104"/>
        <item m="1" x="164"/>
        <item m="1" x="163"/>
        <item m="1" x="106"/>
        <item m="1" x="135"/>
        <item m="1" x="95"/>
        <item m="1" x="120"/>
        <item m="1" x="111"/>
        <item m="1" x="114"/>
        <item m="1" x="131"/>
        <item m="1" x="162"/>
        <item m="1" x="165"/>
        <item m="1" x="124"/>
        <item m="1" x="91"/>
        <item m="1" x="127"/>
        <item m="1" x="108"/>
        <item m="1" x="101"/>
        <item m="1" x="137"/>
        <item m="1" x="128"/>
        <item m="1" x="122"/>
        <item m="1" x="96"/>
        <item m="1" x="129"/>
        <item m="1" x="156"/>
        <item m="1" x="147"/>
        <item m="1" x="172"/>
        <item m="1" x="145"/>
        <item m="1" x="139"/>
        <item m="1" x="173"/>
        <item m="1" x="132"/>
        <item m="1" x="171"/>
        <item m="1" x="170"/>
        <item m="1" x="94"/>
        <item m="1" x="92"/>
        <item m="1" x="166"/>
        <item m="1" x="103"/>
        <item m="1" x="109"/>
        <item m="1" x="169"/>
        <item m="1" x="149"/>
        <item m="1" x="125"/>
        <item m="1" x="119"/>
        <item m="1" x="105"/>
        <item m="1" x="154"/>
        <item m="1" x="158"/>
        <item m="1" x="136"/>
        <item m="1" x="1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1"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Начальный остаток" fld="2" baseField="0" baseItem="0"/>
    <dataField name="Sum of Приход" fld="3" baseField="0" baseItem="0"/>
    <dataField name="Sum of Расход" fld="4" baseField="0" baseItem="0"/>
    <dataField name="Sum of Конечный остаток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AE83E-65C6-4E09-B0A9-0FE24CEFAF78}" name="Table1" displayName="Table1" ref="O3:P15" totalsRowShown="0" headerRowDxfId="3" headerRowCellStyle="Normal 3">
  <autoFilter ref="O3:P15" xr:uid="{694AE83E-65C6-4E09-B0A9-0FE24CEFAF78}"/>
  <tableColumns count="2">
    <tableColumn id="1" xr3:uid="{6DC76720-6D8D-4716-B874-F5FE5609D47B}" name="Material" dataDxfId="2" dataCellStyle="Normal 3"/>
    <tableColumn id="2" xr3:uid="{080EBD22-620A-4DB9-8A8E-C6A8206F9C38}" name="Tezlik" dataDxfId="1" dataCellStyle="Normal 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9321A1-A275-49CD-9B77-7C0DDCEAD468}" name="Table3" displayName="Table3" ref="R3:S13" totalsRowShown="0" headerRowDxfId="0" headerRowCellStyle="Normal 3" dataCellStyle="Normal 3">
  <autoFilter ref="R3:S13" xr:uid="{1A9321A1-A275-49CD-9B77-7C0DDCEAD468}"/>
  <tableColumns count="2">
    <tableColumn id="1" xr3:uid="{FFCB305A-9F68-4D10-9B5B-538A85592BAD}" name="Material " dataCellStyle="Normal 3"/>
    <tableColumn id="2" xr3:uid="{799C439C-7E1E-491C-A662-68156198A162}" name="Tezlik " dataCellStyle="Normal 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0DAFD-8DE1-4F31-A7A6-09841136D962}" name="Table2" displayName="Table2" ref="C3:M94" totalsRowShown="0">
  <autoFilter ref="C3:M94" xr:uid="{66D0DAFD-8DE1-4F31-A7A6-09841136D962}">
    <filterColumn colId="8">
      <filters>
        <filter val="Normadan kənar"/>
      </filters>
    </filterColumn>
  </autoFilter>
  <sortState xmlns:xlrd2="http://schemas.microsoft.com/office/spreadsheetml/2017/richdata2" ref="C7:M94">
    <sortCondition descending="1" ref="J3:J94"/>
  </sortState>
  <tableColumns count="11">
    <tableColumn id="1" xr3:uid="{7602E131-B49D-418A-9FB5-ADF14762AD26}" name="Material_name"/>
    <tableColumn id="2" xr3:uid="{4656C2D6-004A-479B-A9A9-68B16B9EA1E9}" name="1C_code"/>
    <tableColumn id="3" xr3:uid="{C746287E-8DA2-4BAC-94AD-9DFBF259772E}" name="Qiymət"/>
    <tableColumn id="4" xr3:uid="{B520B115-9B5D-4B8F-85E9-E8A70ACA7A8D}" name="Opening balance"/>
    <tableColumn id="5" xr3:uid="{C7ABC404-A3EF-48FE-AAF0-FB02E4A570C8}" name="Purchase"/>
    <tableColumn id="6" xr3:uid="{9EDFAEE7-DC3F-4C34-AFA9-57FDE5C03D8F}" name="Usage"/>
    <tableColumn id="7" xr3:uid="{2AC0592F-069F-4F94-8797-7747E535212E}" name="Closing Balance"/>
    <tableColumn id="8" xr3:uid="{B108F0C8-891A-401D-91A0-39DBCCFA420A}" name="Usage %"/>
    <tableColumn id="9" xr3:uid="{22508CCE-312F-46C6-AB35-5792599429C9}" name="Plan/Plandan kənar"/>
    <tableColumn id="10" xr3:uid="{2D393653-EC29-483B-91C2-16864331C88A}" name="Per SDD norms"/>
    <tableColumn id="11" xr3:uid="{B00845A2-B34C-413C-818B-D60FA1D02954}" name="Differe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B50E-0A5B-462E-92A7-AC8B6294AD08}">
  <sheetPr>
    <tabColor rgb="FF92D050"/>
  </sheetPr>
  <dimension ref="B2:S93"/>
  <sheetViews>
    <sheetView showGridLines="0" tabSelected="1" zoomScale="80" zoomScaleNormal="80" workbookViewId="0">
      <selection activeCell="A3" sqref="A3"/>
    </sheetView>
  </sheetViews>
  <sheetFormatPr defaultRowHeight="10.199999999999999" x14ac:dyDescent="0.2"/>
  <cols>
    <col min="2" max="2" width="39.7109375" style="11" customWidth="1"/>
    <col min="3" max="3" width="15.42578125" style="11" customWidth="1"/>
    <col min="4" max="4" width="17.140625" style="11" customWidth="1"/>
    <col min="5" max="6" width="25.7109375" style="11" customWidth="1"/>
    <col min="7" max="7" width="31.42578125" style="11" bestFit="1" customWidth="1"/>
    <col min="8" max="8" width="25.7109375" style="11" customWidth="1"/>
    <col min="9" max="9" width="20.85546875" customWidth="1"/>
    <col min="10" max="10" width="26.42578125" customWidth="1"/>
    <col min="11" max="12" width="24" customWidth="1"/>
    <col min="15" max="15" width="49.140625" bestFit="1" customWidth="1"/>
    <col min="16" max="16" width="10.140625" customWidth="1"/>
    <col min="18" max="18" width="49.140625" bestFit="1" customWidth="1"/>
    <col min="19" max="19" width="10.7109375" customWidth="1"/>
  </cols>
  <sheetData>
    <row r="2" spans="2:19" ht="13.2" x14ac:dyDescent="0.25">
      <c r="B2" s="13" t="s">
        <v>368</v>
      </c>
      <c r="C2" s="14" t="s">
        <v>205</v>
      </c>
      <c r="D2" s="14" t="s">
        <v>212</v>
      </c>
      <c r="E2" s="14" t="s">
        <v>369</v>
      </c>
      <c r="F2" s="14" t="s">
        <v>372</v>
      </c>
      <c r="G2" s="14" t="s">
        <v>371</v>
      </c>
      <c r="H2" s="14" t="s">
        <v>370</v>
      </c>
      <c r="I2" s="14" t="s">
        <v>373</v>
      </c>
      <c r="J2" s="14" t="s">
        <v>213</v>
      </c>
      <c r="K2" s="14" t="s">
        <v>374</v>
      </c>
      <c r="L2" s="14" t="s">
        <v>375</v>
      </c>
      <c r="O2" s="14" t="s">
        <v>318</v>
      </c>
      <c r="R2" s="14" t="s">
        <v>218</v>
      </c>
    </row>
    <row r="3" spans="2:19" ht="14.4" x14ac:dyDescent="0.3">
      <c r="B3" s="25" t="s">
        <v>70</v>
      </c>
      <c r="C3" s="26" t="s">
        <v>160</v>
      </c>
      <c r="D3" s="27">
        <v>11.201416666666667</v>
      </c>
      <c r="E3" s="28">
        <v>217</v>
      </c>
      <c r="F3" s="29">
        <v>300</v>
      </c>
      <c r="G3" s="28">
        <v>296</v>
      </c>
      <c r="H3" s="28">
        <f t="shared" ref="H3:H34" si="0">E3+F3-G3</f>
        <v>221</v>
      </c>
      <c r="I3" s="30">
        <f t="shared" ref="I3:I34" si="1">IFERROR(G3/(E3+F3),0)</f>
        <v>0.57253384912959382</v>
      </c>
      <c r="J3" s="26" t="s">
        <v>216</v>
      </c>
      <c r="K3" s="26">
        <f>SUMIF(SDD_norm_usage_data!C:C,Summary!C3,SDD_norm_usage_data!E:E)</f>
        <v>342</v>
      </c>
      <c r="L3" s="26">
        <f t="shared" ref="L3:L34" si="2">_xlfn.IFNA(G3-K3,0)</f>
        <v>-46</v>
      </c>
      <c r="O3" s="65" t="s">
        <v>362</v>
      </c>
      <c r="P3" s="65" t="s">
        <v>363</v>
      </c>
      <c r="R3" s="63" t="s">
        <v>364</v>
      </c>
      <c r="S3" s="64" t="s">
        <v>365</v>
      </c>
    </row>
    <row r="4" spans="2:19" ht="14.4" x14ac:dyDescent="0.3">
      <c r="B4" s="25" t="s">
        <v>72</v>
      </c>
      <c r="C4" s="26" t="s">
        <v>162</v>
      </c>
      <c r="D4" s="27">
        <v>11.860195312500004</v>
      </c>
      <c r="E4" s="28">
        <v>212</v>
      </c>
      <c r="F4" s="29">
        <v>300</v>
      </c>
      <c r="G4" s="28">
        <v>266</v>
      </c>
      <c r="H4" s="28">
        <f t="shared" si="0"/>
        <v>246</v>
      </c>
      <c r="I4" s="30">
        <f t="shared" si="1"/>
        <v>0.51953125</v>
      </c>
      <c r="J4" s="26" t="s">
        <v>216</v>
      </c>
      <c r="K4" s="26">
        <f>SUMIF(SDD_norm_usage_data!C:C,Summary!C4,SDD_norm_usage_data!E:E)</f>
        <v>1728</v>
      </c>
      <c r="L4" s="26">
        <f t="shared" si="2"/>
        <v>-1462</v>
      </c>
      <c r="O4" s="57" t="s">
        <v>16</v>
      </c>
      <c r="P4" s="58">
        <v>54</v>
      </c>
      <c r="R4" s="61" t="s">
        <v>16</v>
      </c>
      <c r="S4" s="61">
        <v>54</v>
      </c>
    </row>
    <row r="5" spans="2:19" ht="14.4" x14ac:dyDescent="0.3">
      <c r="B5" s="1" t="s">
        <v>85</v>
      </c>
      <c r="C5" s="11" t="s">
        <v>175</v>
      </c>
      <c r="D5" s="12">
        <v>13.4598</v>
      </c>
      <c r="E5" s="15">
        <v>100</v>
      </c>
      <c r="F5" s="18">
        <v>0</v>
      </c>
      <c r="G5" s="15">
        <v>50</v>
      </c>
      <c r="H5" s="15">
        <f t="shared" si="0"/>
        <v>50</v>
      </c>
      <c r="I5" s="17">
        <f t="shared" si="1"/>
        <v>0.5</v>
      </c>
      <c r="J5" s="11" t="s">
        <v>217</v>
      </c>
      <c r="K5" s="11">
        <f>SUMIF(SDD_norm_usage_data!C:C,Summary!C5,SDD_norm_usage_data!E:E)</f>
        <v>0</v>
      </c>
      <c r="L5" s="11">
        <f t="shared" si="2"/>
        <v>50</v>
      </c>
      <c r="O5" s="57" t="s">
        <v>26</v>
      </c>
      <c r="P5" s="58">
        <v>19</v>
      </c>
      <c r="R5" s="61" t="s">
        <v>26</v>
      </c>
      <c r="S5" s="61">
        <v>19</v>
      </c>
    </row>
    <row r="6" spans="2:19" ht="14.4" x14ac:dyDescent="0.3">
      <c r="B6" s="25" t="s">
        <v>87</v>
      </c>
      <c r="C6" s="26" t="s">
        <v>177</v>
      </c>
      <c r="D6" s="27">
        <v>45.898703703703696</v>
      </c>
      <c r="E6" s="28">
        <v>96</v>
      </c>
      <c r="F6" s="29">
        <v>0</v>
      </c>
      <c r="G6" s="28">
        <v>13</v>
      </c>
      <c r="H6" s="28">
        <f t="shared" si="0"/>
        <v>83</v>
      </c>
      <c r="I6" s="30">
        <f t="shared" si="1"/>
        <v>0.13541666666666666</v>
      </c>
      <c r="J6" s="26" t="s">
        <v>217</v>
      </c>
      <c r="K6" s="26">
        <f>SUMIF(SDD_norm_usage_data!C:C,Summary!C6,SDD_norm_usage_data!E:E)</f>
        <v>18</v>
      </c>
      <c r="L6" s="26">
        <f t="shared" si="2"/>
        <v>-5</v>
      </c>
      <c r="O6" s="59" t="s">
        <v>72</v>
      </c>
      <c r="P6" s="60">
        <v>18</v>
      </c>
      <c r="R6" s="61" t="s">
        <v>95</v>
      </c>
      <c r="S6" s="61">
        <v>14</v>
      </c>
    </row>
    <row r="7" spans="2:19" ht="14.4" x14ac:dyDescent="0.3">
      <c r="B7" s="1" t="s">
        <v>76</v>
      </c>
      <c r="C7" s="11" t="s">
        <v>166</v>
      </c>
      <c r="D7" s="12">
        <v>0.51035294117647056</v>
      </c>
      <c r="E7" s="15">
        <v>85</v>
      </c>
      <c r="F7" s="18">
        <v>15</v>
      </c>
      <c r="G7" s="15">
        <v>85</v>
      </c>
      <c r="H7" s="15">
        <f t="shared" si="0"/>
        <v>15</v>
      </c>
      <c r="I7" s="17">
        <f t="shared" si="1"/>
        <v>0.85</v>
      </c>
      <c r="J7" s="11" t="s">
        <v>217</v>
      </c>
      <c r="K7" s="11">
        <f>SUMIF(SDD_norm_usage_data!C:C,Summary!C7,SDD_norm_usage_data!E:E)</f>
        <v>0</v>
      </c>
      <c r="L7" s="11">
        <f t="shared" si="2"/>
        <v>85</v>
      </c>
      <c r="O7" s="57" t="s">
        <v>70</v>
      </c>
      <c r="P7" s="58">
        <v>17</v>
      </c>
      <c r="R7" s="61" t="s">
        <v>101</v>
      </c>
      <c r="S7" s="61">
        <v>13</v>
      </c>
    </row>
    <row r="8" spans="2:19" ht="14.4" x14ac:dyDescent="0.3">
      <c r="B8" s="1" t="s">
        <v>102</v>
      </c>
      <c r="C8" s="11" t="s">
        <v>192</v>
      </c>
      <c r="D8" s="12">
        <v>9.0514182692307692</v>
      </c>
      <c r="E8" s="15">
        <v>57</v>
      </c>
      <c r="F8" s="18">
        <v>200</v>
      </c>
      <c r="G8" s="15">
        <v>257</v>
      </c>
      <c r="H8" s="15">
        <f t="shared" si="0"/>
        <v>0</v>
      </c>
      <c r="I8" s="24">
        <f t="shared" si="1"/>
        <v>1</v>
      </c>
      <c r="J8" s="11" t="s">
        <v>216</v>
      </c>
      <c r="K8" s="11">
        <f>SUMIF(SDD_norm_usage_data!C:C,Summary!C8,SDD_norm_usage_data!E:E)</f>
        <v>351</v>
      </c>
      <c r="L8" s="11">
        <f t="shared" si="2"/>
        <v>-94</v>
      </c>
      <c r="O8" s="57" t="s">
        <v>95</v>
      </c>
      <c r="P8" s="62">
        <v>14</v>
      </c>
      <c r="R8" s="61" t="s">
        <v>104</v>
      </c>
      <c r="S8" s="61">
        <v>12</v>
      </c>
    </row>
    <row r="9" spans="2:19" ht="14.4" x14ac:dyDescent="0.3">
      <c r="B9" s="1" t="s">
        <v>53</v>
      </c>
      <c r="C9" s="11" t="s">
        <v>143</v>
      </c>
      <c r="D9" s="12">
        <v>225.36208333333335</v>
      </c>
      <c r="E9" s="15">
        <v>42</v>
      </c>
      <c r="F9" s="18">
        <v>0</v>
      </c>
      <c r="G9" s="15">
        <v>25</v>
      </c>
      <c r="H9" s="15">
        <f t="shared" si="0"/>
        <v>17</v>
      </c>
      <c r="I9" s="24">
        <f t="shared" si="1"/>
        <v>0.59523809523809523</v>
      </c>
      <c r="J9" s="11" t="s">
        <v>217</v>
      </c>
      <c r="K9" s="11">
        <f>SUMIF(SDD_norm_usage_data!C:C,Summary!C9,SDD_norm_usage_data!E:E)</f>
        <v>0</v>
      </c>
      <c r="L9" s="11">
        <f t="shared" si="2"/>
        <v>25</v>
      </c>
      <c r="O9" s="57" t="s">
        <v>101</v>
      </c>
      <c r="P9" s="58">
        <v>13</v>
      </c>
      <c r="R9" s="61" t="s">
        <v>62</v>
      </c>
      <c r="S9" s="61">
        <v>11</v>
      </c>
    </row>
    <row r="10" spans="2:19" ht="14.4" x14ac:dyDescent="0.3">
      <c r="B10" s="1" t="s">
        <v>100</v>
      </c>
      <c r="C10" s="11" t="s">
        <v>190</v>
      </c>
      <c r="D10" s="12">
        <v>10</v>
      </c>
      <c r="E10" s="15">
        <v>42</v>
      </c>
      <c r="F10" s="18">
        <v>0</v>
      </c>
      <c r="G10" s="15">
        <v>41</v>
      </c>
      <c r="H10" s="15">
        <f t="shared" si="0"/>
        <v>1</v>
      </c>
      <c r="I10" s="24">
        <f t="shared" si="1"/>
        <v>0.97619047619047616</v>
      </c>
      <c r="J10" s="11" t="s">
        <v>216</v>
      </c>
      <c r="K10" s="11">
        <f>SUMIF(SDD_norm_usage_data!C:C,Summary!C10,SDD_norm_usage_data!E:E)</f>
        <v>36</v>
      </c>
      <c r="L10" s="11">
        <f t="shared" si="2"/>
        <v>5</v>
      </c>
      <c r="O10" s="57" t="s">
        <v>104</v>
      </c>
      <c r="P10" s="58">
        <v>12</v>
      </c>
      <c r="R10" s="61" t="s">
        <v>100</v>
      </c>
      <c r="S10" s="61">
        <v>11</v>
      </c>
    </row>
    <row r="11" spans="2:19" ht="14.4" x14ac:dyDescent="0.3">
      <c r="B11" s="1" t="s">
        <v>71</v>
      </c>
      <c r="C11" s="11" t="s">
        <v>161</v>
      </c>
      <c r="D11" s="12">
        <v>11.86</v>
      </c>
      <c r="E11" s="15">
        <v>20</v>
      </c>
      <c r="F11" s="18">
        <v>20</v>
      </c>
      <c r="G11" s="15">
        <v>16</v>
      </c>
      <c r="H11" s="15">
        <f t="shared" si="0"/>
        <v>24</v>
      </c>
      <c r="I11" s="24">
        <f t="shared" si="1"/>
        <v>0.4</v>
      </c>
      <c r="J11" s="11" t="s">
        <v>216</v>
      </c>
      <c r="K11" s="11">
        <f>SUMIF(SDD_norm_usage_data!C:C,Summary!C11,SDD_norm_usage_data!E:E)</f>
        <v>1602</v>
      </c>
      <c r="L11" s="11">
        <f t="shared" si="2"/>
        <v>-1586</v>
      </c>
      <c r="O11" s="57" t="s">
        <v>62</v>
      </c>
      <c r="P11" s="58">
        <v>11</v>
      </c>
      <c r="R11" s="61" t="s">
        <v>73</v>
      </c>
      <c r="S11" s="61">
        <v>11</v>
      </c>
    </row>
    <row r="12" spans="2:19" ht="14.4" x14ac:dyDescent="0.3">
      <c r="B12" s="1" t="s">
        <v>26</v>
      </c>
      <c r="C12" s="11" t="s">
        <v>116</v>
      </c>
      <c r="D12" s="12">
        <v>860.46352941176474</v>
      </c>
      <c r="E12" s="15">
        <v>20</v>
      </c>
      <c r="F12" s="18">
        <v>18</v>
      </c>
      <c r="G12" s="15">
        <v>37</v>
      </c>
      <c r="H12" s="15">
        <f t="shared" si="0"/>
        <v>1</v>
      </c>
      <c r="I12" s="17">
        <f t="shared" si="1"/>
        <v>0.97368421052631582</v>
      </c>
      <c r="J12" s="11" t="s">
        <v>217</v>
      </c>
      <c r="K12" s="11">
        <f>SUMIF(SDD_norm_usage_data!C:C,Summary!C12,SDD_norm_usage_data!E:E)</f>
        <v>0</v>
      </c>
      <c r="L12" s="11">
        <f t="shared" si="2"/>
        <v>37</v>
      </c>
      <c r="O12" s="57" t="s">
        <v>100</v>
      </c>
      <c r="P12" s="58">
        <v>11</v>
      </c>
      <c r="R12" s="61" t="s">
        <v>87</v>
      </c>
      <c r="S12" s="61">
        <v>9</v>
      </c>
    </row>
    <row r="13" spans="2:19" ht="14.4" x14ac:dyDescent="0.3">
      <c r="B13" s="1" t="s">
        <v>82</v>
      </c>
      <c r="C13" s="11" t="s">
        <v>172</v>
      </c>
      <c r="D13" s="12">
        <v>2433.35</v>
      </c>
      <c r="E13" s="15">
        <v>20</v>
      </c>
      <c r="F13" s="18">
        <v>0</v>
      </c>
      <c r="G13" s="15">
        <v>4</v>
      </c>
      <c r="H13" s="15">
        <f t="shared" si="0"/>
        <v>16</v>
      </c>
      <c r="I13" s="17">
        <f t="shared" si="1"/>
        <v>0.2</v>
      </c>
      <c r="J13" s="11" t="s">
        <v>217</v>
      </c>
      <c r="K13" s="11">
        <f>SUMIF(SDD_norm_usage_data!C:C,Summary!C13,SDD_norm_usage_data!E:E)</f>
        <v>0</v>
      </c>
      <c r="L13" s="11">
        <f t="shared" si="2"/>
        <v>4</v>
      </c>
      <c r="O13" s="57" t="s">
        <v>71</v>
      </c>
      <c r="P13" s="58">
        <v>9</v>
      </c>
      <c r="R13" s="61" t="s">
        <v>32</v>
      </c>
      <c r="S13" s="61">
        <v>9</v>
      </c>
    </row>
    <row r="14" spans="2:19" ht="14.4" x14ac:dyDescent="0.3">
      <c r="B14" s="1" t="s">
        <v>62</v>
      </c>
      <c r="C14" s="11" t="s">
        <v>152</v>
      </c>
      <c r="D14" s="12">
        <v>98.003500000000003</v>
      </c>
      <c r="E14" s="15">
        <v>18</v>
      </c>
      <c r="F14" s="18">
        <v>68</v>
      </c>
      <c r="G14" s="15">
        <v>35</v>
      </c>
      <c r="H14" s="15">
        <f t="shared" si="0"/>
        <v>51</v>
      </c>
      <c r="I14" s="17">
        <f t="shared" si="1"/>
        <v>0.40697674418604651</v>
      </c>
      <c r="J14" s="11" t="s">
        <v>217</v>
      </c>
      <c r="K14" s="11">
        <f>SUMIF(SDD_norm_usage_data!C:C,Summary!C14,SDD_norm_usage_data!E:E)</f>
        <v>0</v>
      </c>
      <c r="L14" s="11">
        <f t="shared" si="2"/>
        <v>35</v>
      </c>
      <c r="O14" s="57" t="s">
        <v>87</v>
      </c>
      <c r="P14" s="58">
        <v>9</v>
      </c>
    </row>
    <row r="15" spans="2:19" ht="14.4" x14ac:dyDescent="0.3">
      <c r="B15" s="1" t="s">
        <v>51</v>
      </c>
      <c r="C15" s="11" t="s">
        <v>141</v>
      </c>
      <c r="D15" s="12">
        <v>637.46999999999991</v>
      </c>
      <c r="E15" s="15">
        <v>18</v>
      </c>
      <c r="F15" s="18">
        <v>0</v>
      </c>
      <c r="G15" s="15">
        <v>1</v>
      </c>
      <c r="H15" s="15">
        <f t="shared" si="0"/>
        <v>17</v>
      </c>
      <c r="I15" s="17">
        <f t="shared" si="1"/>
        <v>5.5555555555555552E-2</v>
      </c>
      <c r="J15" s="11" t="s">
        <v>217</v>
      </c>
      <c r="K15" s="11">
        <f>SUMIF(SDD_norm_usage_data!C:C,Summary!C15,SDD_norm_usage_data!E:E)</f>
        <v>0</v>
      </c>
      <c r="L15" s="11">
        <f t="shared" si="2"/>
        <v>1</v>
      </c>
      <c r="O15" s="57" t="s">
        <v>32</v>
      </c>
      <c r="P15" s="58">
        <v>9</v>
      </c>
    </row>
    <row r="16" spans="2:19" ht="12" x14ac:dyDescent="0.2">
      <c r="B16" s="1" t="s">
        <v>55</v>
      </c>
      <c r="C16" s="11" t="s">
        <v>145</v>
      </c>
      <c r="D16" s="12">
        <v>32.045000000000002</v>
      </c>
      <c r="E16" s="15">
        <v>18</v>
      </c>
      <c r="F16" s="18">
        <v>0</v>
      </c>
      <c r="G16" s="15">
        <v>4</v>
      </c>
      <c r="H16" s="15">
        <f t="shared" si="0"/>
        <v>14</v>
      </c>
      <c r="I16" s="17">
        <f t="shared" si="1"/>
        <v>0.22222222222222221</v>
      </c>
      <c r="J16" s="11" t="s">
        <v>216</v>
      </c>
      <c r="K16" s="11">
        <f>SUMIF(SDD_norm_usage_data!C:C,Summary!C16,SDD_norm_usage_data!E:E)</f>
        <v>0</v>
      </c>
      <c r="L16" s="11">
        <f t="shared" si="2"/>
        <v>4</v>
      </c>
    </row>
    <row r="17" spans="2:12" ht="12" x14ac:dyDescent="0.2">
      <c r="B17" s="1" t="s">
        <v>57</v>
      </c>
      <c r="C17" s="11" t="s">
        <v>147</v>
      </c>
      <c r="D17" s="12">
        <v>481.74</v>
      </c>
      <c r="E17" s="15">
        <v>18</v>
      </c>
      <c r="F17" s="18">
        <v>0</v>
      </c>
      <c r="G17" s="15">
        <v>11</v>
      </c>
      <c r="H17" s="15">
        <f t="shared" si="0"/>
        <v>7</v>
      </c>
      <c r="I17" s="17">
        <f t="shared" si="1"/>
        <v>0.61111111111111116</v>
      </c>
      <c r="J17" s="11" t="s">
        <v>217</v>
      </c>
      <c r="K17" s="11">
        <f>SUMIF(SDD_norm_usage_data!C:C,Summary!C17,SDD_norm_usage_data!E:E)</f>
        <v>0</v>
      </c>
      <c r="L17" s="11">
        <f t="shared" si="2"/>
        <v>11</v>
      </c>
    </row>
    <row r="18" spans="2:12" ht="12" x14ac:dyDescent="0.2">
      <c r="B18" s="1" t="s">
        <v>83</v>
      </c>
      <c r="C18" s="11" t="s">
        <v>173</v>
      </c>
      <c r="D18" s="12">
        <v>1009.9270833333335</v>
      </c>
      <c r="E18" s="15">
        <v>18</v>
      </c>
      <c r="F18" s="18">
        <v>0</v>
      </c>
      <c r="G18" s="15">
        <v>11</v>
      </c>
      <c r="H18" s="15">
        <f t="shared" si="0"/>
        <v>7</v>
      </c>
      <c r="I18" s="17">
        <f t="shared" si="1"/>
        <v>0.61111111111111116</v>
      </c>
      <c r="J18" s="11" t="s">
        <v>217</v>
      </c>
      <c r="K18" s="11">
        <f>SUMIF(SDD_norm_usage_data!C:C,Summary!C18,SDD_norm_usage_data!E:E)</f>
        <v>0</v>
      </c>
      <c r="L18" s="11">
        <f t="shared" si="2"/>
        <v>11</v>
      </c>
    </row>
    <row r="19" spans="2:12" ht="12" x14ac:dyDescent="0.2">
      <c r="B19" s="1" t="s">
        <v>58</v>
      </c>
      <c r="C19" s="11" t="s">
        <v>148</v>
      </c>
      <c r="D19" s="12">
        <v>454.86</v>
      </c>
      <c r="E19" s="15">
        <v>18</v>
      </c>
      <c r="F19" s="18">
        <v>0</v>
      </c>
      <c r="G19" s="15">
        <v>14</v>
      </c>
      <c r="H19" s="15">
        <f t="shared" si="0"/>
        <v>4</v>
      </c>
      <c r="I19" s="17">
        <f t="shared" si="1"/>
        <v>0.77777777777777779</v>
      </c>
      <c r="J19" s="11" t="s">
        <v>216</v>
      </c>
      <c r="K19" s="11">
        <f>SUMIF(SDD_norm_usage_data!C:C,Summary!C19,SDD_norm_usage_data!E:E)</f>
        <v>0</v>
      </c>
      <c r="L19" s="11">
        <f t="shared" si="2"/>
        <v>14</v>
      </c>
    </row>
    <row r="20" spans="2:12" ht="12" x14ac:dyDescent="0.2">
      <c r="B20" s="1" t="s">
        <v>104</v>
      </c>
      <c r="C20" s="11" t="s">
        <v>194</v>
      </c>
      <c r="D20" s="12">
        <v>13.192500000000003</v>
      </c>
      <c r="E20" s="15">
        <v>17</v>
      </c>
      <c r="F20" s="18">
        <v>0</v>
      </c>
      <c r="G20" s="15">
        <v>5</v>
      </c>
      <c r="H20" s="15">
        <f t="shared" si="0"/>
        <v>12</v>
      </c>
      <c r="I20" s="17">
        <f t="shared" si="1"/>
        <v>0.29411764705882354</v>
      </c>
      <c r="J20" s="11" t="s">
        <v>217</v>
      </c>
      <c r="K20" s="11">
        <f>SUMIF(SDD_norm_usage_data!C:C,Summary!C20,SDD_norm_usage_data!E:E)</f>
        <v>0</v>
      </c>
      <c r="L20" s="11">
        <f t="shared" si="2"/>
        <v>5</v>
      </c>
    </row>
    <row r="21" spans="2:12" ht="12" x14ac:dyDescent="0.2">
      <c r="B21" s="1" t="s">
        <v>45</v>
      </c>
      <c r="C21" s="11" t="s">
        <v>135</v>
      </c>
      <c r="D21" s="12">
        <v>1.8000000000000003</v>
      </c>
      <c r="E21" s="15">
        <v>15</v>
      </c>
      <c r="F21" s="18">
        <v>0</v>
      </c>
      <c r="G21" s="15">
        <v>15</v>
      </c>
      <c r="H21" s="15">
        <f t="shared" si="0"/>
        <v>0</v>
      </c>
      <c r="I21" s="17">
        <f t="shared" si="1"/>
        <v>1</v>
      </c>
      <c r="J21" s="11" t="s">
        <v>217</v>
      </c>
      <c r="K21" s="11">
        <f>SUMIF(SDD_norm_usage_data!C:C,Summary!C21,SDD_norm_usage_data!E:E)</f>
        <v>0</v>
      </c>
      <c r="L21" s="11">
        <f t="shared" si="2"/>
        <v>15</v>
      </c>
    </row>
    <row r="22" spans="2:12" ht="12" x14ac:dyDescent="0.2">
      <c r="B22" s="1" t="s">
        <v>59</v>
      </c>
      <c r="C22" s="11" t="s">
        <v>149</v>
      </c>
      <c r="D22" s="12">
        <v>26.880000000000003</v>
      </c>
      <c r="E22" s="15">
        <v>14</v>
      </c>
      <c r="F22" s="18">
        <v>18</v>
      </c>
      <c r="G22" s="15">
        <v>5</v>
      </c>
      <c r="H22" s="15">
        <f t="shared" si="0"/>
        <v>27</v>
      </c>
      <c r="I22" s="17">
        <f t="shared" si="1"/>
        <v>0.15625</v>
      </c>
      <c r="J22" s="11" t="s">
        <v>217</v>
      </c>
      <c r="K22" s="11">
        <f>SUMIF(SDD_norm_usage_data!C:C,Summary!C22,SDD_norm_usage_data!E:E)</f>
        <v>0</v>
      </c>
      <c r="L22" s="11">
        <f t="shared" si="2"/>
        <v>5</v>
      </c>
    </row>
    <row r="23" spans="2:12" ht="12" x14ac:dyDescent="0.2">
      <c r="B23" s="1" t="s">
        <v>78</v>
      </c>
      <c r="C23" s="11" t="s">
        <v>168</v>
      </c>
      <c r="D23" s="12">
        <v>470</v>
      </c>
      <c r="E23" s="15">
        <v>14</v>
      </c>
      <c r="F23" s="18">
        <v>0</v>
      </c>
      <c r="G23" s="15">
        <v>11</v>
      </c>
      <c r="H23" s="15">
        <f t="shared" si="0"/>
        <v>3</v>
      </c>
      <c r="I23" s="17">
        <f t="shared" si="1"/>
        <v>0.7857142857142857</v>
      </c>
      <c r="J23" s="11" t="s">
        <v>217</v>
      </c>
      <c r="K23" s="11">
        <f>SUMIF(SDD_norm_usage_data!C:C,Summary!C23,SDD_norm_usage_data!E:E)</f>
        <v>0</v>
      </c>
      <c r="L23" s="11">
        <f t="shared" si="2"/>
        <v>11</v>
      </c>
    </row>
    <row r="24" spans="2:12" ht="12" x14ac:dyDescent="0.2">
      <c r="B24" s="1" t="s">
        <v>95</v>
      </c>
      <c r="C24" s="11" t="s">
        <v>185</v>
      </c>
      <c r="D24" s="12">
        <v>107.50630303030302</v>
      </c>
      <c r="E24" s="15">
        <v>13</v>
      </c>
      <c r="F24" s="18">
        <v>80</v>
      </c>
      <c r="G24" s="15">
        <v>25</v>
      </c>
      <c r="H24" s="15">
        <f t="shared" si="0"/>
        <v>68</v>
      </c>
      <c r="I24" s="17">
        <f t="shared" si="1"/>
        <v>0.26881720430107525</v>
      </c>
      <c r="J24" s="11" t="s">
        <v>217</v>
      </c>
      <c r="K24" s="11">
        <f>SUMIF(SDD_norm_usage_data!C:C,Summary!C24,SDD_norm_usage_data!E:E)</f>
        <v>0</v>
      </c>
      <c r="L24" s="11">
        <f t="shared" si="2"/>
        <v>25</v>
      </c>
    </row>
    <row r="25" spans="2:12" ht="12" x14ac:dyDescent="0.2">
      <c r="B25" s="1" t="s">
        <v>81</v>
      </c>
      <c r="C25" s="11" t="s">
        <v>171</v>
      </c>
      <c r="D25" s="12">
        <v>71</v>
      </c>
      <c r="E25" s="15">
        <v>13</v>
      </c>
      <c r="F25" s="18">
        <v>0</v>
      </c>
      <c r="G25" s="15">
        <v>3</v>
      </c>
      <c r="H25" s="15">
        <f t="shared" si="0"/>
        <v>10</v>
      </c>
      <c r="I25" s="17">
        <f t="shared" si="1"/>
        <v>0.23076923076923078</v>
      </c>
      <c r="J25" s="11" t="s">
        <v>217</v>
      </c>
      <c r="K25" s="11">
        <f>SUMIF(SDD_norm_usage_data!C:C,Summary!C25,SDD_norm_usage_data!E:E)</f>
        <v>0</v>
      </c>
      <c r="L25" s="11">
        <f t="shared" si="2"/>
        <v>3</v>
      </c>
    </row>
    <row r="26" spans="2:12" ht="12" x14ac:dyDescent="0.2">
      <c r="B26" s="25" t="s">
        <v>56</v>
      </c>
      <c r="C26" s="26" t="s">
        <v>146</v>
      </c>
      <c r="D26" s="27">
        <v>137.69874999999999</v>
      </c>
      <c r="E26" s="28">
        <v>12</v>
      </c>
      <c r="F26" s="29">
        <v>170</v>
      </c>
      <c r="G26" s="28">
        <v>29</v>
      </c>
      <c r="H26" s="28">
        <f t="shared" si="0"/>
        <v>153</v>
      </c>
      <c r="I26" s="30">
        <f t="shared" si="1"/>
        <v>0.15934065934065933</v>
      </c>
      <c r="J26" s="26" t="s">
        <v>216</v>
      </c>
      <c r="K26" s="26">
        <f>SUMIF(SDD_norm_usage_data!C:C,Summary!C26,SDD_norm_usage_data!E:E)</f>
        <v>36</v>
      </c>
      <c r="L26" s="26">
        <f t="shared" si="2"/>
        <v>-7</v>
      </c>
    </row>
    <row r="27" spans="2:12" ht="12" x14ac:dyDescent="0.2">
      <c r="B27" s="1" t="s">
        <v>105</v>
      </c>
      <c r="C27" s="11" t="s">
        <v>195</v>
      </c>
      <c r="D27" s="12">
        <v>1536.58</v>
      </c>
      <c r="E27" s="15">
        <v>12</v>
      </c>
      <c r="F27" s="18">
        <v>0</v>
      </c>
      <c r="G27" s="15">
        <v>1</v>
      </c>
      <c r="H27" s="15">
        <f t="shared" si="0"/>
        <v>11</v>
      </c>
      <c r="I27" s="24">
        <f t="shared" si="1"/>
        <v>8.3333333333333329E-2</v>
      </c>
      <c r="J27" s="11" t="s">
        <v>217</v>
      </c>
      <c r="K27" s="11">
        <f>SUMIF(SDD_norm_usage_data!C:C,Summary!C27,SDD_norm_usage_data!E:E)</f>
        <v>0</v>
      </c>
      <c r="L27" s="11">
        <f t="shared" si="2"/>
        <v>1</v>
      </c>
    </row>
    <row r="28" spans="2:12" ht="12" x14ac:dyDescent="0.2">
      <c r="B28" s="25" t="s">
        <v>54</v>
      </c>
      <c r="C28" s="26" t="s">
        <v>144</v>
      </c>
      <c r="D28" s="27">
        <v>35.778690476190484</v>
      </c>
      <c r="E28" s="28">
        <v>11</v>
      </c>
      <c r="F28" s="29">
        <v>150</v>
      </c>
      <c r="G28" s="28">
        <v>27</v>
      </c>
      <c r="H28" s="28">
        <f t="shared" si="0"/>
        <v>134</v>
      </c>
      <c r="I28" s="30">
        <f t="shared" si="1"/>
        <v>0.16770186335403728</v>
      </c>
      <c r="J28" s="26" t="s">
        <v>216</v>
      </c>
      <c r="K28" s="26">
        <f>SUMIF(SDD_norm_usage_data!C:C,Summary!C28,SDD_norm_usage_data!E:E)</f>
        <v>36</v>
      </c>
      <c r="L28" s="26">
        <f t="shared" si="2"/>
        <v>-9</v>
      </c>
    </row>
    <row r="29" spans="2:12" ht="12" x14ac:dyDescent="0.2">
      <c r="B29" s="1" t="s">
        <v>22</v>
      </c>
      <c r="C29" s="11" t="s">
        <v>112</v>
      </c>
      <c r="D29" s="12">
        <v>2871.59</v>
      </c>
      <c r="E29" s="15">
        <v>11</v>
      </c>
      <c r="F29" s="18">
        <v>2</v>
      </c>
      <c r="G29" s="15">
        <v>1</v>
      </c>
      <c r="H29" s="15">
        <f t="shared" si="0"/>
        <v>12</v>
      </c>
      <c r="I29" s="17">
        <f t="shared" si="1"/>
        <v>7.6923076923076927E-2</v>
      </c>
      <c r="J29" s="11" t="s">
        <v>217</v>
      </c>
      <c r="K29" s="11">
        <f>SUMIF(SDD_norm_usage_data!C:C,Summary!C29,SDD_norm_usage_data!E:E)</f>
        <v>0</v>
      </c>
      <c r="L29" s="11">
        <f t="shared" si="2"/>
        <v>1</v>
      </c>
    </row>
    <row r="30" spans="2:12" ht="12" x14ac:dyDescent="0.2">
      <c r="B30" s="1" t="s">
        <v>79</v>
      </c>
      <c r="C30" s="11" t="s">
        <v>169</v>
      </c>
      <c r="D30" s="12">
        <v>32746.09</v>
      </c>
      <c r="E30" s="15">
        <v>11</v>
      </c>
      <c r="F30" s="18">
        <v>0</v>
      </c>
      <c r="G30" s="15">
        <v>9</v>
      </c>
      <c r="H30" s="15">
        <f t="shared" si="0"/>
        <v>2</v>
      </c>
      <c r="I30" s="17">
        <f t="shared" si="1"/>
        <v>0.81818181818181823</v>
      </c>
      <c r="J30" s="11" t="s">
        <v>217</v>
      </c>
      <c r="K30" s="11">
        <f>SUMIF(SDD_norm_usage_data!C:C,Summary!C30,SDD_norm_usage_data!E:E)</f>
        <v>0</v>
      </c>
      <c r="L30" s="11">
        <f t="shared" si="2"/>
        <v>9</v>
      </c>
    </row>
    <row r="31" spans="2:12" ht="12" x14ac:dyDescent="0.2">
      <c r="B31" s="1" t="s">
        <v>60</v>
      </c>
      <c r="C31" s="11" t="s">
        <v>150</v>
      </c>
      <c r="D31" s="12">
        <v>289.45666666666665</v>
      </c>
      <c r="E31" s="15">
        <v>10</v>
      </c>
      <c r="F31" s="18">
        <v>10</v>
      </c>
      <c r="G31" s="15">
        <v>7</v>
      </c>
      <c r="H31" s="15">
        <f t="shared" si="0"/>
        <v>13</v>
      </c>
      <c r="I31" s="17">
        <f t="shared" si="1"/>
        <v>0.35</v>
      </c>
      <c r="J31" s="11" t="s">
        <v>217</v>
      </c>
      <c r="K31" s="11">
        <f>SUMIF(SDD_norm_usage_data!C:C,Summary!C31,SDD_norm_usage_data!E:E)</f>
        <v>0</v>
      </c>
      <c r="L31" s="11">
        <f t="shared" si="2"/>
        <v>7</v>
      </c>
    </row>
    <row r="32" spans="2:12" ht="12" x14ac:dyDescent="0.2">
      <c r="B32" s="1" t="s">
        <v>48</v>
      </c>
      <c r="C32" s="11" t="s">
        <v>138</v>
      </c>
      <c r="D32" s="12">
        <v>1126.4299999999998</v>
      </c>
      <c r="E32" s="15">
        <v>10</v>
      </c>
      <c r="F32" s="18">
        <v>0</v>
      </c>
      <c r="G32" s="15">
        <v>1</v>
      </c>
      <c r="H32" s="15">
        <f t="shared" si="0"/>
        <v>9</v>
      </c>
      <c r="I32" s="17">
        <f t="shared" si="1"/>
        <v>0.1</v>
      </c>
      <c r="J32" s="11" t="s">
        <v>217</v>
      </c>
      <c r="K32" s="11">
        <f>SUMIF(SDD_norm_usage_data!C:C,Summary!C32,SDD_norm_usage_data!E:E)</f>
        <v>0</v>
      </c>
      <c r="L32" s="11">
        <f t="shared" si="2"/>
        <v>1</v>
      </c>
    </row>
    <row r="33" spans="2:12" ht="12" x14ac:dyDescent="0.2">
      <c r="B33" s="1" t="s">
        <v>50</v>
      </c>
      <c r="C33" s="11" t="s">
        <v>140</v>
      </c>
      <c r="D33" s="12">
        <v>1000.88</v>
      </c>
      <c r="E33" s="15">
        <v>10</v>
      </c>
      <c r="F33" s="18">
        <v>0</v>
      </c>
      <c r="G33" s="15">
        <v>1</v>
      </c>
      <c r="H33" s="15">
        <f t="shared" si="0"/>
        <v>9</v>
      </c>
      <c r="I33" s="17">
        <f t="shared" si="1"/>
        <v>0.1</v>
      </c>
      <c r="J33" s="11" t="s">
        <v>217</v>
      </c>
      <c r="K33" s="11">
        <f>SUMIF(SDD_norm_usage_data!C:C,Summary!C33,SDD_norm_usage_data!E:E)</f>
        <v>0</v>
      </c>
      <c r="L33" s="11">
        <f t="shared" si="2"/>
        <v>1</v>
      </c>
    </row>
    <row r="34" spans="2:12" ht="12" x14ac:dyDescent="0.2">
      <c r="B34" s="1" t="s">
        <v>86</v>
      </c>
      <c r="C34" s="11" t="s">
        <v>176</v>
      </c>
      <c r="D34" s="12">
        <v>630.63000000000011</v>
      </c>
      <c r="E34" s="15">
        <v>10</v>
      </c>
      <c r="F34" s="18">
        <v>0</v>
      </c>
      <c r="G34" s="15">
        <v>1</v>
      </c>
      <c r="H34" s="15">
        <f t="shared" si="0"/>
        <v>9</v>
      </c>
      <c r="I34" s="17">
        <f t="shared" si="1"/>
        <v>0.1</v>
      </c>
      <c r="J34" s="11" t="s">
        <v>217</v>
      </c>
      <c r="K34" s="11">
        <f>SUMIF(SDD_norm_usage_data!C:C,Summary!C34,SDD_norm_usage_data!E:E)</f>
        <v>0</v>
      </c>
      <c r="L34" s="11">
        <f t="shared" si="2"/>
        <v>1</v>
      </c>
    </row>
    <row r="35" spans="2:12" ht="12" x14ac:dyDescent="0.2">
      <c r="B35" s="1" t="s">
        <v>90</v>
      </c>
      <c r="C35" s="11" t="s">
        <v>180</v>
      </c>
      <c r="D35" s="12">
        <v>542.14</v>
      </c>
      <c r="E35" s="15">
        <v>10</v>
      </c>
      <c r="F35" s="18">
        <v>0</v>
      </c>
      <c r="G35" s="15">
        <v>1</v>
      </c>
      <c r="H35" s="15">
        <f t="shared" ref="H35:H66" si="3">E35+F35-G35</f>
        <v>9</v>
      </c>
      <c r="I35" s="17">
        <f t="shared" ref="I35:I66" si="4">IFERROR(G35/(E35+F35),0)</f>
        <v>0.1</v>
      </c>
      <c r="J35" s="11" t="s">
        <v>217</v>
      </c>
      <c r="K35" s="11">
        <f>SUMIF(SDD_norm_usage_data!C:C,Summary!C35,SDD_norm_usage_data!E:E)</f>
        <v>0</v>
      </c>
      <c r="L35" s="11">
        <f t="shared" ref="L35:L66" si="5">_xlfn.IFNA(G35-K35,0)</f>
        <v>1</v>
      </c>
    </row>
    <row r="36" spans="2:12" ht="12" x14ac:dyDescent="0.2">
      <c r="B36" s="1" t="s">
        <v>84</v>
      </c>
      <c r="C36" s="11" t="s">
        <v>174</v>
      </c>
      <c r="D36" s="12">
        <v>633.71333333333337</v>
      </c>
      <c r="E36" s="15">
        <v>10</v>
      </c>
      <c r="F36" s="18">
        <v>0</v>
      </c>
      <c r="G36" s="15">
        <v>1.5</v>
      </c>
      <c r="H36" s="15">
        <f t="shared" si="3"/>
        <v>8.5</v>
      </c>
      <c r="I36" s="17">
        <f t="shared" si="4"/>
        <v>0.15</v>
      </c>
      <c r="J36" s="11" t="s">
        <v>217</v>
      </c>
      <c r="K36" s="11">
        <f>SUMIF(SDD_norm_usage_data!C:C,Summary!C36,SDD_norm_usage_data!E:E)</f>
        <v>0</v>
      </c>
      <c r="L36" s="11">
        <f t="shared" si="5"/>
        <v>1.5</v>
      </c>
    </row>
    <row r="37" spans="2:12" ht="12" x14ac:dyDescent="0.2">
      <c r="B37" s="1" t="s">
        <v>89</v>
      </c>
      <c r="C37" s="11" t="s">
        <v>179</v>
      </c>
      <c r="D37" s="12">
        <v>542.14</v>
      </c>
      <c r="E37" s="15">
        <v>10</v>
      </c>
      <c r="F37" s="18">
        <v>0</v>
      </c>
      <c r="G37" s="15">
        <v>2</v>
      </c>
      <c r="H37" s="15">
        <f t="shared" si="3"/>
        <v>8</v>
      </c>
      <c r="I37" s="17">
        <f t="shared" si="4"/>
        <v>0.2</v>
      </c>
      <c r="J37" s="11" t="s">
        <v>217</v>
      </c>
      <c r="K37" s="11">
        <f>SUMIF(SDD_norm_usage_data!C:C,Summary!C37,SDD_norm_usage_data!E:E)</f>
        <v>0</v>
      </c>
      <c r="L37" s="11">
        <f t="shared" si="5"/>
        <v>2</v>
      </c>
    </row>
    <row r="38" spans="2:12" ht="12" x14ac:dyDescent="0.2">
      <c r="B38" s="1" t="s">
        <v>47</v>
      </c>
      <c r="C38" s="11" t="s">
        <v>137</v>
      </c>
      <c r="D38" s="12">
        <v>106.80000000000001</v>
      </c>
      <c r="E38" s="15">
        <v>9</v>
      </c>
      <c r="F38" s="18">
        <v>0</v>
      </c>
      <c r="G38" s="15">
        <v>1</v>
      </c>
      <c r="H38" s="15">
        <f t="shared" si="3"/>
        <v>8</v>
      </c>
      <c r="I38" s="17">
        <f t="shared" si="4"/>
        <v>0.1111111111111111</v>
      </c>
      <c r="J38" s="11" t="s">
        <v>217</v>
      </c>
      <c r="K38" s="11">
        <f>SUMIF(SDD_norm_usage_data!C:C,Summary!C38,SDD_norm_usage_data!E:E)</f>
        <v>0</v>
      </c>
      <c r="L38" s="11">
        <f t="shared" si="5"/>
        <v>1</v>
      </c>
    </row>
    <row r="39" spans="2:12" ht="12" x14ac:dyDescent="0.2">
      <c r="B39" s="1" t="s">
        <v>77</v>
      </c>
      <c r="C39" s="11" t="s">
        <v>167</v>
      </c>
      <c r="D39" s="12">
        <v>423.33333333333331</v>
      </c>
      <c r="E39" s="15">
        <v>9</v>
      </c>
      <c r="F39" s="18">
        <v>0</v>
      </c>
      <c r="G39" s="15">
        <v>7</v>
      </c>
      <c r="H39" s="15">
        <f t="shared" si="3"/>
        <v>2</v>
      </c>
      <c r="I39" s="17">
        <f t="shared" si="4"/>
        <v>0.77777777777777779</v>
      </c>
      <c r="J39" s="11" t="s">
        <v>217</v>
      </c>
      <c r="K39" s="11">
        <f>SUMIF(SDD_norm_usage_data!C:C,Summary!C39,SDD_norm_usage_data!E:E)</f>
        <v>0</v>
      </c>
      <c r="L39" s="11">
        <f t="shared" si="5"/>
        <v>7</v>
      </c>
    </row>
    <row r="40" spans="2:12" ht="12" x14ac:dyDescent="0.2">
      <c r="B40" s="1" t="s">
        <v>88</v>
      </c>
      <c r="C40" s="11" t="s">
        <v>178</v>
      </c>
      <c r="D40" s="12">
        <v>460.28166666666669</v>
      </c>
      <c r="E40" s="15">
        <v>8</v>
      </c>
      <c r="F40" s="18">
        <v>0</v>
      </c>
      <c r="G40" s="15">
        <v>7</v>
      </c>
      <c r="H40" s="15">
        <f t="shared" si="3"/>
        <v>1</v>
      </c>
      <c r="I40" s="17">
        <f t="shared" si="4"/>
        <v>0.875</v>
      </c>
      <c r="J40" s="11" t="s">
        <v>217</v>
      </c>
      <c r="K40" s="11">
        <f>SUMIF(SDD_norm_usage_data!C:C,Summary!C40,SDD_norm_usage_data!E:E)</f>
        <v>0</v>
      </c>
      <c r="L40" s="11">
        <f t="shared" si="5"/>
        <v>7</v>
      </c>
    </row>
    <row r="41" spans="2:12" ht="12" x14ac:dyDescent="0.2">
      <c r="B41" s="1" t="s">
        <v>75</v>
      </c>
      <c r="C41" s="11" t="s">
        <v>165</v>
      </c>
      <c r="D41" s="12">
        <v>416.83</v>
      </c>
      <c r="E41" s="15">
        <v>6</v>
      </c>
      <c r="F41" s="18">
        <v>0</v>
      </c>
      <c r="G41" s="15">
        <v>6</v>
      </c>
      <c r="H41" s="15">
        <f t="shared" si="3"/>
        <v>0</v>
      </c>
      <c r="I41" s="17">
        <f t="shared" si="4"/>
        <v>1</v>
      </c>
      <c r="J41" s="11" t="s">
        <v>216</v>
      </c>
      <c r="K41" s="11">
        <f>SUMIF(SDD_norm_usage_data!C:C,Summary!C41,SDD_norm_usage_data!E:E)</f>
        <v>36</v>
      </c>
      <c r="L41" s="11">
        <f t="shared" si="5"/>
        <v>-30</v>
      </c>
    </row>
    <row r="42" spans="2:12" ht="12" x14ac:dyDescent="0.2">
      <c r="B42" s="1" t="s">
        <v>49</v>
      </c>
      <c r="C42" s="11" t="s">
        <v>139</v>
      </c>
      <c r="D42" s="12">
        <v>1210.94</v>
      </c>
      <c r="E42" s="15">
        <v>5</v>
      </c>
      <c r="F42" s="18">
        <v>0</v>
      </c>
      <c r="G42" s="15">
        <v>1</v>
      </c>
      <c r="H42" s="15">
        <f t="shared" si="3"/>
        <v>4</v>
      </c>
      <c r="I42" s="17">
        <f t="shared" si="4"/>
        <v>0.2</v>
      </c>
      <c r="J42" s="19" t="s">
        <v>218</v>
      </c>
      <c r="K42" s="11">
        <f>SUMIF(SDD_norm_usage_data!C:C,Summary!C42,SDD_norm_usage_data!E:E)</f>
        <v>0</v>
      </c>
      <c r="L42" s="11">
        <f t="shared" si="5"/>
        <v>1</v>
      </c>
    </row>
    <row r="43" spans="2:12" ht="12" x14ac:dyDescent="0.2">
      <c r="B43" s="1" t="s">
        <v>52</v>
      </c>
      <c r="C43" s="11" t="s">
        <v>142</v>
      </c>
      <c r="D43" s="12">
        <v>974.40499999999997</v>
      </c>
      <c r="E43" s="15">
        <v>5</v>
      </c>
      <c r="F43" s="18">
        <v>0</v>
      </c>
      <c r="G43" s="15">
        <v>2</v>
      </c>
      <c r="H43" s="15">
        <f t="shared" si="3"/>
        <v>3</v>
      </c>
      <c r="I43" s="17">
        <f t="shared" si="4"/>
        <v>0.4</v>
      </c>
      <c r="J43" s="11" t="s">
        <v>217</v>
      </c>
      <c r="K43" s="11">
        <f>SUMIF(SDD_norm_usage_data!C:C,Summary!C43,SDD_norm_usage_data!E:E)</f>
        <v>0</v>
      </c>
      <c r="L43" s="11">
        <f t="shared" si="5"/>
        <v>2</v>
      </c>
    </row>
    <row r="44" spans="2:12" ht="12" x14ac:dyDescent="0.2">
      <c r="B44" s="1" t="s">
        <v>94</v>
      </c>
      <c r="C44" s="11" t="s">
        <v>184</v>
      </c>
      <c r="D44" s="12">
        <v>107.50874999999999</v>
      </c>
      <c r="E44" s="15">
        <v>5</v>
      </c>
      <c r="F44" s="18">
        <v>0</v>
      </c>
      <c r="G44" s="15">
        <v>5</v>
      </c>
      <c r="H44" s="15">
        <f t="shared" si="3"/>
        <v>0</v>
      </c>
      <c r="I44" s="17">
        <f t="shared" si="4"/>
        <v>1</v>
      </c>
      <c r="J44" s="11" t="s">
        <v>217</v>
      </c>
      <c r="K44" s="11">
        <f>SUMIF(SDD_norm_usage_data!C:C,Summary!C44,SDD_norm_usage_data!E:E)</f>
        <v>0</v>
      </c>
      <c r="L44" s="11">
        <f t="shared" si="5"/>
        <v>5</v>
      </c>
    </row>
    <row r="45" spans="2:12" ht="12" x14ac:dyDescent="0.2">
      <c r="B45" s="1" t="s">
        <v>93</v>
      </c>
      <c r="C45" s="11" t="s">
        <v>183</v>
      </c>
      <c r="D45" s="12">
        <v>9158.64</v>
      </c>
      <c r="E45" s="15">
        <v>4</v>
      </c>
      <c r="F45" s="18">
        <v>0</v>
      </c>
      <c r="G45" s="15">
        <v>2</v>
      </c>
      <c r="H45" s="15">
        <f t="shared" si="3"/>
        <v>2</v>
      </c>
      <c r="I45" s="17">
        <f t="shared" si="4"/>
        <v>0.5</v>
      </c>
      <c r="J45" s="11" t="s">
        <v>217</v>
      </c>
      <c r="K45" s="11">
        <f>SUMIF(SDD_norm_usage_data!C:C,Summary!C45,SDD_norm_usage_data!E:E)</f>
        <v>0</v>
      </c>
      <c r="L45" s="11">
        <f t="shared" si="5"/>
        <v>2</v>
      </c>
    </row>
    <row r="46" spans="2:12" ht="12" x14ac:dyDescent="0.2">
      <c r="B46" s="1" t="s">
        <v>46</v>
      </c>
      <c r="C46" s="11" t="s">
        <v>136</v>
      </c>
      <c r="D46" s="12">
        <v>519.63499999999999</v>
      </c>
      <c r="E46" s="15">
        <v>4</v>
      </c>
      <c r="F46" s="18">
        <v>0</v>
      </c>
      <c r="G46" s="15">
        <v>4</v>
      </c>
      <c r="H46" s="15">
        <f t="shared" si="3"/>
        <v>0</v>
      </c>
      <c r="I46" s="17">
        <f t="shared" si="4"/>
        <v>1</v>
      </c>
      <c r="J46" s="11" t="s">
        <v>217</v>
      </c>
      <c r="K46" s="11">
        <f>SUMIF(SDD_norm_usage_data!C:C,Summary!C46,SDD_norm_usage_data!E:E)</f>
        <v>0</v>
      </c>
      <c r="L46" s="11">
        <f t="shared" si="5"/>
        <v>4</v>
      </c>
    </row>
    <row r="47" spans="2:12" ht="12" x14ac:dyDescent="0.2">
      <c r="B47" s="1" t="s">
        <v>27</v>
      </c>
      <c r="C47" s="11" t="s">
        <v>117</v>
      </c>
      <c r="D47" s="12">
        <v>2411.0500000000002</v>
      </c>
      <c r="E47" s="15">
        <v>3</v>
      </c>
      <c r="F47" s="18">
        <v>0</v>
      </c>
      <c r="G47" s="15">
        <v>2</v>
      </c>
      <c r="H47" s="15">
        <f t="shared" si="3"/>
        <v>1</v>
      </c>
      <c r="I47" s="17">
        <f t="shared" si="4"/>
        <v>0.66666666666666663</v>
      </c>
      <c r="J47" s="11" t="s">
        <v>217</v>
      </c>
      <c r="K47" s="11">
        <f>SUMIF(SDD_norm_usage_data!C:C,Summary!C47,SDD_norm_usage_data!E:E)</f>
        <v>0</v>
      </c>
      <c r="L47" s="11">
        <f t="shared" si="5"/>
        <v>2</v>
      </c>
    </row>
    <row r="48" spans="2:12" ht="12" x14ac:dyDescent="0.2">
      <c r="B48" s="1" t="s">
        <v>24</v>
      </c>
      <c r="C48" s="11" t="s">
        <v>114</v>
      </c>
      <c r="D48" s="12">
        <v>2977.2366666666662</v>
      </c>
      <c r="E48" s="15">
        <v>3</v>
      </c>
      <c r="F48" s="18">
        <v>0</v>
      </c>
      <c r="G48" s="15">
        <v>3</v>
      </c>
      <c r="H48" s="15">
        <f t="shared" si="3"/>
        <v>0</v>
      </c>
      <c r="I48" s="17">
        <f t="shared" si="4"/>
        <v>1</v>
      </c>
      <c r="J48" s="11" t="s">
        <v>217</v>
      </c>
      <c r="K48" s="11">
        <f>SUMIF(SDD_norm_usage_data!C:C,Summary!C48,SDD_norm_usage_data!E:E)</f>
        <v>0</v>
      </c>
      <c r="L48" s="11">
        <f t="shared" si="5"/>
        <v>3</v>
      </c>
    </row>
    <row r="49" spans="2:12" ht="12" x14ac:dyDescent="0.2">
      <c r="B49" s="1" t="s">
        <v>99</v>
      </c>
      <c r="C49" s="11" t="s">
        <v>189</v>
      </c>
      <c r="D49" s="12">
        <v>5348.29</v>
      </c>
      <c r="E49" s="15">
        <v>2</v>
      </c>
      <c r="F49" s="18">
        <v>4</v>
      </c>
      <c r="G49" s="15">
        <v>1</v>
      </c>
      <c r="H49" s="15">
        <f t="shared" si="3"/>
        <v>5</v>
      </c>
      <c r="I49" s="17">
        <f t="shared" si="4"/>
        <v>0.16666666666666666</v>
      </c>
      <c r="J49" s="11" t="s">
        <v>217</v>
      </c>
      <c r="K49" s="11">
        <f>SUMIF(SDD_norm_usage_data!C:C,Summary!C49,SDD_norm_usage_data!E:E)</f>
        <v>0</v>
      </c>
      <c r="L49" s="11">
        <f t="shared" si="5"/>
        <v>1</v>
      </c>
    </row>
    <row r="50" spans="2:12" ht="12" x14ac:dyDescent="0.2">
      <c r="B50" s="1" t="s">
        <v>25</v>
      </c>
      <c r="C50" s="11" t="s">
        <v>115</v>
      </c>
      <c r="D50" s="12">
        <v>2700.61</v>
      </c>
      <c r="E50" s="15">
        <v>2</v>
      </c>
      <c r="F50" s="18">
        <v>0</v>
      </c>
      <c r="G50" s="15">
        <v>1</v>
      </c>
      <c r="H50" s="15">
        <f t="shared" si="3"/>
        <v>1</v>
      </c>
      <c r="I50" s="17">
        <f t="shared" si="4"/>
        <v>0.5</v>
      </c>
      <c r="J50" s="11" t="s">
        <v>217</v>
      </c>
      <c r="K50" s="11">
        <f>SUMIF(SDD_norm_usage_data!C:C,Summary!C50,SDD_norm_usage_data!E:E)</f>
        <v>0</v>
      </c>
      <c r="L50" s="11">
        <f t="shared" si="5"/>
        <v>1</v>
      </c>
    </row>
    <row r="51" spans="2:12" ht="12" x14ac:dyDescent="0.2">
      <c r="B51" s="1" t="s">
        <v>64</v>
      </c>
      <c r="C51" s="11" t="s">
        <v>154</v>
      </c>
      <c r="D51" s="12">
        <v>2214.88</v>
      </c>
      <c r="E51" s="15">
        <v>2</v>
      </c>
      <c r="F51" s="18">
        <v>0</v>
      </c>
      <c r="G51" s="15">
        <v>1</v>
      </c>
      <c r="H51" s="15">
        <f t="shared" si="3"/>
        <v>1</v>
      </c>
      <c r="I51" s="17">
        <f t="shared" si="4"/>
        <v>0.5</v>
      </c>
      <c r="J51" s="11" t="s">
        <v>217</v>
      </c>
      <c r="K51" s="11">
        <f>SUMIF(SDD_norm_usage_data!C:C,Summary!C51,SDD_norm_usage_data!E:E)</f>
        <v>0</v>
      </c>
      <c r="L51" s="11">
        <f t="shared" si="5"/>
        <v>1</v>
      </c>
    </row>
    <row r="52" spans="2:12" ht="12" x14ac:dyDescent="0.2">
      <c r="B52" s="1" t="s">
        <v>42</v>
      </c>
      <c r="C52" s="11" t="s">
        <v>132</v>
      </c>
      <c r="D52" s="12">
        <v>254704.11</v>
      </c>
      <c r="E52" s="15">
        <v>2</v>
      </c>
      <c r="F52" s="18">
        <v>0</v>
      </c>
      <c r="G52" s="15">
        <v>2</v>
      </c>
      <c r="H52" s="15">
        <f t="shared" si="3"/>
        <v>0</v>
      </c>
      <c r="I52" s="17">
        <f t="shared" si="4"/>
        <v>1</v>
      </c>
      <c r="J52" s="11" t="s">
        <v>217</v>
      </c>
      <c r="K52" s="11">
        <f>SUMIF(SDD_norm_usage_data!C:C,Summary!C52,SDD_norm_usage_data!E:E)</f>
        <v>0</v>
      </c>
      <c r="L52" s="11">
        <f t="shared" si="5"/>
        <v>2</v>
      </c>
    </row>
    <row r="53" spans="2:12" ht="12" x14ac:dyDescent="0.2">
      <c r="B53" s="1" t="s">
        <v>63</v>
      </c>
      <c r="C53" s="11" t="s">
        <v>153</v>
      </c>
      <c r="D53" s="12">
        <v>1908.03</v>
      </c>
      <c r="E53" s="15">
        <v>2</v>
      </c>
      <c r="F53" s="18">
        <v>0</v>
      </c>
      <c r="G53" s="15">
        <v>2</v>
      </c>
      <c r="H53" s="15">
        <f t="shared" si="3"/>
        <v>0</v>
      </c>
      <c r="I53" s="17">
        <f t="shared" si="4"/>
        <v>1</v>
      </c>
      <c r="J53" s="11" t="s">
        <v>217</v>
      </c>
      <c r="K53" s="11">
        <f>SUMIF(SDD_norm_usage_data!C:C,Summary!C53,SDD_norm_usage_data!E:E)</f>
        <v>0</v>
      </c>
      <c r="L53" s="11">
        <f t="shared" si="5"/>
        <v>2</v>
      </c>
    </row>
    <row r="54" spans="2:12" ht="12" x14ac:dyDescent="0.2">
      <c r="B54" s="1" t="s">
        <v>65</v>
      </c>
      <c r="C54" s="11" t="s">
        <v>155</v>
      </c>
      <c r="D54" s="12">
        <v>1655.0300000000002</v>
      </c>
      <c r="E54" s="15">
        <v>2</v>
      </c>
      <c r="F54" s="18">
        <v>0</v>
      </c>
      <c r="G54" s="15">
        <v>2</v>
      </c>
      <c r="H54" s="15">
        <f t="shared" si="3"/>
        <v>0</v>
      </c>
      <c r="I54" s="17">
        <f t="shared" si="4"/>
        <v>1</v>
      </c>
      <c r="J54" s="11" t="s">
        <v>217</v>
      </c>
      <c r="K54" s="11">
        <f>SUMIF(SDD_norm_usage_data!C:C,Summary!C54,SDD_norm_usage_data!E:E)</f>
        <v>0</v>
      </c>
      <c r="L54" s="11">
        <f t="shared" si="5"/>
        <v>2</v>
      </c>
    </row>
    <row r="55" spans="2:12" ht="12" x14ac:dyDescent="0.2">
      <c r="B55" s="1" t="s">
        <v>91</v>
      </c>
      <c r="C55" s="11" t="s">
        <v>181</v>
      </c>
      <c r="D55" s="12">
        <v>7880.98</v>
      </c>
      <c r="E55" s="15">
        <v>2</v>
      </c>
      <c r="F55" s="18">
        <v>0</v>
      </c>
      <c r="G55" s="15">
        <v>2</v>
      </c>
      <c r="H55" s="15">
        <f t="shared" si="3"/>
        <v>0</v>
      </c>
      <c r="I55" s="17">
        <f t="shared" si="4"/>
        <v>1</v>
      </c>
      <c r="J55" s="11" t="s">
        <v>217</v>
      </c>
      <c r="K55" s="11">
        <f>SUMIF(SDD_norm_usage_data!C:C,Summary!C55,SDD_norm_usage_data!E:E)</f>
        <v>0</v>
      </c>
      <c r="L55" s="11">
        <f t="shared" si="5"/>
        <v>2</v>
      </c>
    </row>
    <row r="56" spans="2:12" ht="12" x14ac:dyDescent="0.2">
      <c r="B56" s="1" t="s">
        <v>97</v>
      </c>
      <c r="C56" s="11" t="s">
        <v>187</v>
      </c>
      <c r="D56" s="12">
        <v>8.1199999999999992</v>
      </c>
      <c r="E56" s="15">
        <v>2</v>
      </c>
      <c r="F56" s="18">
        <v>0</v>
      </c>
      <c r="G56" s="15">
        <v>2</v>
      </c>
      <c r="H56" s="15">
        <f t="shared" si="3"/>
        <v>0</v>
      </c>
      <c r="I56" s="17">
        <f t="shared" si="4"/>
        <v>1</v>
      </c>
      <c r="J56" s="11" t="s">
        <v>217</v>
      </c>
      <c r="K56" s="11">
        <f>SUMIF(SDD_norm_usage_data!C:C,Summary!C56,SDD_norm_usage_data!E:E)</f>
        <v>0</v>
      </c>
      <c r="L56" s="11">
        <f t="shared" si="5"/>
        <v>2</v>
      </c>
    </row>
    <row r="57" spans="2:12" ht="12" x14ac:dyDescent="0.2">
      <c r="B57" s="1" t="s">
        <v>20</v>
      </c>
      <c r="C57" s="11" t="s">
        <v>110</v>
      </c>
      <c r="D57" s="12">
        <v>2649.46</v>
      </c>
      <c r="E57" s="15">
        <v>1</v>
      </c>
      <c r="F57" s="18">
        <v>2</v>
      </c>
      <c r="G57" s="15">
        <v>1</v>
      </c>
      <c r="H57" s="15">
        <f t="shared" si="3"/>
        <v>2</v>
      </c>
      <c r="I57" s="17">
        <f t="shared" si="4"/>
        <v>0.33333333333333331</v>
      </c>
      <c r="J57" s="11" t="s">
        <v>217</v>
      </c>
      <c r="K57" s="11">
        <f>SUMIF(SDD_norm_usage_data!C:C,Summary!C57,SDD_norm_usage_data!E:E)</f>
        <v>0</v>
      </c>
      <c r="L57" s="11">
        <f t="shared" si="5"/>
        <v>1</v>
      </c>
    </row>
    <row r="58" spans="2:12" ht="12" x14ac:dyDescent="0.2">
      <c r="B58" s="1" t="s">
        <v>18</v>
      </c>
      <c r="C58" s="11" t="s">
        <v>108</v>
      </c>
      <c r="D58" s="12">
        <v>2469.6400000000003</v>
      </c>
      <c r="E58" s="15">
        <v>1</v>
      </c>
      <c r="F58" s="18">
        <v>0</v>
      </c>
      <c r="G58" s="15">
        <v>1</v>
      </c>
      <c r="H58" s="15">
        <f t="shared" si="3"/>
        <v>0</v>
      </c>
      <c r="I58" s="17">
        <f t="shared" si="4"/>
        <v>1</v>
      </c>
      <c r="J58" s="11" t="s">
        <v>217</v>
      </c>
      <c r="K58" s="11">
        <f>SUMIF(SDD_norm_usage_data!C:C,Summary!C58,SDD_norm_usage_data!E:E)</f>
        <v>0</v>
      </c>
      <c r="L58" s="11">
        <f t="shared" si="5"/>
        <v>1</v>
      </c>
    </row>
    <row r="59" spans="2:12" ht="12" x14ac:dyDescent="0.2">
      <c r="B59" s="1" t="s">
        <v>29</v>
      </c>
      <c r="C59" s="11" t="s">
        <v>119</v>
      </c>
      <c r="D59" s="12">
        <v>544.34</v>
      </c>
      <c r="E59" s="15">
        <v>1</v>
      </c>
      <c r="F59" s="18">
        <v>0</v>
      </c>
      <c r="G59" s="15">
        <v>1</v>
      </c>
      <c r="H59" s="15">
        <f t="shared" si="3"/>
        <v>0</v>
      </c>
      <c r="I59" s="17">
        <f t="shared" si="4"/>
        <v>1</v>
      </c>
      <c r="J59" s="11" t="s">
        <v>217</v>
      </c>
      <c r="K59" s="11">
        <f>SUMIF(SDD_norm_usage_data!C:C,Summary!C59,SDD_norm_usage_data!E:E)</f>
        <v>0</v>
      </c>
      <c r="L59" s="11">
        <f t="shared" si="5"/>
        <v>1</v>
      </c>
    </row>
    <row r="60" spans="2:12" ht="12" x14ac:dyDescent="0.2">
      <c r="B60" s="1" t="s">
        <v>66</v>
      </c>
      <c r="C60" s="11" t="s">
        <v>156</v>
      </c>
      <c r="D60" s="12">
        <v>6183.39</v>
      </c>
      <c r="E60" s="15">
        <v>1</v>
      </c>
      <c r="F60" s="18">
        <v>0</v>
      </c>
      <c r="G60" s="15">
        <v>1</v>
      </c>
      <c r="H60" s="15">
        <f t="shared" si="3"/>
        <v>0</v>
      </c>
      <c r="I60" s="17">
        <f t="shared" si="4"/>
        <v>1</v>
      </c>
      <c r="J60" s="11" t="s">
        <v>217</v>
      </c>
      <c r="K60" s="11">
        <f>SUMIF(SDD_norm_usage_data!C:C,Summary!C60,SDD_norm_usage_data!E:E)</f>
        <v>0</v>
      </c>
      <c r="L60" s="11">
        <f t="shared" si="5"/>
        <v>1</v>
      </c>
    </row>
    <row r="61" spans="2:12" ht="12" x14ac:dyDescent="0.2">
      <c r="B61" s="1" t="s">
        <v>67</v>
      </c>
      <c r="C61" s="11" t="s">
        <v>157</v>
      </c>
      <c r="D61" s="12">
        <v>1381.85</v>
      </c>
      <c r="E61" s="15">
        <v>1</v>
      </c>
      <c r="F61" s="18">
        <v>0</v>
      </c>
      <c r="G61" s="15">
        <v>1</v>
      </c>
      <c r="H61" s="15">
        <f t="shared" si="3"/>
        <v>0</v>
      </c>
      <c r="I61" s="17">
        <f t="shared" si="4"/>
        <v>1</v>
      </c>
      <c r="J61" s="11" t="s">
        <v>217</v>
      </c>
      <c r="K61" s="11">
        <f>SUMIF(SDD_norm_usage_data!C:C,Summary!C61,SDD_norm_usage_data!E:E)</f>
        <v>0</v>
      </c>
      <c r="L61" s="11">
        <f t="shared" si="5"/>
        <v>1</v>
      </c>
    </row>
    <row r="62" spans="2:12" ht="12" x14ac:dyDescent="0.2">
      <c r="B62" s="1" t="s">
        <v>74</v>
      </c>
      <c r="C62" s="11" t="s">
        <v>164</v>
      </c>
      <c r="D62" s="12">
        <v>240.44</v>
      </c>
      <c r="E62" s="15">
        <v>1</v>
      </c>
      <c r="F62" s="18">
        <v>0</v>
      </c>
      <c r="G62" s="15">
        <v>1</v>
      </c>
      <c r="H62" s="15">
        <f t="shared" si="3"/>
        <v>0</v>
      </c>
      <c r="I62" s="17">
        <f t="shared" si="4"/>
        <v>1</v>
      </c>
      <c r="J62" s="11" t="s">
        <v>217</v>
      </c>
      <c r="K62" s="11">
        <f>SUMIF(SDD_norm_usage_data!C:C,Summary!C62,SDD_norm_usage_data!E:E)</f>
        <v>0</v>
      </c>
      <c r="L62" s="11">
        <f t="shared" si="5"/>
        <v>1</v>
      </c>
    </row>
    <row r="63" spans="2:12" ht="12" x14ac:dyDescent="0.2">
      <c r="B63" s="1" t="s">
        <v>80</v>
      </c>
      <c r="C63" s="11" t="s">
        <v>170</v>
      </c>
      <c r="D63" s="12">
        <v>326.62</v>
      </c>
      <c r="E63" s="15">
        <v>1</v>
      </c>
      <c r="F63" s="18">
        <v>0</v>
      </c>
      <c r="G63" s="15">
        <v>1</v>
      </c>
      <c r="H63" s="15">
        <f t="shared" si="3"/>
        <v>0</v>
      </c>
      <c r="I63" s="17">
        <f t="shared" si="4"/>
        <v>1</v>
      </c>
      <c r="J63" s="11" t="s">
        <v>217</v>
      </c>
      <c r="K63" s="11">
        <f>SUMIF(SDD_norm_usage_data!C:C,Summary!C63,SDD_norm_usage_data!E:E)</f>
        <v>0</v>
      </c>
      <c r="L63" s="11">
        <f t="shared" si="5"/>
        <v>1</v>
      </c>
    </row>
    <row r="64" spans="2:12" ht="12" x14ac:dyDescent="0.2">
      <c r="B64" s="1" t="s">
        <v>92</v>
      </c>
      <c r="C64" s="11" t="s">
        <v>182</v>
      </c>
      <c r="D64" s="12">
        <v>8671.49</v>
      </c>
      <c r="E64" s="15">
        <v>1</v>
      </c>
      <c r="F64" s="18">
        <v>0</v>
      </c>
      <c r="G64" s="15">
        <v>1</v>
      </c>
      <c r="H64" s="15">
        <f t="shared" si="3"/>
        <v>0</v>
      </c>
      <c r="I64" s="17">
        <f t="shared" si="4"/>
        <v>1</v>
      </c>
      <c r="J64" s="11" t="s">
        <v>217</v>
      </c>
      <c r="K64" s="11">
        <f>SUMIF(SDD_norm_usage_data!C:C,Summary!C64,SDD_norm_usage_data!E:E)</f>
        <v>0</v>
      </c>
      <c r="L64" s="11">
        <f t="shared" si="5"/>
        <v>1</v>
      </c>
    </row>
    <row r="65" spans="2:12" ht="12" x14ac:dyDescent="0.2">
      <c r="B65" s="1" t="s">
        <v>32</v>
      </c>
      <c r="C65" s="11" t="s">
        <v>122</v>
      </c>
      <c r="D65" s="12">
        <v>4.4112</v>
      </c>
      <c r="E65" s="16">
        <v>0</v>
      </c>
      <c r="F65" s="18">
        <v>600</v>
      </c>
      <c r="G65" s="15">
        <v>450</v>
      </c>
      <c r="H65" s="15">
        <f t="shared" si="3"/>
        <v>150</v>
      </c>
      <c r="I65" s="17">
        <f t="shared" si="4"/>
        <v>0.75</v>
      </c>
      <c r="J65" s="11" t="s">
        <v>217</v>
      </c>
      <c r="K65" s="11">
        <f>SUMIF(SDD_norm_usage_data!C:C,Summary!C65,SDD_norm_usage_data!E:E)</f>
        <v>0</v>
      </c>
      <c r="L65" s="11">
        <f t="shared" si="5"/>
        <v>450</v>
      </c>
    </row>
    <row r="66" spans="2:12" ht="12" x14ac:dyDescent="0.2">
      <c r="B66" s="1" t="s">
        <v>37</v>
      </c>
      <c r="C66" s="11" t="s">
        <v>127</v>
      </c>
      <c r="D66" s="12">
        <v>0.3397</v>
      </c>
      <c r="E66" s="16">
        <v>0</v>
      </c>
      <c r="F66" s="18">
        <v>510</v>
      </c>
      <c r="G66" s="15">
        <v>100</v>
      </c>
      <c r="H66" s="15">
        <f t="shared" si="3"/>
        <v>410</v>
      </c>
      <c r="I66" s="17">
        <f t="shared" si="4"/>
        <v>0.19607843137254902</v>
      </c>
      <c r="J66" s="11" t="s">
        <v>217</v>
      </c>
      <c r="K66" s="11">
        <f>SUMIF(SDD_norm_usage_data!C:C,Summary!C66,SDD_norm_usage_data!E:E)</f>
        <v>0</v>
      </c>
      <c r="L66" s="11">
        <f t="shared" si="5"/>
        <v>100</v>
      </c>
    </row>
    <row r="67" spans="2:12" ht="12" x14ac:dyDescent="0.2">
      <c r="B67" s="1" t="s">
        <v>103</v>
      </c>
      <c r="C67" s="11" t="s">
        <v>193</v>
      </c>
      <c r="D67" s="12">
        <v>24.2</v>
      </c>
      <c r="E67" s="16">
        <v>0</v>
      </c>
      <c r="F67" s="18">
        <v>300</v>
      </c>
      <c r="G67" s="15">
        <v>101</v>
      </c>
      <c r="H67" s="15">
        <f t="shared" ref="H67:H92" si="6">E67+F67-G67</f>
        <v>199</v>
      </c>
      <c r="I67" s="17">
        <f t="shared" ref="I67:I92" si="7">IFERROR(G67/(E67+F67),0)</f>
        <v>0.33666666666666667</v>
      </c>
      <c r="J67" s="11" t="s">
        <v>217</v>
      </c>
      <c r="K67" s="11">
        <f>SUMIF(SDD_norm_usage_data!C:C,Summary!C67,SDD_norm_usage_data!E:E)</f>
        <v>0</v>
      </c>
      <c r="L67" s="11">
        <f t="shared" ref="L67:L92" si="8">_xlfn.IFNA(G67-K67,0)</f>
        <v>101</v>
      </c>
    </row>
    <row r="68" spans="2:12" ht="12" x14ac:dyDescent="0.2">
      <c r="B68" s="1" t="s">
        <v>34</v>
      </c>
      <c r="C68" s="11" t="s">
        <v>124</v>
      </c>
      <c r="D68" s="12">
        <v>0.33999999999999997</v>
      </c>
      <c r="E68" s="16">
        <v>0</v>
      </c>
      <c r="F68" s="18">
        <v>250</v>
      </c>
      <c r="G68" s="15">
        <v>16</v>
      </c>
      <c r="H68" s="15">
        <f t="shared" si="6"/>
        <v>234</v>
      </c>
      <c r="I68" s="17">
        <f t="shared" si="7"/>
        <v>6.4000000000000001E-2</v>
      </c>
      <c r="J68" s="11" t="s">
        <v>217</v>
      </c>
      <c r="K68" s="11">
        <f>SUMIF(SDD_norm_usage_data!C:C,Summary!C68,SDD_norm_usage_data!E:E)</f>
        <v>0</v>
      </c>
      <c r="L68" s="11">
        <f t="shared" si="8"/>
        <v>16</v>
      </c>
    </row>
    <row r="69" spans="2:12" ht="12" x14ac:dyDescent="0.2">
      <c r="B69" s="1" t="s">
        <v>101</v>
      </c>
      <c r="C69" s="11" t="s">
        <v>191</v>
      </c>
      <c r="D69" s="12">
        <v>5.04</v>
      </c>
      <c r="E69" s="16">
        <v>0</v>
      </c>
      <c r="F69" s="18">
        <v>208</v>
      </c>
      <c r="G69" s="15">
        <v>174</v>
      </c>
      <c r="H69" s="15">
        <f t="shared" si="6"/>
        <v>34</v>
      </c>
      <c r="I69" s="17">
        <f t="shared" si="7"/>
        <v>0.83653846153846156</v>
      </c>
      <c r="J69" s="11" t="s">
        <v>216</v>
      </c>
      <c r="K69" s="11">
        <f>SUMIF(SDD_norm_usage_data!C:C,Summary!C69,SDD_norm_usage_data!E:E)</f>
        <v>108</v>
      </c>
      <c r="L69" s="11">
        <f t="shared" si="8"/>
        <v>66</v>
      </c>
    </row>
    <row r="70" spans="2:12" ht="12" x14ac:dyDescent="0.2">
      <c r="B70" s="1" t="s">
        <v>73</v>
      </c>
      <c r="C70" s="11" t="s">
        <v>163</v>
      </c>
      <c r="D70" s="12">
        <v>4.1940387149082801</v>
      </c>
      <c r="E70" s="16">
        <v>0</v>
      </c>
      <c r="F70" s="18">
        <v>150</v>
      </c>
      <c r="G70" s="15">
        <v>120</v>
      </c>
      <c r="H70" s="15">
        <f t="shared" si="6"/>
        <v>30</v>
      </c>
      <c r="I70" s="17">
        <f t="shared" si="7"/>
        <v>0.8</v>
      </c>
      <c r="J70" s="11" t="s">
        <v>217</v>
      </c>
      <c r="K70" s="11">
        <f>SUMIF(SDD_norm_usage_data!C:C,Summary!C70,SDD_norm_usage_data!E:E)</f>
        <v>0</v>
      </c>
      <c r="L70" s="11">
        <f t="shared" si="8"/>
        <v>120</v>
      </c>
    </row>
    <row r="71" spans="2:12" ht="12" x14ac:dyDescent="0.2">
      <c r="B71" s="1" t="s">
        <v>33</v>
      </c>
      <c r="C71" s="11" t="s">
        <v>123</v>
      </c>
      <c r="D71" s="12">
        <v>0.39208333333333328</v>
      </c>
      <c r="E71" s="16">
        <v>0</v>
      </c>
      <c r="F71" s="18">
        <v>120</v>
      </c>
      <c r="G71" s="15">
        <v>120</v>
      </c>
      <c r="H71" s="15">
        <f t="shared" si="6"/>
        <v>0</v>
      </c>
      <c r="I71" s="17">
        <f t="shared" si="7"/>
        <v>1</v>
      </c>
      <c r="J71" s="11" t="s">
        <v>217</v>
      </c>
      <c r="K71" s="11">
        <f>SUMIF(SDD_norm_usage_data!C:C,Summary!C71,SDD_norm_usage_data!E:E)</f>
        <v>0</v>
      </c>
      <c r="L71" s="11">
        <f t="shared" si="8"/>
        <v>120</v>
      </c>
    </row>
    <row r="72" spans="2:12" ht="12" x14ac:dyDescent="0.2">
      <c r="B72" s="1" t="s">
        <v>41</v>
      </c>
      <c r="C72" s="11" t="s">
        <v>131</v>
      </c>
      <c r="D72" s="12">
        <v>180.8786111111111</v>
      </c>
      <c r="E72" s="16">
        <v>0</v>
      </c>
      <c r="F72" s="18">
        <v>72</v>
      </c>
      <c r="G72" s="15">
        <v>12</v>
      </c>
      <c r="H72" s="15">
        <f t="shared" si="6"/>
        <v>60</v>
      </c>
      <c r="I72" s="17">
        <f t="shared" si="7"/>
        <v>0.16666666666666666</v>
      </c>
      <c r="J72" s="11" t="s">
        <v>217</v>
      </c>
      <c r="K72" s="11">
        <f>SUMIF(SDD_norm_usage_data!C:C,Summary!C72,SDD_norm_usage_data!E:E)</f>
        <v>0</v>
      </c>
      <c r="L72" s="11">
        <f t="shared" si="8"/>
        <v>12</v>
      </c>
    </row>
    <row r="73" spans="2:12" ht="12" x14ac:dyDescent="0.2">
      <c r="B73" s="1" t="s">
        <v>98</v>
      </c>
      <c r="C73" s="11" t="s">
        <v>188</v>
      </c>
      <c r="D73" s="12">
        <v>226.1105</v>
      </c>
      <c r="E73" s="16">
        <v>0</v>
      </c>
      <c r="F73" s="18">
        <v>56</v>
      </c>
      <c r="G73" s="15">
        <v>8</v>
      </c>
      <c r="H73" s="15">
        <f t="shared" si="6"/>
        <v>48</v>
      </c>
      <c r="I73" s="17">
        <f t="shared" si="7"/>
        <v>0.14285714285714285</v>
      </c>
      <c r="J73" s="11" t="s">
        <v>217</v>
      </c>
      <c r="K73" s="11">
        <f>SUMIF(SDD_norm_usage_data!C:C,Summary!C73,SDD_norm_usage_data!E:E)</f>
        <v>0</v>
      </c>
      <c r="L73" s="11">
        <f t="shared" si="8"/>
        <v>8</v>
      </c>
    </row>
    <row r="74" spans="2:12" ht="12" x14ac:dyDescent="0.2">
      <c r="B74" s="1" t="s">
        <v>68</v>
      </c>
      <c r="C74" s="11" t="s">
        <v>158</v>
      </c>
      <c r="D74" s="12">
        <v>5.7932727272727265</v>
      </c>
      <c r="E74" s="16">
        <v>0</v>
      </c>
      <c r="F74" s="18">
        <v>50</v>
      </c>
      <c r="G74" s="15">
        <v>50</v>
      </c>
      <c r="H74" s="15">
        <f t="shared" si="6"/>
        <v>0</v>
      </c>
      <c r="I74" s="17">
        <f t="shared" si="7"/>
        <v>1</v>
      </c>
      <c r="J74" s="11" t="s">
        <v>217</v>
      </c>
      <c r="K74" s="11">
        <f>SUMIF(SDD_norm_usage_data!C:C,Summary!C74,SDD_norm_usage_data!E:E)</f>
        <v>0</v>
      </c>
      <c r="L74" s="11">
        <f t="shared" si="8"/>
        <v>50</v>
      </c>
    </row>
    <row r="75" spans="2:12" ht="12" x14ac:dyDescent="0.2">
      <c r="B75" s="1" t="s">
        <v>44</v>
      </c>
      <c r="C75" s="11" t="s">
        <v>134</v>
      </c>
      <c r="D75" s="12">
        <v>2828.54</v>
      </c>
      <c r="E75" s="16">
        <v>0</v>
      </c>
      <c r="F75" s="18">
        <v>22</v>
      </c>
      <c r="G75" s="15">
        <v>2</v>
      </c>
      <c r="H75" s="15">
        <f t="shared" si="6"/>
        <v>20</v>
      </c>
      <c r="I75" s="17">
        <f t="shared" si="7"/>
        <v>9.0909090909090912E-2</v>
      </c>
      <c r="J75" s="11" t="s">
        <v>217</v>
      </c>
      <c r="K75" s="11">
        <f>SUMIF(SDD_norm_usage_data!C:C,Summary!C75,SDD_norm_usage_data!E:E)</f>
        <v>0</v>
      </c>
      <c r="L75" s="11">
        <f t="shared" si="8"/>
        <v>2</v>
      </c>
    </row>
    <row r="76" spans="2:12" ht="12" x14ac:dyDescent="0.2">
      <c r="B76" s="1" t="s">
        <v>40</v>
      </c>
      <c r="C76" s="11" t="s">
        <v>130</v>
      </c>
      <c r="D76" s="12">
        <v>419.88750000000005</v>
      </c>
      <c r="E76" s="16">
        <v>0</v>
      </c>
      <c r="F76" s="18">
        <v>19</v>
      </c>
      <c r="G76" s="15">
        <v>3</v>
      </c>
      <c r="H76" s="15">
        <f t="shared" si="6"/>
        <v>16</v>
      </c>
      <c r="I76" s="17">
        <f t="shared" si="7"/>
        <v>0.15789473684210525</v>
      </c>
      <c r="J76" s="11" t="s">
        <v>217</v>
      </c>
      <c r="K76" s="11">
        <f>SUMIF(SDD_norm_usage_data!C:C,Summary!C76,SDD_norm_usage_data!E:E)</f>
        <v>0</v>
      </c>
      <c r="L76" s="11">
        <f t="shared" si="8"/>
        <v>3</v>
      </c>
    </row>
    <row r="77" spans="2:12" ht="12" x14ac:dyDescent="0.2">
      <c r="B77" s="1" t="s">
        <v>39</v>
      </c>
      <c r="C77" s="11" t="s">
        <v>129</v>
      </c>
      <c r="D77" s="12">
        <v>522.69499999999994</v>
      </c>
      <c r="E77" s="16">
        <v>0</v>
      </c>
      <c r="F77" s="18">
        <v>15</v>
      </c>
      <c r="G77" s="15">
        <v>5</v>
      </c>
      <c r="H77" s="15">
        <f t="shared" si="6"/>
        <v>10</v>
      </c>
      <c r="I77" s="17">
        <f t="shared" si="7"/>
        <v>0.33333333333333331</v>
      </c>
      <c r="J77" s="11" t="s">
        <v>217</v>
      </c>
      <c r="K77" s="11">
        <f>SUMIF(SDD_norm_usage_data!C:C,Summary!C77,SDD_norm_usage_data!E:E)</f>
        <v>0</v>
      </c>
      <c r="L77" s="11">
        <f t="shared" si="8"/>
        <v>5</v>
      </c>
    </row>
    <row r="78" spans="2:12" ht="12" x14ac:dyDescent="0.2">
      <c r="B78" s="1" t="s">
        <v>16</v>
      </c>
      <c r="C78" s="11" t="s">
        <v>106</v>
      </c>
      <c r="D78" s="12">
        <v>93</v>
      </c>
      <c r="E78" s="16">
        <v>0</v>
      </c>
      <c r="F78" s="18">
        <v>9.9</v>
      </c>
      <c r="G78" s="15">
        <v>9.9</v>
      </c>
      <c r="H78" s="15">
        <f t="shared" si="6"/>
        <v>0</v>
      </c>
      <c r="I78" s="17">
        <f t="shared" si="7"/>
        <v>1</v>
      </c>
      <c r="J78" s="11" t="s">
        <v>217</v>
      </c>
      <c r="K78" s="11">
        <f>SUMIF(SDD_norm_usage_data!C:C,Summary!C78,SDD_norm_usage_data!E:E)</f>
        <v>0</v>
      </c>
      <c r="L78" s="11">
        <f t="shared" si="8"/>
        <v>9.9</v>
      </c>
    </row>
    <row r="79" spans="2:12" ht="12" x14ac:dyDescent="0.2">
      <c r="B79" s="1" t="s">
        <v>17</v>
      </c>
      <c r="C79" s="11" t="s">
        <v>107</v>
      </c>
      <c r="D79" s="12">
        <v>56.86</v>
      </c>
      <c r="E79" s="16">
        <v>0</v>
      </c>
      <c r="F79" s="18">
        <v>8</v>
      </c>
      <c r="G79" s="15">
        <v>2</v>
      </c>
      <c r="H79" s="15">
        <f t="shared" si="6"/>
        <v>6</v>
      </c>
      <c r="I79" s="17">
        <f t="shared" si="7"/>
        <v>0.25</v>
      </c>
      <c r="J79" s="11" t="s">
        <v>217</v>
      </c>
      <c r="K79" s="11">
        <f>SUMIF(SDD_norm_usage_data!C:C,Summary!C79,SDD_norm_usage_data!E:E)</f>
        <v>0</v>
      </c>
      <c r="L79" s="11">
        <f t="shared" si="8"/>
        <v>2</v>
      </c>
    </row>
    <row r="80" spans="2:12" ht="12" x14ac:dyDescent="0.2">
      <c r="B80" s="1" t="s">
        <v>36</v>
      </c>
      <c r="C80" s="11" t="s">
        <v>126</v>
      </c>
      <c r="D80" s="12">
        <v>184.18</v>
      </c>
      <c r="E80" s="16">
        <v>0</v>
      </c>
      <c r="F80" s="18">
        <v>6</v>
      </c>
      <c r="G80" s="15">
        <v>1</v>
      </c>
      <c r="H80" s="15">
        <f t="shared" si="6"/>
        <v>5</v>
      </c>
      <c r="I80" s="17">
        <f t="shared" si="7"/>
        <v>0.16666666666666666</v>
      </c>
      <c r="J80" s="11" t="s">
        <v>217</v>
      </c>
      <c r="K80" s="11">
        <f>SUMIF(SDD_norm_usage_data!C:C,Summary!C80,SDD_norm_usage_data!E:E)</f>
        <v>0</v>
      </c>
      <c r="L80" s="11">
        <f t="shared" si="8"/>
        <v>1</v>
      </c>
    </row>
    <row r="81" spans="2:12" ht="12" x14ac:dyDescent="0.2">
      <c r="B81" s="1" t="s">
        <v>19</v>
      </c>
      <c r="C81" s="11" t="s">
        <v>109</v>
      </c>
      <c r="D81" s="12">
        <v>2552.4675000000002</v>
      </c>
      <c r="E81" s="16">
        <v>0</v>
      </c>
      <c r="F81" s="18">
        <v>6</v>
      </c>
      <c r="G81" s="15">
        <v>4</v>
      </c>
      <c r="H81" s="15">
        <f t="shared" si="6"/>
        <v>2</v>
      </c>
      <c r="I81" s="17">
        <f t="shared" si="7"/>
        <v>0.66666666666666663</v>
      </c>
      <c r="J81" s="11" t="s">
        <v>217</v>
      </c>
      <c r="K81" s="11">
        <f>SUMIF(SDD_norm_usage_data!C:C,Summary!C81,SDD_norm_usage_data!E:E)</f>
        <v>0</v>
      </c>
      <c r="L81" s="11">
        <f t="shared" si="8"/>
        <v>4</v>
      </c>
    </row>
    <row r="82" spans="2:12" ht="12" x14ac:dyDescent="0.2">
      <c r="B82" s="1" t="s">
        <v>61</v>
      </c>
      <c r="C82" s="11" t="s">
        <v>151</v>
      </c>
      <c r="D82" s="12">
        <v>34351.56</v>
      </c>
      <c r="E82" s="16">
        <v>0</v>
      </c>
      <c r="F82" s="18">
        <v>5</v>
      </c>
      <c r="G82" s="15">
        <v>1</v>
      </c>
      <c r="H82" s="15">
        <f t="shared" si="6"/>
        <v>4</v>
      </c>
      <c r="I82" s="17">
        <f t="shared" si="7"/>
        <v>0.2</v>
      </c>
      <c r="J82" s="11" t="s">
        <v>217</v>
      </c>
      <c r="K82" s="11">
        <f>SUMIF(SDD_norm_usage_data!C:C,Summary!C82,SDD_norm_usage_data!E:E)</f>
        <v>0</v>
      </c>
      <c r="L82" s="11">
        <f t="shared" si="8"/>
        <v>1</v>
      </c>
    </row>
    <row r="83" spans="2:12" ht="12" x14ac:dyDescent="0.2">
      <c r="B83" s="1" t="s">
        <v>69</v>
      </c>
      <c r="C83" s="11" t="s">
        <v>159</v>
      </c>
      <c r="D83" s="12">
        <v>1687.83</v>
      </c>
      <c r="E83" s="16">
        <v>0</v>
      </c>
      <c r="F83" s="18">
        <v>5</v>
      </c>
      <c r="G83" s="15">
        <v>1</v>
      </c>
      <c r="H83" s="15">
        <f t="shared" si="6"/>
        <v>4</v>
      </c>
      <c r="I83" s="17">
        <f t="shared" si="7"/>
        <v>0.2</v>
      </c>
      <c r="J83" s="11" t="s">
        <v>217</v>
      </c>
      <c r="K83" s="11">
        <f>SUMIF(SDD_norm_usage_data!C:C,Summary!C83,SDD_norm_usage_data!E:E)</f>
        <v>0</v>
      </c>
      <c r="L83" s="11">
        <f t="shared" si="8"/>
        <v>1</v>
      </c>
    </row>
    <row r="84" spans="2:12" ht="12" x14ac:dyDescent="0.2">
      <c r="B84" s="1" t="s">
        <v>23</v>
      </c>
      <c r="C84" s="11" t="s">
        <v>113</v>
      </c>
      <c r="D84" s="12">
        <v>3519.04</v>
      </c>
      <c r="E84" s="16">
        <v>0</v>
      </c>
      <c r="F84" s="18">
        <v>4</v>
      </c>
      <c r="G84" s="15">
        <v>1</v>
      </c>
      <c r="H84" s="15">
        <f t="shared" si="6"/>
        <v>3</v>
      </c>
      <c r="I84" s="17">
        <f t="shared" si="7"/>
        <v>0.25</v>
      </c>
      <c r="J84" s="11" t="s">
        <v>217</v>
      </c>
      <c r="K84" s="11">
        <f>SUMIF(SDD_norm_usage_data!C:C,Summary!C84,SDD_norm_usage_data!E:E)</f>
        <v>0</v>
      </c>
      <c r="L84" s="11">
        <f t="shared" si="8"/>
        <v>1</v>
      </c>
    </row>
    <row r="85" spans="2:12" ht="12" x14ac:dyDescent="0.2">
      <c r="B85" s="1" t="s">
        <v>28</v>
      </c>
      <c r="C85" s="11" t="s">
        <v>118</v>
      </c>
      <c r="D85" s="12">
        <v>21</v>
      </c>
      <c r="E85" s="16">
        <v>0</v>
      </c>
      <c r="F85" s="18">
        <v>3</v>
      </c>
      <c r="G85" s="15">
        <v>1</v>
      </c>
      <c r="H85" s="15">
        <f t="shared" si="6"/>
        <v>2</v>
      </c>
      <c r="I85" s="17">
        <f t="shared" si="7"/>
        <v>0.33333333333333331</v>
      </c>
      <c r="J85" s="11" t="s">
        <v>217</v>
      </c>
      <c r="K85" s="11">
        <f>SUMIF(SDD_norm_usage_data!C:C,Summary!C85,SDD_norm_usage_data!E:E)</f>
        <v>0</v>
      </c>
      <c r="L85" s="11">
        <f t="shared" si="8"/>
        <v>1</v>
      </c>
    </row>
    <row r="86" spans="2:12" ht="12" x14ac:dyDescent="0.2">
      <c r="B86" s="1" t="s">
        <v>31</v>
      </c>
      <c r="C86" s="11" t="s">
        <v>121</v>
      </c>
      <c r="D86" s="12">
        <v>428.95000000000005</v>
      </c>
      <c r="E86" s="16">
        <v>0</v>
      </c>
      <c r="F86" s="18">
        <v>3</v>
      </c>
      <c r="G86" s="15">
        <v>1</v>
      </c>
      <c r="H86" s="15">
        <f t="shared" si="6"/>
        <v>2</v>
      </c>
      <c r="I86" s="17">
        <f t="shared" si="7"/>
        <v>0.33333333333333331</v>
      </c>
      <c r="J86" s="19" t="s">
        <v>218</v>
      </c>
      <c r="K86" s="11">
        <f>SUMIF(SDD_norm_usage_data!C:C,Summary!C86,SDD_norm_usage_data!E:E)</f>
        <v>0</v>
      </c>
      <c r="L86" s="11">
        <f t="shared" si="8"/>
        <v>1</v>
      </c>
    </row>
    <row r="87" spans="2:12" ht="12" x14ac:dyDescent="0.2">
      <c r="B87" s="1" t="s">
        <v>35</v>
      </c>
      <c r="C87" s="11" t="s">
        <v>125</v>
      </c>
      <c r="D87" s="12">
        <v>201.95122000000001</v>
      </c>
      <c r="E87" s="16">
        <v>0</v>
      </c>
      <c r="F87" s="18">
        <v>3</v>
      </c>
      <c r="G87" s="15">
        <v>2</v>
      </c>
      <c r="H87" s="15">
        <f t="shared" si="6"/>
        <v>1</v>
      </c>
      <c r="I87" s="17">
        <f t="shared" si="7"/>
        <v>0.66666666666666663</v>
      </c>
      <c r="J87" s="11" t="s">
        <v>217</v>
      </c>
      <c r="K87" s="11">
        <f>SUMIF(SDD_norm_usage_data!C:C,Summary!C87,SDD_norm_usage_data!E:E)</f>
        <v>0</v>
      </c>
      <c r="L87" s="11">
        <f t="shared" si="8"/>
        <v>2</v>
      </c>
    </row>
    <row r="88" spans="2:12" ht="12" x14ac:dyDescent="0.2">
      <c r="B88" s="1" t="s">
        <v>96</v>
      </c>
      <c r="C88" s="11" t="s">
        <v>186</v>
      </c>
      <c r="D88" s="12">
        <v>267</v>
      </c>
      <c r="E88" s="16">
        <v>0</v>
      </c>
      <c r="F88" s="18">
        <v>2</v>
      </c>
      <c r="G88" s="15">
        <v>1</v>
      </c>
      <c r="H88" s="15">
        <f t="shared" si="6"/>
        <v>1</v>
      </c>
      <c r="I88" s="17">
        <f t="shared" si="7"/>
        <v>0.5</v>
      </c>
      <c r="J88" s="11" t="s">
        <v>217</v>
      </c>
      <c r="K88" s="11">
        <f>SUMIF(SDD_norm_usage_data!C:C,Summary!C88,SDD_norm_usage_data!E:E)</f>
        <v>0</v>
      </c>
      <c r="L88" s="11">
        <f t="shared" si="8"/>
        <v>1</v>
      </c>
    </row>
    <row r="89" spans="2:12" ht="12" x14ac:dyDescent="0.2">
      <c r="B89" s="1" t="s">
        <v>30</v>
      </c>
      <c r="C89" s="11" t="s">
        <v>120</v>
      </c>
      <c r="D89" s="12">
        <v>27.755000000000003</v>
      </c>
      <c r="E89" s="16">
        <v>0</v>
      </c>
      <c r="F89" s="18">
        <v>2</v>
      </c>
      <c r="G89" s="15">
        <v>2</v>
      </c>
      <c r="H89" s="15">
        <f t="shared" si="6"/>
        <v>0</v>
      </c>
      <c r="I89" s="17">
        <f t="shared" si="7"/>
        <v>1</v>
      </c>
      <c r="J89" s="11" t="s">
        <v>217</v>
      </c>
      <c r="K89" s="11">
        <f>SUMIF(SDD_norm_usage_data!C:C,Summary!C89,SDD_norm_usage_data!E:E)</f>
        <v>0</v>
      </c>
      <c r="L89" s="11">
        <f t="shared" si="8"/>
        <v>2</v>
      </c>
    </row>
    <row r="90" spans="2:12" ht="12" x14ac:dyDescent="0.2">
      <c r="B90" s="1" t="s">
        <v>38</v>
      </c>
      <c r="C90" s="11" t="s">
        <v>128</v>
      </c>
      <c r="D90" s="12">
        <v>0.28000000000000003</v>
      </c>
      <c r="E90" s="16">
        <v>0</v>
      </c>
      <c r="F90" s="18">
        <v>1</v>
      </c>
      <c r="G90" s="15">
        <v>0</v>
      </c>
      <c r="H90" s="15">
        <f t="shared" si="6"/>
        <v>1</v>
      </c>
      <c r="I90" s="17">
        <f t="shared" si="7"/>
        <v>0</v>
      </c>
      <c r="J90" s="11" t="s">
        <v>217</v>
      </c>
      <c r="K90" s="11">
        <f>SUMIF(SDD_norm_usage_data!C:C,Summary!C90,SDD_norm_usage_data!E:E)</f>
        <v>0</v>
      </c>
      <c r="L90" s="11">
        <f t="shared" si="8"/>
        <v>0</v>
      </c>
    </row>
    <row r="91" spans="2:12" ht="12" x14ac:dyDescent="0.2">
      <c r="B91" s="1" t="s">
        <v>21</v>
      </c>
      <c r="C91" s="11" t="s">
        <v>111</v>
      </c>
      <c r="D91" s="12">
        <v>2552.0299999999997</v>
      </c>
      <c r="E91" s="16">
        <v>0</v>
      </c>
      <c r="F91" s="18">
        <v>1</v>
      </c>
      <c r="G91" s="15">
        <v>1</v>
      </c>
      <c r="H91" s="15">
        <f t="shared" si="6"/>
        <v>0</v>
      </c>
      <c r="I91" s="17">
        <f t="shared" si="7"/>
        <v>1</v>
      </c>
      <c r="J91" s="11" t="s">
        <v>217</v>
      </c>
      <c r="K91" s="11">
        <f>SUMIF(SDD_norm_usage_data!C:C,Summary!C91,SDD_norm_usage_data!E:E)</f>
        <v>0</v>
      </c>
      <c r="L91" s="11">
        <f t="shared" si="8"/>
        <v>1</v>
      </c>
    </row>
    <row r="92" spans="2:12" ht="12" x14ac:dyDescent="0.2">
      <c r="B92" s="1" t="s">
        <v>43</v>
      </c>
      <c r="C92" s="11" t="s">
        <v>133</v>
      </c>
      <c r="D92" s="12">
        <v>66.73</v>
      </c>
      <c r="E92" s="16">
        <v>0</v>
      </c>
      <c r="F92" s="18">
        <v>1</v>
      </c>
      <c r="G92" s="15">
        <v>1</v>
      </c>
      <c r="H92" s="15">
        <f t="shared" si="6"/>
        <v>0</v>
      </c>
      <c r="I92" s="17">
        <f t="shared" si="7"/>
        <v>1</v>
      </c>
      <c r="J92" s="11" t="s">
        <v>217</v>
      </c>
      <c r="K92" s="11">
        <f>SUMIF(SDD_norm_usage_data!C:C,Summary!C92,SDD_norm_usage_data!E:E)</f>
        <v>0</v>
      </c>
      <c r="L92" s="11">
        <f t="shared" si="8"/>
        <v>1</v>
      </c>
    </row>
    <row r="93" spans="2:12" x14ac:dyDescent="0.2">
      <c r="E93" s="12"/>
      <c r="F93" s="12"/>
      <c r="G93" s="12"/>
      <c r="H93" s="12"/>
    </row>
  </sheetData>
  <autoFilter ref="B2:L92" xr:uid="{1376B50E-0A5B-462E-92A7-AC8B6294AD08}"/>
  <sortState xmlns:xlrd2="http://schemas.microsoft.com/office/spreadsheetml/2017/richdata2" ref="R4:S13">
    <sortCondition descending="1" ref="S3:S13"/>
  </sortState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F9B2-0B8B-4DF1-8206-54BC777DE82C}">
  <sheetPr filterMode="1"/>
  <dimension ref="A1:F91"/>
  <sheetViews>
    <sheetView workbookViewId="0">
      <selection activeCell="B3" sqref="B3"/>
    </sheetView>
  </sheetViews>
  <sheetFormatPr defaultRowHeight="10.199999999999999" x14ac:dyDescent="0.2"/>
  <cols>
    <col min="1" max="5" width="35.85546875" customWidth="1"/>
  </cols>
  <sheetData>
    <row r="1" spans="1:5" x14ac:dyDescent="0.2">
      <c r="A1" t="s">
        <v>13</v>
      </c>
      <c r="B1" t="s">
        <v>15</v>
      </c>
      <c r="C1" s="10" t="s">
        <v>196</v>
      </c>
      <c r="D1" s="10" t="s">
        <v>197</v>
      </c>
      <c r="E1" s="10" t="s">
        <v>198</v>
      </c>
    </row>
    <row r="2" spans="1:5" hidden="1" x14ac:dyDescent="0.2">
      <c r="A2" t="s">
        <v>16</v>
      </c>
      <c r="B2">
        <v>9.9</v>
      </c>
      <c r="C2" t="s">
        <v>106</v>
      </c>
      <c r="D2">
        <v>9.899999999999995</v>
      </c>
      <c r="E2">
        <v>0</v>
      </c>
    </row>
    <row r="3" spans="1:5" x14ac:dyDescent="0.2">
      <c r="A3" t="s">
        <v>17</v>
      </c>
      <c r="B3" s="11">
        <v>2</v>
      </c>
      <c r="C3" t="s">
        <v>107</v>
      </c>
      <c r="D3" s="11">
        <v>2</v>
      </c>
      <c r="E3">
        <f>B3-D3</f>
        <v>0</v>
      </c>
    </row>
    <row r="4" spans="1:5" hidden="1" x14ac:dyDescent="0.2">
      <c r="A4" t="s">
        <v>18</v>
      </c>
      <c r="B4">
        <v>1</v>
      </c>
      <c r="C4" t="s">
        <v>108</v>
      </c>
      <c r="D4">
        <v>1</v>
      </c>
      <c r="E4">
        <v>0</v>
      </c>
    </row>
    <row r="5" spans="1:5" hidden="1" x14ac:dyDescent="0.2">
      <c r="A5" t="s">
        <v>19</v>
      </c>
      <c r="B5">
        <v>4</v>
      </c>
      <c r="C5" t="s">
        <v>109</v>
      </c>
      <c r="D5">
        <v>4</v>
      </c>
      <c r="E5">
        <v>0</v>
      </c>
    </row>
    <row r="6" spans="1:5" hidden="1" x14ac:dyDescent="0.2">
      <c r="A6" t="s">
        <v>20</v>
      </c>
      <c r="B6">
        <v>1</v>
      </c>
      <c r="C6" t="s">
        <v>110</v>
      </c>
      <c r="D6">
        <v>1</v>
      </c>
      <c r="E6">
        <v>0</v>
      </c>
    </row>
    <row r="7" spans="1:5" hidden="1" x14ac:dyDescent="0.2">
      <c r="A7" t="s">
        <v>21</v>
      </c>
      <c r="B7">
        <v>1</v>
      </c>
      <c r="C7" t="s">
        <v>111</v>
      </c>
      <c r="D7">
        <v>1</v>
      </c>
      <c r="E7">
        <v>0</v>
      </c>
    </row>
    <row r="8" spans="1:5" hidden="1" x14ac:dyDescent="0.2">
      <c r="A8" t="s">
        <v>22</v>
      </c>
      <c r="B8">
        <v>1</v>
      </c>
      <c r="C8" t="s">
        <v>112</v>
      </c>
      <c r="D8">
        <v>1</v>
      </c>
      <c r="E8">
        <v>0</v>
      </c>
    </row>
    <row r="9" spans="1:5" hidden="1" x14ac:dyDescent="0.2">
      <c r="A9" t="s">
        <v>23</v>
      </c>
      <c r="B9">
        <v>1</v>
      </c>
      <c r="C9" t="s">
        <v>113</v>
      </c>
      <c r="D9">
        <v>1</v>
      </c>
      <c r="E9">
        <v>0</v>
      </c>
    </row>
    <row r="10" spans="1:5" hidden="1" x14ac:dyDescent="0.2">
      <c r="A10" t="s">
        <v>24</v>
      </c>
      <c r="B10">
        <v>3</v>
      </c>
      <c r="C10" t="s">
        <v>114</v>
      </c>
      <c r="D10">
        <v>3</v>
      </c>
      <c r="E10">
        <v>0</v>
      </c>
    </row>
    <row r="11" spans="1:5" hidden="1" x14ac:dyDescent="0.2">
      <c r="A11" t="s">
        <v>25</v>
      </c>
      <c r="B11">
        <v>1</v>
      </c>
      <c r="C11" t="s">
        <v>115</v>
      </c>
      <c r="D11">
        <v>1</v>
      </c>
      <c r="E11">
        <v>0</v>
      </c>
    </row>
    <row r="12" spans="1:5" hidden="1" x14ac:dyDescent="0.2">
      <c r="A12" t="s">
        <v>26</v>
      </c>
      <c r="B12">
        <v>37</v>
      </c>
      <c r="C12" t="s">
        <v>116</v>
      </c>
      <c r="D12">
        <v>37</v>
      </c>
      <c r="E12">
        <v>0</v>
      </c>
    </row>
    <row r="13" spans="1:5" hidden="1" x14ac:dyDescent="0.2">
      <c r="A13" t="s">
        <v>27</v>
      </c>
      <c r="B13">
        <v>2</v>
      </c>
      <c r="C13" t="s">
        <v>117</v>
      </c>
      <c r="D13">
        <v>2</v>
      </c>
      <c r="E13">
        <v>0</v>
      </c>
    </row>
    <row r="14" spans="1:5" hidden="1" x14ac:dyDescent="0.2">
      <c r="A14" t="s">
        <v>28</v>
      </c>
      <c r="B14">
        <v>1</v>
      </c>
      <c r="C14" t="s">
        <v>118</v>
      </c>
      <c r="D14">
        <v>1</v>
      </c>
      <c r="E14">
        <v>0</v>
      </c>
    </row>
    <row r="15" spans="1:5" hidden="1" x14ac:dyDescent="0.2">
      <c r="A15" t="s">
        <v>29</v>
      </c>
      <c r="B15">
        <v>1</v>
      </c>
      <c r="C15" t="s">
        <v>119</v>
      </c>
      <c r="D15">
        <v>1</v>
      </c>
      <c r="E15">
        <v>0</v>
      </c>
    </row>
    <row r="16" spans="1:5" hidden="1" x14ac:dyDescent="0.2">
      <c r="A16" t="s">
        <v>30</v>
      </c>
      <c r="B16">
        <v>2</v>
      </c>
      <c r="C16" t="s">
        <v>120</v>
      </c>
      <c r="D16">
        <v>2</v>
      </c>
      <c r="E16">
        <v>0</v>
      </c>
    </row>
    <row r="17" spans="1:6" hidden="1" x14ac:dyDescent="0.2">
      <c r="A17" t="s">
        <v>31</v>
      </c>
      <c r="B17">
        <v>1</v>
      </c>
      <c r="C17" t="s">
        <v>121</v>
      </c>
      <c r="D17">
        <v>1</v>
      </c>
      <c r="E17">
        <v>0</v>
      </c>
    </row>
    <row r="18" spans="1:6" hidden="1" x14ac:dyDescent="0.2">
      <c r="A18" t="s">
        <v>32</v>
      </c>
      <c r="B18">
        <v>450</v>
      </c>
      <c r="C18" t="s">
        <v>122</v>
      </c>
      <c r="D18">
        <v>450</v>
      </c>
      <c r="E18">
        <v>0</v>
      </c>
    </row>
    <row r="19" spans="1:6" hidden="1" x14ac:dyDescent="0.2">
      <c r="A19" t="s">
        <v>33</v>
      </c>
      <c r="B19">
        <v>120</v>
      </c>
      <c r="C19" t="s">
        <v>123</v>
      </c>
      <c r="D19">
        <v>120</v>
      </c>
      <c r="E19">
        <v>0</v>
      </c>
    </row>
    <row r="20" spans="1:6" hidden="1" x14ac:dyDescent="0.2">
      <c r="A20" t="s">
        <v>34</v>
      </c>
      <c r="B20">
        <v>16</v>
      </c>
      <c r="C20" t="s">
        <v>124</v>
      </c>
      <c r="D20">
        <v>16</v>
      </c>
      <c r="E20">
        <v>0</v>
      </c>
    </row>
    <row r="21" spans="1:6" x14ac:dyDescent="0.2">
      <c r="A21" t="s">
        <v>35</v>
      </c>
      <c r="B21" s="11">
        <v>2</v>
      </c>
      <c r="C21" t="s">
        <v>125</v>
      </c>
      <c r="D21" s="11">
        <v>1002</v>
      </c>
      <c r="E21">
        <f>B21-D21</f>
        <v>-1000</v>
      </c>
      <c r="F21" s="10" t="s">
        <v>200</v>
      </c>
    </row>
    <row r="22" spans="1:6" hidden="1" x14ac:dyDescent="0.2">
      <c r="A22" t="s">
        <v>36</v>
      </c>
      <c r="B22">
        <v>1</v>
      </c>
      <c r="C22" t="s">
        <v>126</v>
      </c>
      <c r="D22">
        <v>1</v>
      </c>
      <c r="E22">
        <v>0</v>
      </c>
    </row>
    <row r="23" spans="1:6" hidden="1" x14ac:dyDescent="0.2">
      <c r="A23" t="s">
        <v>37</v>
      </c>
      <c r="B23">
        <v>100</v>
      </c>
      <c r="C23" t="s">
        <v>127</v>
      </c>
      <c r="D23">
        <v>100</v>
      </c>
      <c r="E23">
        <v>0</v>
      </c>
    </row>
    <row r="24" spans="1:6" x14ac:dyDescent="0.2">
      <c r="A24" t="s">
        <v>38</v>
      </c>
      <c r="B24" s="11"/>
      <c r="C24" t="s">
        <v>128</v>
      </c>
      <c r="D24" s="11">
        <v>1</v>
      </c>
      <c r="E24">
        <f>B24-D24</f>
        <v>-1</v>
      </c>
      <c r="F24" s="10" t="s">
        <v>200</v>
      </c>
    </row>
    <row r="25" spans="1:6" hidden="1" x14ac:dyDescent="0.2">
      <c r="A25" t="s">
        <v>39</v>
      </c>
      <c r="B25">
        <v>5</v>
      </c>
      <c r="C25" t="s">
        <v>129</v>
      </c>
      <c r="D25">
        <v>5</v>
      </c>
      <c r="E25">
        <v>0</v>
      </c>
    </row>
    <row r="26" spans="1:6" hidden="1" x14ac:dyDescent="0.2">
      <c r="A26" t="s">
        <v>40</v>
      </c>
      <c r="B26">
        <v>3</v>
      </c>
      <c r="C26" t="s">
        <v>130</v>
      </c>
      <c r="D26">
        <v>3</v>
      </c>
      <c r="E26">
        <v>0</v>
      </c>
    </row>
    <row r="27" spans="1:6" hidden="1" x14ac:dyDescent="0.2">
      <c r="A27" t="s">
        <v>41</v>
      </c>
      <c r="B27">
        <v>12</v>
      </c>
      <c r="C27" t="s">
        <v>131</v>
      </c>
      <c r="D27">
        <v>12</v>
      </c>
      <c r="E27">
        <v>0</v>
      </c>
    </row>
    <row r="28" spans="1:6" hidden="1" x14ac:dyDescent="0.2">
      <c r="A28" t="s">
        <v>42</v>
      </c>
      <c r="B28">
        <v>2</v>
      </c>
      <c r="C28" t="s">
        <v>132</v>
      </c>
      <c r="D28">
        <v>2</v>
      </c>
      <c r="E28">
        <v>0</v>
      </c>
    </row>
    <row r="29" spans="1:6" hidden="1" x14ac:dyDescent="0.2">
      <c r="A29" t="s">
        <v>43</v>
      </c>
      <c r="B29">
        <v>1</v>
      </c>
      <c r="C29" t="s">
        <v>133</v>
      </c>
      <c r="D29">
        <v>1</v>
      </c>
      <c r="E29">
        <v>0</v>
      </c>
    </row>
    <row r="30" spans="1:6" hidden="1" x14ac:dyDescent="0.2">
      <c r="A30" t="s">
        <v>44</v>
      </c>
      <c r="B30">
        <v>2</v>
      </c>
      <c r="C30" t="s">
        <v>134</v>
      </c>
      <c r="D30">
        <v>2</v>
      </c>
      <c r="E30">
        <v>0</v>
      </c>
    </row>
    <row r="31" spans="1:6" hidden="1" x14ac:dyDescent="0.2">
      <c r="A31" t="s">
        <v>45</v>
      </c>
      <c r="B31">
        <v>15</v>
      </c>
      <c r="C31" t="s">
        <v>135</v>
      </c>
      <c r="D31">
        <v>15</v>
      </c>
      <c r="E31">
        <v>0</v>
      </c>
    </row>
    <row r="32" spans="1:6" hidden="1" x14ac:dyDescent="0.2">
      <c r="A32" t="s">
        <v>46</v>
      </c>
      <c r="B32">
        <v>4</v>
      </c>
      <c r="C32" t="s">
        <v>136</v>
      </c>
      <c r="D32">
        <v>4</v>
      </c>
      <c r="E32">
        <v>0</v>
      </c>
    </row>
    <row r="33" spans="1:5" hidden="1" x14ac:dyDescent="0.2">
      <c r="A33" t="s">
        <v>47</v>
      </c>
      <c r="B33">
        <v>1</v>
      </c>
      <c r="C33" t="s">
        <v>137</v>
      </c>
      <c r="D33">
        <v>1</v>
      </c>
      <c r="E33">
        <v>0</v>
      </c>
    </row>
    <row r="34" spans="1:5" hidden="1" x14ac:dyDescent="0.2">
      <c r="A34" t="s">
        <v>48</v>
      </c>
      <c r="B34">
        <v>1</v>
      </c>
      <c r="C34" t="s">
        <v>138</v>
      </c>
      <c r="D34">
        <v>1</v>
      </c>
      <c r="E34">
        <v>0</v>
      </c>
    </row>
    <row r="35" spans="1:5" hidden="1" x14ac:dyDescent="0.2">
      <c r="A35" t="s">
        <v>49</v>
      </c>
      <c r="B35">
        <v>1</v>
      </c>
      <c r="C35" t="s">
        <v>139</v>
      </c>
      <c r="D35">
        <v>1</v>
      </c>
      <c r="E35">
        <v>0</v>
      </c>
    </row>
    <row r="36" spans="1:5" hidden="1" x14ac:dyDescent="0.2">
      <c r="A36" t="s">
        <v>50</v>
      </c>
      <c r="B36">
        <v>1</v>
      </c>
      <c r="C36" t="s">
        <v>140</v>
      </c>
      <c r="D36">
        <v>1</v>
      </c>
      <c r="E36">
        <v>0</v>
      </c>
    </row>
    <row r="37" spans="1:5" hidden="1" x14ac:dyDescent="0.2">
      <c r="A37" t="s">
        <v>51</v>
      </c>
      <c r="B37">
        <v>1</v>
      </c>
      <c r="C37" t="s">
        <v>141</v>
      </c>
      <c r="D37">
        <v>1</v>
      </c>
      <c r="E37">
        <v>0</v>
      </c>
    </row>
    <row r="38" spans="1:5" hidden="1" x14ac:dyDescent="0.2">
      <c r="A38" t="s">
        <v>52</v>
      </c>
      <c r="B38">
        <v>2</v>
      </c>
      <c r="C38" t="s">
        <v>142</v>
      </c>
      <c r="D38">
        <v>2</v>
      </c>
      <c r="E38">
        <v>0</v>
      </c>
    </row>
    <row r="39" spans="1:5" hidden="1" x14ac:dyDescent="0.2">
      <c r="A39" t="s">
        <v>53</v>
      </c>
      <c r="B39">
        <v>25</v>
      </c>
      <c r="C39" t="s">
        <v>143</v>
      </c>
      <c r="D39">
        <v>25</v>
      </c>
      <c r="E39">
        <v>0</v>
      </c>
    </row>
    <row r="40" spans="1:5" hidden="1" x14ac:dyDescent="0.2">
      <c r="A40" t="s">
        <v>54</v>
      </c>
      <c r="B40">
        <v>27</v>
      </c>
      <c r="C40" t="s">
        <v>144</v>
      </c>
      <c r="D40">
        <v>27</v>
      </c>
      <c r="E40">
        <v>0</v>
      </c>
    </row>
    <row r="41" spans="1:5" hidden="1" x14ac:dyDescent="0.2">
      <c r="A41" t="s">
        <v>55</v>
      </c>
      <c r="B41">
        <v>4</v>
      </c>
      <c r="C41" t="s">
        <v>145</v>
      </c>
      <c r="D41">
        <v>4</v>
      </c>
      <c r="E41">
        <v>0</v>
      </c>
    </row>
    <row r="42" spans="1:5" hidden="1" x14ac:dyDescent="0.2">
      <c r="A42" t="s">
        <v>56</v>
      </c>
      <c r="B42">
        <v>29</v>
      </c>
      <c r="C42" t="s">
        <v>146</v>
      </c>
      <c r="D42">
        <v>29</v>
      </c>
      <c r="E42">
        <v>0</v>
      </c>
    </row>
    <row r="43" spans="1:5" hidden="1" x14ac:dyDescent="0.2">
      <c r="A43" t="s">
        <v>57</v>
      </c>
      <c r="B43">
        <v>11</v>
      </c>
      <c r="C43" t="s">
        <v>147</v>
      </c>
      <c r="D43">
        <v>11</v>
      </c>
      <c r="E43">
        <v>0</v>
      </c>
    </row>
    <row r="44" spans="1:5" hidden="1" x14ac:dyDescent="0.2">
      <c r="A44" t="s">
        <v>58</v>
      </c>
      <c r="B44">
        <v>14</v>
      </c>
      <c r="C44" t="s">
        <v>148</v>
      </c>
      <c r="D44">
        <v>14</v>
      </c>
      <c r="E44">
        <v>0</v>
      </c>
    </row>
    <row r="45" spans="1:5" hidden="1" x14ac:dyDescent="0.2">
      <c r="A45" t="s">
        <v>59</v>
      </c>
      <c r="B45">
        <v>5</v>
      </c>
      <c r="C45" t="s">
        <v>149</v>
      </c>
      <c r="D45">
        <v>5</v>
      </c>
      <c r="E45">
        <v>0</v>
      </c>
    </row>
    <row r="46" spans="1:5" hidden="1" x14ac:dyDescent="0.2">
      <c r="A46" t="s">
        <v>60</v>
      </c>
      <c r="B46">
        <v>7</v>
      </c>
      <c r="C46" t="s">
        <v>150</v>
      </c>
      <c r="D46">
        <v>7</v>
      </c>
      <c r="E46">
        <v>0</v>
      </c>
    </row>
    <row r="47" spans="1:5" hidden="1" x14ac:dyDescent="0.2">
      <c r="A47" t="s">
        <v>61</v>
      </c>
      <c r="B47">
        <v>1</v>
      </c>
      <c r="C47" t="s">
        <v>151</v>
      </c>
      <c r="D47">
        <v>1</v>
      </c>
      <c r="E47">
        <v>0</v>
      </c>
    </row>
    <row r="48" spans="1:5" hidden="1" x14ac:dyDescent="0.2">
      <c r="A48" t="s">
        <v>62</v>
      </c>
      <c r="B48">
        <v>35</v>
      </c>
      <c r="C48" t="s">
        <v>152</v>
      </c>
      <c r="D48">
        <v>35</v>
      </c>
      <c r="E48">
        <v>0</v>
      </c>
    </row>
    <row r="49" spans="1:5" hidden="1" x14ac:dyDescent="0.2">
      <c r="A49" t="s">
        <v>63</v>
      </c>
      <c r="B49">
        <v>2</v>
      </c>
      <c r="C49" t="s">
        <v>153</v>
      </c>
      <c r="D49">
        <v>2</v>
      </c>
      <c r="E49">
        <v>0</v>
      </c>
    </row>
    <row r="50" spans="1:5" hidden="1" x14ac:dyDescent="0.2">
      <c r="A50" t="s">
        <v>64</v>
      </c>
      <c r="B50">
        <v>1</v>
      </c>
      <c r="C50" t="s">
        <v>154</v>
      </c>
      <c r="D50">
        <v>1</v>
      </c>
      <c r="E50">
        <v>0</v>
      </c>
    </row>
    <row r="51" spans="1:5" hidden="1" x14ac:dyDescent="0.2">
      <c r="A51" t="s">
        <v>65</v>
      </c>
      <c r="B51">
        <v>2</v>
      </c>
      <c r="C51" t="s">
        <v>155</v>
      </c>
      <c r="D51">
        <v>2</v>
      </c>
      <c r="E51">
        <v>0</v>
      </c>
    </row>
    <row r="52" spans="1:5" hidden="1" x14ac:dyDescent="0.2">
      <c r="A52" t="s">
        <v>66</v>
      </c>
      <c r="B52">
        <v>1</v>
      </c>
      <c r="C52" t="s">
        <v>156</v>
      </c>
      <c r="D52">
        <v>1</v>
      </c>
      <c r="E52">
        <v>0</v>
      </c>
    </row>
    <row r="53" spans="1:5" hidden="1" x14ac:dyDescent="0.2">
      <c r="A53" t="s">
        <v>67</v>
      </c>
      <c r="B53">
        <v>1</v>
      </c>
      <c r="C53" t="s">
        <v>157</v>
      </c>
      <c r="D53">
        <v>1</v>
      </c>
      <c r="E53">
        <v>0</v>
      </c>
    </row>
    <row r="54" spans="1:5" hidden="1" x14ac:dyDescent="0.2">
      <c r="A54" t="s">
        <v>68</v>
      </c>
      <c r="B54">
        <v>50</v>
      </c>
      <c r="C54" t="s">
        <v>158</v>
      </c>
      <c r="D54">
        <v>50</v>
      </c>
      <c r="E54">
        <v>0</v>
      </c>
    </row>
    <row r="55" spans="1:5" hidden="1" x14ac:dyDescent="0.2">
      <c r="A55" t="s">
        <v>69</v>
      </c>
      <c r="B55">
        <v>1</v>
      </c>
      <c r="C55" t="s">
        <v>159</v>
      </c>
      <c r="D55">
        <v>1</v>
      </c>
      <c r="E55">
        <v>0</v>
      </c>
    </row>
    <row r="56" spans="1:5" hidden="1" x14ac:dyDescent="0.2">
      <c r="A56" t="s">
        <v>70</v>
      </c>
      <c r="B56">
        <v>296</v>
      </c>
      <c r="C56" t="s">
        <v>160</v>
      </c>
      <c r="D56">
        <v>296</v>
      </c>
      <c r="E56">
        <v>0</v>
      </c>
    </row>
    <row r="57" spans="1:5" hidden="1" x14ac:dyDescent="0.2">
      <c r="A57" t="s">
        <v>71</v>
      </c>
      <c r="B57">
        <v>16</v>
      </c>
      <c r="C57" t="s">
        <v>161</v>
      </c>
      <c r="D57">
        <v>16</v>
      </c>
      <c r="E57">
        <v>0</v>
      </c>
    </row>
    <row r="58" spans="1:5" hidden="1" x14ac:dyDescent="0.2">
      <c r="A58" t="s">
        <v>72</v>
      </c>
      <c r="B58">
        <v>266</v>
      </c>
      <c r="C58" t="s">
        <v>162</v>
      </c>
      <c r="D58">
        <v>266</v>
      </c>
      <c r="E58">
        <v>0</v>
      </c>
    </row>
    <row r="59" spans="1:5" hidden="1" x14ac:dyDescent="0.2">
      <c r="A59" t="s">
        <v>73</v>
      </c>
      <c r="B59">
        <v>120</v>
      </c>
      <c r="C59" t="s">
        <v>163</v>
      </c>
      <c r="D59">
        <v>120</v>
      </c>
      <c r="E59">
        <v>0</v>
      </c>
    </row>
    <row r="60" spans="1:5" hidden="1" x14ac:dyDescent="0.2">
      <c r="A60" t="s">
        <v>74</v>
      </c>
      <c r="B60">
        <v>1</v>
      </c>
      <c r="C60" t="s">
        <v>164</v>
      </c>
      <c r="D60">
        <v>1</v>
      </c>
      <c r="E60">
        <v>0</v>
      </c>
    </row>
    <row r="61" spans="1:5" hidden="1" x14ac:dyDescent="0.2">
      <c r="A61" t="s">
        <v>75</v>
      </c>
      <c r="B61">
        <v>6</v>
      </c>
      <c r="C61" t="s">
        <v>165</v>
      </c>
      <c r="D61">
        <v>6</v>
      </c>
      <c r="E61">
        <v>0</v>
      </c>
    </row>
    <row r="62" spans="1:5" hidden="1" x14ac:dyDescent="0.2">
      <c r="A62" t="s">
        <v>76</v>
      </c>
      <c r="B62">
        <v>85</v>
      </c>
      <c r="C62" t="s">
        <v>166</v>
      </c>
      <c r="D62">
        <v>85</v>
      </c>
      <c r="E62">
        <v>0</v>
      </c>
    </row>
    <row r="63" spans="1:5" hidden="1" x14ac:dyDescent="0.2">
      <c r="A63" t="s">
        <v>77</v>
      </c>
      <c r="B63">
        <v>7</v>
      </c>
      <c r="C63" t="s">
        <v>167</v>
      </c>
      <c r="D63">
        <v>7</v>
      </c>
      <c r="E63">
        <v>0</v>
      </c>
    </row>
    <row r="64" spans="1:5" hidden="1" x14ac:dyDescent="0.2">
      <c r="A64" t="s">
        <v>78</v>
      </c>
      <c r="B64">
        <v>11</v>
      </c>
      <c r="C64" t="s">
        <v>168</v>
      </c>
      <c r="D64">
        <v>11</v>
      </c>
      <c r="E64">
        <v>0</v>
      </c>
    </row>
    <row r="65" spans="1:6" hidden="1" x14ac:dyDescent="0.2">
      <c r="A65" t="s">
        <v>79</v>
      </c>
      <c r="B65">
        <v>9</v>
      </c>
      <c r="C65" t="s">
        <v>169</v>
      </c>
      <c r="D65">
        <v>9</v>
      </c>
      <c r="E65">
        <v>0</v>
      </c>
    </row>
    <row r="66" spans="1:6" hidden="1" x14ac:dyDescent="0.2">
      <c r="A66" t="s">
        <v>80</v>
      </c>
      <c r="B66">
        <v>1</v>
      </c>
      <c r="C66" t="s">
        <v>170</v>
      </c>
      <c r="D66">
        <v>1</v>
      </c>
      <c r="E66">
        <v>0</v>
      </c>
    </row>
    <row r="67" spans="1:6" hidden="1" x14ac:dyDescent="0.2">
      <c r="A67" t="s">
        <v>81</v>
      </c>
      <c r="B67">
        <v>3</v>
      </c>
      <c r="C67" t="s">
        <v>171</v>
      </c>
      <c r="D67">
        <v>3</v>
      </c>
      <c r="E67">
        <v>0</v>
      </c>
    </row>
    <row r="68" spans="1:6" hidden="1" x14ac:dyDescent="0.2">
      <c r="A68" t="s">
        <v>82</v>
      </c>
      <c r="B68">
        <v>4</v>
      </c>
      <c r="C68" t="s">
        <v>172</v>
      </c>
      <c r="D68">
        <v>4</v>
      </c>
      <c r="E68">
        <v>0</v>
      </c>
    </row>
    <row r="69" spans="1:6" x14ac:dyDescent="0.2">
      <c r="A69" t="s">
        <v>83</v>
      </c>
      <c r="B69" s="11">
        <v>12</v>
      </c>
      <c r="C69" t="s">
        <v>173</v>
      </c>
      <c r="D69" s="11">
        <v>11</v>
      </c>
      <c r="E69">
        <f>B69-D69</f>
        <v>1</v>
      </c>
      <c r="F69" s="10" t="s">
        <v>199</v>
      </c>
    </row>
    <row r="70" spans="1:6" hidden="1" x14ac:dyDescent="0.2">
      <c r="A70" t="s">
        <v>84</v>
      </c>
      <c r="B70">
        <v>1.5</v>
      </c>
      <c r="C70" t="s">
        <v>174</v>
      </c>
      <c r="D70">
        <v>1.5</v>
      </c>
      <c r="E70">
        <v>0</v>
      </c>
    </row>
    <row r="71" spans="1:6" hidden="1" x14ac:dyDescent="0.2">
      <c r="A71" t="s">
        <v>85</v>
      </c>
      <c r="B71">
        <v>50</v>
      </c>
      <c r="C71" t="s">
        <v>175</v>
      </c>
      <c r="D71">
        <v>50</v>
      </c>
      <c r="E71">
        <v>0</v>
      </c>
    </row>
    <row r="72" spans="1:6" hidden="1" x14ac:dyDescent="0.2">
      <c r="A72" t="s">
        <v>86</v>
      </c>
      <c r="B72">
        <v>1</v>
      </c>
      <c r="C72" t="s">
        <v>176</v>
      </c>
      <c r="D72">
        <v>1</v>
      </c>
      <c r="E72">
        <v>0</v>
      </c>
    </row>
    <row r="73" spans="1:6" hidden="1" x14ac:dyDescent="0.2">
      <c r="A73" t="s">
        <v>87</v>
      </c>
      <c r="B73">
        <v>13</v>
      </c>
      <c r="C73" t="s">
        <v>177</v>
      </c>
      <c r="D73">
        <v>13</v>
      </c>
      <c r="E73">
        <v>0</v>
      </c>
    </row>
    <row r="74" spans="1:6" hidden="1" x14ac:dyDescent="0.2">
      <c r="A74" t="s">
        <v>88</v>
      </c>
      <c r="B74">
        <v>7</v>
      </c>
      <c r="C74" t="s">
        <v>178</v>
      </c>
      <c r="D74">
        <v>7</v>
      </c>
      <c r="E74">
        <v>0</v>
      </c>
    </row>
    <row r="75" spans="1:6" hidden="1" x14ac:dyDescent="0.2">
      <c r="A75" t="s">
        <v>89</v>
      </c>
      <c r="B75">
        <v>2</v>
      </c>
      <c r="C75" t="s">
        <v>179</v>
      </c>
      <c r="D75">
        <v>2</v>
      </c>
      <c r="E75">
        <v>0</v>
      </c>
    </row>
    <row r="76" spans="1:6" hidden="1" x14ac:dyDescent="0.2">
      <c r="A76" t="s">
        <v>90</v>
      </c>
      <c r="B76">
        <v>1</v>
      </c>
      <c r="C76" t="s">
        <v>180</v>
      </c>
      <c r="D76">
        <v>1</v>
      </c>
      <c r="E76">
        <v>0</v>
      </c>
    </row>
    <row r="77" spans="1:6" hidden="1" x14ac:dyDescent="0.2">
      <c r="A77" t="s">
        <v>91</v>
      </c>
      <c r="B77">
        <v>2</v>
      </c>
      <c r="C77" t="s">
        <v>181</v>
      </c>
      <c r="D77">
        <v>2</v>
      </c>
      <c r="E77">
        <v>0</v>
      </c>
    </row>
    <row r="78" spans="1:6" hidden="1" x14ac:dyDescent="0.2">
      <c r="A78" t="s">
        <v>92</v>
      </c>
      <c r="B78">
        <v>1</v>
      </c>
      <c r="C78" t="s">
        <v>182</v>
      </c>
      <c r="D78">
        <v>1</v>
      </c>
      <c r="E78">
        <v>0</v>
      </c>
    </row>
    <row r="79" spans="1:6" hidden="1" x14ac:dyDescent="0.2">
      <c r="A79" t="s">
        <v>93</v>
      </c>
      <c r="B79">
        <v>2</v>
      </c>
      <c r="C79" t="s">
        <v>183</v>
      </c>
      <c r="D79">
        <v>2</v>
      </c>
      <c r="E79">
        <v>0</v>
      </c>
    </row>
    <row r="80" spans="1:6" hidden="1" x14ac:dyDescent="0.2">
      <c r="A80" t="s">
        <v>94</v>
      </c>
      <c r="B80">
        <v>5</v>
      </c>
      <c r="C80" t="s">
        <v>184</v>
      </c>
      <c r="D80">
        <v>5</v>
      </c>
      <c r="E80">
        <v>0</v>
      </c>
    </row>
    <row r="81" spans="1:6" hidden="1" x14ac:dyDescent="0.2">
      <c r="A81" t="s">
        <v>95</v>
      </c>
      <c r="B81">
        <v>25</v>
      </c>
      <c r="C81" t="s">
        <v>185</v>
      </c>
      <c r="D81">
        <v>25</v>
      </c>
      <c r="E81">
        <v>0</v>
      </c>
    </row>
    <row r="82" spans="1:6" x14ac:dyDescent="0.2">
      <c r="A82" t="s">
        <v>96</v>
      </c>
      <c r="B82" s="11">
        <v>2</v>
      </c>
      <c r="C82" t="s">
        <v>186</v>
      </c>
      <c r="D82" s="11">
        <v>1</v>
      </c>
      <c r="E82">
        <f>B82-D82</f>
        <v>1</v>
      </c>
      <c r="F82" s="10" t="s">
        <v>199</v>
      </c>
    </row>
    <row r="83" spans="1:6" hidden="1" x14ac:dyDescent="0.2">
      <c r="A83" t="s">
        <v>97</v>
      </c>
      <c r="B83">
        <v>2</v>
      </c>
      <c r="C83" t="s">
        <v>187</v>
      </c>
      <c r="D83">
        <v>2</v>
      </c>
      <c r="E83">
        <v>0</v>
      </c>
    </row>
    <row r="84" spans="1:6" hidden="1" x14ac:dyDescent="0.2">
      <c r="A84" t="s">
        <v>98</v>
      </c>
      <c r="B84">
        <v>8</v>
      </c>
      <c r="C84" t="s">
        <v>188</v>
      </c>
      <c r="D84">
        <v>8</v>
      </c>
      <c r="E84">
        <v>0</v>
      </c>
    </row>
    <row r="85" spans="1:6" hidden="1" x14ac:dyDescent="0.2">
      <c r="A85" t="s">
        <v>99</v>
      </c>
      <c r="B85">
        <v>1</v>
      </c>
      <c r="C85" t="s">
        <v>189</v>
      </c>
      <c r="D85">
        <v>1</v>
      </c>
      <c r="E85">
        <v>0</v>
      </c>
    </row>
    <row r="86" spans="1:6" hidden="1" x14ac:dyDescent="0.2">
      <c r="A86" t="s">
        <v>100</v>
      </c>
      <c r="B86">
        <v>41</v>
      </c>
      <c r="C86" t="s">
        <v>190</v>
      </c>
      <c r="D86">
        <v>41</v>
      </c>
      <c r="E86">
        <v>0</v>
      </c>
    </row>
    <row r="87" spans="1:6" hidden="1" x14ac:dyDescent="0.2">
      <c r="A87" t="s">
        <v>101</v>
      </c>
      <c r="B87">
        <v>174</v>
      </c>
      <c r="C87" t="s">
        <v>191</v>
      </c>
      <c r="D87">
        <v>174</v>
      </c>
      <c r="E87">
        <v>0</v>
      </c>
    </row>
    <row r="88" spans="1:6" hidden="1" x14ac:dyDescent="0.2">
      <c r="A88" t="s">
        <v>102</v>
      </c>
      <c r="B88">
        <v>257</v>
      </c>
      <c r="C88" t="s">
        <v>192</v>
      </c>
      <c r="D88">
        <v>257</v>
      </c>
      <c r="E88">
        <v>0</v>
      </c>
    </row>
    <row r="89" spans="1:6" hidden="1" x14ac:dyDescent="0.2">
      <c r="A89" t="s">
        <v>103</v>
      </c>
      <c r="B89">
        <v>101</v>
      </c>
      <c r="C89" t="s">
        <v>193</v>
      </c>
      <c r="D89">
        <v>101</v>
      </c>
      <c r="E89">
        <v>0</v>
      </c>
    </row>
    <row r="90" spans="1:6" hidden="1" x14ac:dyDescent="0.2">
      <c r="A90" t="s">
        <v>104</v>
      </c>
      <c r="B90">
        <v>5</v>
      </c>
      <c r="C90" t="s">
        <v>194</v>
      </c>
      <c r="D90">
        <v>5.0000000000000009</v>
      </c>
      <c r="E90">
        <v>0</v>
      </c>
    </row>
    <row r="91" spans="1:6" hidden="1" x14ac:dyDescent="0.2">
      <c r="A91" t="s">
        <v>105</v>
      </c>
      <c r="B91">
        <v>1</v>
      </c>
      <c r="C91" t="s">
        <v>195</v>
      </c>
      <c r="D91">
        <v>1</v>
      </c>
      <c r="E91">
        <v>0</v>
      </c>
    </row>
  </sheetData>
  <autoFilter ref="A1:E91" xr:uid="{9661F9B2-0B8B-4DF1-8206-54BC777DE82C}">
    <filterColumn colId="4">
      <filters blank="1">
        <filter val="1"/>
        <filter val="-1"/>
        <filter val="-10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F5B1-F0A2-4974-A976-C2156D91208E}">
  <dimension ref="C3:M94"/>
  <sheetViews>
    <sheetView showGridLines="0" topLeftCell="A58" zoomScale="120" zoomScaleNormal="120" workbookViewId="0">
      <selection activeCell="C3" sqref="C3:M94"/>
    </sheetView>
  </sheetViews>
  <sheetFormatPr defaultRowHeight="10.199999999999999" x14ac:dyDescent="0.2"/>
  <cols>
    <col min="1" max="2" width="2.7109375" customWidth="1"/>
    <col min="3" max="3" width="53.85546875" bestFit="1" customWidth="1"/>
    <col min="4" max="4" width="11.42578125" customWidth="1"/>
    <col min="5" max="5" width="10" customWidth="1"/>
    <col min="6" max="6" width="19.28515625" customWidth="1"/>
    <col min="7" max="7" width="12.140625" customWidth="1"/>
    <col min="8" max="8" width="9.28515625" customWidth="1"/>
    <col min="9" max="9" width="18.42578125" customWidth="1"/>
    <col min="10" max="10" width="11.28515625" customWidth="1"/>
    <col min="11" max="11" width="21.5703125" customWidth="1"/>
    <col min="12" max="12" width="17.42578125" customWidth="1"/>
    <col min="13" max="13" width="13" customWidth="1"/>
  </cols>
  <sheetData>
    <row r="3" spans="3:13" x14ac:dyDescent="0.2">
      <c r="C3" t="s">
        <v>204</v>
      </c>
      <c r="D3" t="s">
        <v>205</v>
      </c>
      <c r="E3" t="s">
        <v>212</v>
      </c>
      <c r="F3" t="s">
        <v>206</v>
      </c>
      <c r="G3" t="s">
        <v>207</v>
      </c>
      <c r="H3" t="s">
        <v>208</v>
      </c>
      <c r="I3" t="s">
        <v>209</v>
      </c>
      <c r="J3" t="s">
        <v>211</v>
      </c>
      <c r="K3" t="s">
        <v>213</v>
      </c>
      <c r="L3" t="s">
        <v>361</v>
      </c>
      <c r="M3" t="s">
        <v>215</v>
      </c>
    </row>
    <row r="4" spans="3:13" hidden="1" x14ac:dyDescent="0.2">
      <c r="C4" t="s">
        <v>210</v>
      </c>
      <c r="F4">
        <v>1317</v>
      </c>
      <c r="G4">
        <v>3788.9</v>
      </c>
      <c r="H4">
        <v>2562.4</v>
      </c>
      <c r="I4">
        <v>2543.5</v>
      </c>
    </row>
    <row r="5" spans="3:13" hidden="1" x14ac:dyDescent="0.2">
      <c r="C5" t="s">
        <v>70</v>
      </c>
      <c r="D5" t="s">
        <v>160</v>
      </c>
      <c r="E5">
        <v>11.201416666666667</v>
      </c>
      <c r="F5">
        <v>217</v>
      </c>
      <c r="G5">
        <v>300</v>
      </c>
      <c r="H5">
        <v>296</v>
      </c>
      <c r="I5">
        <v>221</v>
      </c>
      <c r="J5">
        <v>0.57253384912959382</v>
      </c>
      <c r="K5" t="s">
        <v>216</v>
      </c>
      <c r="L5">
        <v>342</v>
      </c>
      <c r="M5">
        <v>-46</v>
      </c>
    </row>
    <row r="6" spans="3:13" hidden="1" x14ac:dyDescent="0.2">
      <c r="C6" t="s">
        <v>72</v>
      </c>
      <c r="D6" t="s">
        <v>162</v>
      </c>
      <c r="E6">
        <v>11.860195312500004</v>
      </c>
      <c r="F6">
        <v>212</v>
      </c>
      <c r="G6">
        <v>300</v>
      </c>
      <c r="H6">
        <v>266</v>
      </c>
      <c r="I6">
        <v>246</v>
      </c>
      <c r="J6">
        <v>0.51953125</v>
      </c>
      <c r="K6" t="s">
        <v>216</v>
      </c>
      <c r="L6">
        <v>1728</v>
      </c>
      <c r="M6">
        <v>-1462</v>
      </c>
    </row>
    <row r="7" spans="3:13" x14ac:dyDescent="0.2">
      <c r="C7" t="s">
        <v>33</v>
      </c>
      <c r="D7" t="s">
        <v>123</v>
      </c>
      <c r="E7">
        <v>0.39208333333333328</v>
      </c>
      <c r="F7">
        <v>0</v>
      </c>
      <c r="G7">
        <v>120</v>
      </c>
      <c r="H7">
        <v>120</v>
      </c>
      <c r="I7">
        <v>0</v>
      </c>
      <c r="J7" s="56">
        <v>1</v>
      </c>
      <c r="K7" t="s">
        <v>217</v>
      </c>
      <c r="L7">
        <v>0</v>
      </c>
      <c r="M7">
        <v>120</v>
      </c>
    </row>
    <row r="8" spans="3:13" x14ac:dyDescent="0.2">
      <c r="C8" t="s">
        <v>68</v>
      </c>
      <c r="D8" t="s">
        <v>158</v>
      </c>
      <c r="E8">
        <v>5.7932727272727265</v>
      </c>
      <c r="F8">
        <v>0</v>
      </c>
      <c r="G8">
        <v>50</v>
      </c>
      <c r="H8">
        <v>50</v>
      </c>
      <c r="I8">
        <v>0</v>
      </c>
      <c r="J8" s="56">
        <v>1</v>
      </c>
      <c r="K8" t="s">
        <v>217</v>
      </c>
      <c r="L8">
        <v>0</v>
      </c>
      <c r="M8">
        <v>50</v>
      </c>
    </row>
    <row r="9" spans="3:13" x14ac:dyDescent="0.2">
      <c r="C9" t="s">
        <v>45</v>
      </c>
      <c r="D9" t="s">
        <v>135</v>
      </c>
      <c r="E9">
        <v>1.8000000000000003</v>
      </c>
      <c r="F9">
        <v>15</v>
      </c>
      <c r="G9">
        <v>0</v>
      </c>
      <c r="H9">
        <v>15</v>
      </c>
      <c r="I9">
        <v>0</v>
      </c>
      <c r="J9" s="56">
        <v>1</v>
      </c>
      <c r="K9" t="s">
        <v>217</v>
      </c>
      <c r="L9">
        <v>0</v>
      </c>
      <c r="M9">
        <v>15</v>
      </c>
    </row>
    <row r="10" spans="3:13" hidden="1" x14ac:dyDescent="0.2">
      <c r="C10" t="s">
        <v>102</v>
      </c>
      <c r="D10" t="s">
        <v>192</v>
      </c>
      <c r="E10">
        <v>9.0514182692307692</v>
      </c>
      <c r="F10">
        <v>57</v>
      </c>
      <c r="G10">
        <v>200</v>
      </c>
      <c r="H10">
        <v>257</v>
      </c>
      <c r="I10">
        <v>0</v>
      </c>
      <c r="J10">
        <v>1</v>
      </c>
      <c r="K10" t="s">
        <v>216</v>
      </c>
      <c r="L10">
        <v>351</v>
      </c>
      <c r="M10">
        <v>-94</v>
      </c>
    </row>
    <row r="11" spans="3:13" x14ac:dyDescent="0.2">
      <c r="C11" t="s">
        <v>16</v>
      </c>
      <c r="D11" t="s">
        <v>106</v>
      </c>
      <c r="E11">
        <v>93</v>
      </c>
      <c r="F11">
        <v>0</v>
      </c>
      <c r="G11">
        <v>9.9</v>
      </c>
      <c r="H11">
        <v>9.9</v>
      </c>
      <c r="I11">
        <v>0</v>
      </c>
      <c r="J11" s="56">
        <v>1</v>
      </c>
      <c r="K11" t="s">
        <v>217</v>
      </c>
      <c r="L11">
        <v>0</v>
      </c>
      <c r="M11">
        <v>9.9</v>
      </c>
    </row>
    <row r="12" spans="3:13" hidden="1" x14ac:dyDescent="0.2">
      <c r="C12" t="s">
        <v>100</v>
      </c>
      <c r="D12" t="s">
        <v>190</v>
      </c>
      <c r="E12">
        <v>10</v>
      </c>
      <c r="F12">
        <v>42</v>
      </c>
      <c r="G12">
        <v>0</v>
      </c>
      <c r="H12">
        <v>41</v>
      </c>
      <c r="I12">
        <v>1</v>
      </c>
      <c r="J12">
        <v>0.97619047619047616</v>
      </c>
      <c r="K12" t="s">
        <v>216</v>
      </c>
      <c r="L12">
        <v>36</v>
      </c>
      <c r="M12">
        <v>5</v>
      </c>
    </row>
    <row r="13" spans="3:13" hidden="1" x14ac:dyDescent="0.2">
      <c r="C13" t="s">
        <v>71</v>
      </c>
      <c r="D13" t="s">
        <v>161</v>
      </c>
      <c r="E13">
        <v>11.86</v>
      </c>
      <c r="F13">
        <v>20</v>
      </c>
      <c r="G13">
        <v>20</v>
      </c>
      <c r="H13">
        <v>16</v>
      </c>
      <c r="I13">
        <v>24</v>
      </c>
      <c r="J13">
        <v>0.4</v>
      </c>
      <c r="K13" t="s">
        <v>216</v>
      </c>
      <c r="L13">
        <v>1602</v>
      </c>
      <c r="M13">
        <v>-1586</v>
      </c>
    </row>
    <row r="14" spans="3:13" x14ac:dyDescent="0.2">
      <c r="C14" t="s">
        <v>94</v>
      </c>
      <c r="D14" t="s">
        <v>184</v>
      </c>
      <c r="E14">
        <v>107.50874999999999</v>
      </c>
      <c r="F14">
        <v>5</v>
      </c>
      <c r="G14">
        <v>0</v>
      </c>
      <c r="H14">
        <v>5</v>
      </c>
      <c r="I14">
        <v>0</v>
      </c>
      <c r="J14" s="56">
        <v>1</v>
      </c>
      <c r="K14" t="s">
        <v>217</v>
      </c>
      <c r="L14">
        <v>0</v>
      </c>
      <c r="M14">
        <v>5</v>
      </c>
    </row>
    <row r="15" spans="3:13" x14ac:dyDescent="0.2">
      <c r="C15" t="s">
        <v>46</v>
      </c>
      <c r="D15" t="s">
        <v>136</v>
      </c>
      <c r="E15">
        <v>519.63499999999999</v>
      </c>
      <c r="F15">
        <v>4</v>
      </c>
      <c r="G15">
        <v>0</v>
      </c>
      <c r="H15">
        <v>4</v>
      </c>
      <c r="I15">
        <v>0</v>
      </c>
      <c r="J15" s="56">
        <v>1</v>
      </c>
      <c r="K15" t="s">
        <v>217</v>
      </c>
      <c r="L15">
        <v>0</v>
      </c>
      <c r="M15">
        <v>4</v>
      </c>
    </row>
    <row r="16" spans="3:13" x14ac:dyDescent="0.2">
      <c r="C16" t="s">
        <v>24</v>
      </c>
      <c r="D16" t="s">
        <v>114</v>
      </c>
      <c r="E16">
        <v>2977.2366666666662</v>
      </c>
      <c r="F16">
        <v>3</v>
      </c>
      <c r="G16">
        <v>0</v>
      </c>
      <c r="H16">
        <v>3</v>
      </c>
      <c r="I16">
        <v>0</v>
      </c>
      <c r="J16" s="56">
        <v>1</v>
      </c>
      <c r="K16" t="s">
        <v>217</v>
      </c>
      <c r="L16">
        <v>0</v>
      </c>
      <c r="M16">
        <v>3</v>
      </c>
    </row>
    <row r="17" spans="3:13" x14ac:dyDescent="0.2">
      <c r="C17" t="s">
        <v>42</v>
      </c>
      <c r="D17" t="s">
        <v>132</v>
      </c>
      <c r="E17">
        <v>254704.11</v>
      </c>
      <c r="F17">
        <v>2</v>
      </c>
      <c r="G17">
        <v>0</v>
      </c>
      <c r="H17">
        <v>2</v>
      </c>
      <c r="I17">
        <v>0</v>
      </c>
      <c r="J17" s="56">
        <v>1</v>
      </c>
      <c r="K17" t="s">
        <v>217</v>
      </c>
      <c r="L17">
        <v>0</v>
      </c>
      <c r="M17">
        <v>2</v>
      </c>
    </row>
    <row r="18" spans="3:13" hidden="1" x14ac:dyDescent="0.2">
      <c r="C18" t="s">
        <v>55</v>
      </c>
      <c r="D18" t="s">
        <v>145</v>
      </c>
      <c r="E18">
        <v>32.045000000000002</v>
      </c>
      <c r="F18">
        <v>18</v>
      </c>
      <c r="G18">
        <v>0</v>
      </c>
      <c r="H18">
        <v>4</v>
      </c>
      <c r="I18">
        <v>14</v>
      </c>
      <c r="J18">
        <v>0.22222222222222221</v>
      </c>
      <c r="K18" t="s">
        <v>216</v>
      </c>
      <c r="L18">
        <v>0</v>
      </c>
      <c r="M18">
        <v>4</v>
      </c>
    </row>
    <row r="19" spans="3:13" x14ac:dyDescent="0.2">
      <c r="C19" t="s">
        <v>63</v>
      </c>
      <c r="D19" t="s">
        <v>153</v>
      </c>
      <c r="E19">
        <v>1908.03</v>
      </c>
      <c r="F19">
        <v>2</v>
      </c>
      <c r="G19">
        <v>0</v>
      </c>
      <c r="H19">
        <v>2</v>
      </c>
      <c r="I19">
        <v>0</v>
      </c>
      <c r="J19" s="56">
        <v>1</v>
      </c>
      <c r="K19" t="s">
        <v>217</v>
      </c>
      <c r="L19">
        <v>0</v>
      </c>
      <c r="M19">
        <v>2</v>
      </c>
    </row>
    <row r="20" spans="3:13" x14ac:dyDescent="0.2">
      <c r="C20" t="s">
        <v>65</v>
      </c>
      <c r="D20" t="s">
        <v>155</v>
      </c>
      <c r="E20">
        <v>1655.0300000000002</v>
      </c>
      <c r="F20">
        <v>2</v>
      </c>
      <c r="G20">
        <v>0</v>
      </c>
      <c r="H20">
        <v>2</v>
      </c>
      <c r="I20">
        <v>0</v>
      </c>
      <c r="J20" s="56">
        <v>1</v>
      </c>
      <c r="K20" t="s">
        <v>217</v>
      </c>
      <c r="L20">
        <v>0</v>
      </c>
      <c r="M20">
        <v>2</v>
      </c>
    </row>
    <row r="21" spans="3:13" hidden="1" x14ac:dyDescent="0.2">
      <c r="C21" t="s">
        <v>58</v>
      </c>
      <c r="D21" t="s">
        <v>148</v>
      </c>
      <c r="E21">
        <v>454.86</v>
      </c>
      <c r="F21">
        <v>18</v>
      </c>
      <c r="G21">
        <v>0</v>
      </c>
      <c r="H21">
        <v>14</v>
      </c>
      <c r="I21">
        <v>4</v>
      </c>
      <c r="J21">
        <v>0.77777777777777779</v>
      </c>
      <c r="K21" t="s">
        <v>216</v>
      </c>
      <c r="L21">
        <v>0</v>
      </c>
      <c r="M21">
        <v>14</v>
      </c>
    </row>
    <row r="22" spans="3:13" x14ac:dyDescent="0.2">
      <c r="C22" t="s">
        <v>91</v>
      </c>
      <c r="D22" t="s">
        <v>181</v>
      </c>
      <c r="E22">
        <v>7880.98</v>
      </c>
      <c r="F22">
        <v>2</v>
      </c>
      <c r="G22">
        <v>0</v>
      </c>
      <c r="H22">
        <v>2</v>
      </c>
      <c r="I22">
        <v>0</v>
      </c>
      <c r="J22" s="56">
        <v>1</v>
      </c>
      <c r="K22" t="s">
        <v>217</v>
      </c>
      <c r="L22">
        <v>0</v>
      </c>
      <c r="M22">
        <v>2</v>
      </c>
    </row>
    <row r="23" spans="3:13" x14ac:dyDescent="0.2">
      <c r="C23" t="s">
        <v>97</v>
      </c>
      <c r="D23" t="s">
        <v>187</v>
      </c>
      <c r="E23">
        <v>8.1199999999999992</v>
      </c>
      <c r="F23">
        <v>2</v>
      </c>
      <c r="G23">
        <v>0</v>
      </c>
      <c r="H23">
        <v>2</v>
      </c>
      <c r="I23">
        <v>0</v>
      </c>
      <c r="J23" s="56">
        <v>1</v>
      </c>
      <c r="K23" t="s">
        <v>217</v>
      </c>
      <c r="L23">
        <v>0</v>
      </c>
      <c r="M23">
        <v>2</v>
      </c>
    </row>
    <row r="24" spans="3:13" x14ac:dyDescent="0.2">
      <c r="C24" t="s">
        <v>30</v>
      </c>
      <c r="D24" t="s">
        <v>120</v>
      </c>
      <c r="E24">
        <v>27.755000000000003</v>
      </c>
      <c r="F24">
        <v>0</v>
      </c>
      <c r="G24">
        <v>2</v>
      </c>
      <c r="H24">
        <v>2</v>
      </c>
      <c r="I24">
        <v>0</v>
      </c>
      <c r="J24" s="56">
        <v>1</v>
      </c>
      <c r="K24" t="s">
        <v>217</v>
      </c>
      <c r="L24">
        <v>0</v>
      </c>
      <c r="M24">
        <v>2</v>
      </c>
    </row>
    <row r="25" spans="3:13" x14ac:dyDescent="0.2">
      <c r="C25" t="s">
        <v>18</v>
      </c>
      <c r="D25" t="s">
        <v>108</v>
      </c>
      <c r="E25">
        <v>2469.6400000000003</v>
      </c>
      <c r="F25">
        <v>1</v>
      </c>
      <c r="G25">
        <v>0</v>
      </c>
      <c r="H25">
        <v>1</v>
      </c>
      <c r="I25">
        <v>0</v>
      </c>
      <c r="J25" s="56">
        <v>1</v>
      </c>
      <c r="K25" t="s">
        <v>217</v>
      </c>
      <c r="L25">
        <v>0</v>
      </c>
      <c r="M25">
        <v>1</v>
      </c>
    </row>
    <row r="26" spans="3:13" x14ac:dyDescent="0.2">
      <c r="C26" t="s">
        <v>29</v>
      </c>
      <c r="D26" t="s">
        <v>119</v>
      </c>
      <c r="E26">
        <v>544.34</v>
      </c>
      <c r="F26">
        <v>1</v>
      </c>
      <c r="G26">
        <v>0</v>
      </c>
      <c r="H26">
        <v>1</v>
      </c>
      <c r="I26">
        <v>0</v>
      </c>
      <c r="J26" s="56">
        <v>1</v>
      </c>
      <c r="K26" t="s">
        <v>217</v>
      </c>
      <c r="L26">
        <v>0</v>
      </c>
      <c r="M26">
        <v>1</v>
      </c>
    </row>
    <row r="27" spans="3:13" x14ac:dyDescent="0.2">
      <c r="C27" t="s">
        <v>66</v>
      </c>
      <c r="D27" t="s">
        <v>156</v>
      </c>
      <c r="E27">
        <v>6183.39</v>
      </c>
      <c r="F27">
        <v>1</v>
      </c>
      <c r="G27">
        <v>0</v>
      </c>
      <c r="H27">
        <v>1</v>
      </c>
      <c r="I27">
        <v>0</v>
      </c>
      <c r="J27" s="56">
        <v>1</v>
      </c>
      <c r="K27" t="s">
        <v>217</v>
      </c>
      <c r="L27">
        <v>0</v>
      </c>
      <c r="M27">
        <v>1</v>
      </c>
    </row>
    <row r="28" spans="3:13" hidden="1" x14ac:dyDescent="0.2">
      <c r="C28" t="s">
        <v>56</v>
      </c>
      <c r="D28" t="s">
        <v>146</v>
      </c>
      <c r="E28">
        <v>137.69874999999999</v>
      </c>
      <c r="F28">
        <v>12</v>
      </c>
      <c r="G28">
        <v>170</v>
      </c>
      <c r="H28">
        <v>29</v>
      </c>
      <c r="I28">
        <v>153</v>
      </c>
      <c r="J28">
        <v>0.15934065934065933</v>
      </c>
      <c r="K28" t="s">
        <v>216</v>
      </c>
      <c r="L28">
        <v>36</v>
      </c>
      <c r="M28">
        <v>-7</v>
      </c>
    </row>
    <row r="29" spans="3:13" x14ac:dyDescent="0.2">
      <c r="C29" t="s">
        <v>67</v>
      </c>
      <c r="D29" t="s">
        <v>157</v>
      </c>
      <c r="E29">
        <v>1381.85</v>
      </c>
      <c r="F29">
        <v>1</v>
      </c>
      <c r="G29">
        <v>0</v>
      </c>
      <c r="H29">
        <v>1</v>
      </c>
      <c r="I29">
        <v>0</v>
      </c>
      <c r="J29" s="56">
        <v>1</v>
      </c>
      <c r="K29" t="s">
        <v>217</v>
      </c>
      <c r="L29">
        <v>0</v>
      </c>
      <c r="M29">
        <v>1</v>
      </c>
    </row>
    <row r="30" spans="3:13" hidden="1" x14ac:dyDescent="0.2">
      <c r="C30" t="s">
        <v>54</v>
      </c>
      <c r="D30" t="s">
        <v>144</v>
      </c>
      <c r="E30">
        <v>35.778690476190484</v>
      </c>
      <c r="F30">
        <v>11</v>
      </c>
      <c r="G30">
        <v>150</v>
      </c>
      <c r="H30">
        <v>27</v>
      </c>
      <c r="I30">
        <v>134</v>
      </c>
      <c r="J30">
        <v>0.16770186335403728</v>
      </c>
      <c r="K30" t="s">
        <v>216</v>
      </c>
      <c r="L30">
        <v>36</v>
      </c>
      <c r="M30">
        <v>-9</v>
      </c>
    </row>
    <row r="31" spans="3:13" x14ac:dyDescent="0.2">
      <c r="C31" t="s">
        <v>74</v>
      </c>
      <c r="D31" t="s">
        <v>164</v>
      </c>
      <c r="E31">
        <v>240.44</v>
      </c>
      <c r="F31">
        <v>1</v>
      </c>
      <c r="G31">
        <v>0</v>
      </c>
      <c r="H31">
        <v>1</v>
      </c>
      <c r="I31">
        <v>0</v>
      </c>
      <c r="J31" s="56">
        <v>1</v>
      </c>
      <c r="K31" t="s">
        <v>217</v>
      </c>
      <c r="L31">
        <v>0</v>
      </c>
      <c r="M31">
        <v>1</v>
      </c>
    </row>
    <row r="32" spans="3:13" x14ac:dyDescent="0.2">
      <c r="C32" t="s">
        <v>80</v>
      </c>
      <c r="D32" t="s">
        <v>170</v>
      </c>
      <c r="E32">
        <v>326.62</v>
      </c>
      <c r="F32">
        <v>1</v>
      </c>
      <c r="G32">
        <v>0</v>
      </c>
      <c r="H32">
        <v>1</v>
      </c>
      <c r="I32">
        <v>0</v>
      </c>
      <c r="J32" s="56">
        <v>1</v>
      </c>
      <c r="K32" t="s">
        <v>217</v>
      </c>
      <c r="L32">
        <v>0</v>
      </c>
      <c r="M32">
        <v>1</v>
      </c>
    </row>
    <row r="33" spans="3:13" x14ac:dyDescent="0.2">
      <c r="C33" t="s">
        <v>92</v>
      </c>
      <c r="D33" t="s">
        <v>182</v>
      </c>
      <c r="E33">
        <v>8671.49</v>
      </c>
      <c r="F33">
        <v>1</v>
      </c>
      <c r="G33">
        <v>0</v>
      </c>
      <c r="H33">
        <v>1</v>
      </c>
      <c r="I33">
        <v>0</v>
      </c>
      <c r="J33" s="56">
        <v>1</v>
      </c>
      <c r="K33" t="s">
        <v>217</v>
      </c>
      <c r="L33">
        <v>0</v>
      </c>
      <c r="M33">
        <v>1</v>
      </c>
    </row>
    <row r="34" spans="3:13" x14ac:dyDescent="0.2">
      <c r="C34" t="s">
        <v>21</v>
      </c>
      <c r="D34" t="s">
        <v>111</v>
      </c>
      <c r="E34">
        <v>2552.0299999999997</v>
      </c>
      <c r="F34">
        <v>0</v>
      </c>
      <c r="G34">
        <v>1</v>
      </c>
      <c r="H34">
        <v>1</v>
      </c>
      <c r="I34">
        <v>0</v>
      </c>
      <c r="J34" s="56">
        <v>1</v>
      </c>
      <c r="K34" t="s">
        <v>217</v>
      </c>
      <c r="L34">
        <v>0</v>
      </c>
      <c r="M34">
        <v>1</v>
      </c>
    </row>
    <row r="35" spans="3:13" x14ac:dyDescent="0.2">
      <c r="C35" t="s">
        <v>43</v>
      </c>
      <c r="D35" t="s">
        <v>133</v>
      </c>
      <c r="E35">
        <v>66.73</v>
      </c>
      <c r="F35">
        <v>0</v>
      </c>
      <c r="G35">
        <v>1</v>
      </c>
      <c r="H35">
        <v>1</v>
      </c>
      <c r="I35">
        <v>0</v>
      </c>
      <c r="J35" s="56">
        <v>1</v>
      </c>
      <c r="K35" t="s">
        <v>217</v>
      </c>
      <c r="L35">
        <v>0</v>
      </c>
      <c r="M35">
        <v>1</v>
      </c>
    </row>
    <row r="36" spans="3:13" x14ac:dyDescent="0.2">
      <c r="C36" t="s">
        <v>26</v>
      </c>
      <c r="D36" t="s">
        <v>116</v>
      </c>
      <c r="E36">
        <v>860.46352941176474</v>
      </c>
      <c r="F36">
        <v>20</v>
      </c>
      <c r="G36">
        <v>18</v>
      </c>
      <c r="H36">
        <v>37</v>
      </c>
      <c r="I36">
        <v>1</v>
      </c>
      <c r="J36" s="56">
        <v>0.97368421052631582</v>
      </c>
      <c r="K36" t="s">
        <v>217</v>
      </c>
      <c r="L36">
        <v>0</v>
      </c>
      <c r="M36">
        <v>37</v>
      </c>
    </row>
    <row r="37" spans="3:13" x14ac:dyDescent="0.2">
      <c r="C37" t="s">
        <v>88</v>
      </c>
      <c r="D37" t="s">
        <v>178</v>
      </c>
      <c r="E37">
        <v>460.28166666666669</v>
      </c>
      <c r="F37">
        <v>8</v>
      </c>
      <c r="G37">
        <v>0</v>
      </c>
      <c r="H37">
        <v>7</v>
      </c>
      <c r="I37">
        <v>1</v>
      </c>
      <c r="J37" s="56">
        <v>0.875</v>
      </c>
      <c r="K37" t="s">
        <v>217</v>
      </c>
      <c r="L37">
        <v>0</v>
      </c>
      <c r="M37">
        <v>7</v>
      </c>
    </row>
    <row r="38" spans="3:13" x14ac:dyDescent="0.2">
      <c r="C38" t="s">
        <v>76</v>
      </c>
      <c r="D38" t="s">
        <v>166</v>
      </c>
      <c r="E38">
        <v>0.51035294117647056</v>
      </c>
      <c r="F38">
        <v>85</v>
      </c>
      <c r="G38">
        <v>15</v>
      </c>
      <c r="H38">
        <v>85</v>
      </c>
      <c r="I38">
        <v>15</v>
      </c>
      <c r="J38" s="56">
        <v>0.85</v>
      </c>
      <c r="K38" t="s">
        <v>217</v>
      </c>
      <c r="L38">
        <v>0</v>
      </c>
      <c r="M38">
        <v>85</v>
      </c>
    </row>
    <row r="39" spans="3:13" x14ac:dyDescent="0.2">
      <c r="C39" t="s">
        <v>79</v>
      </c>
      <c r="D39" t="s">
        <v>169</v>
      </c>
      <c r="E39">
        <v>32746.09</v>
      </c>
      <c r="F39">
        <v>11</v>
      </c>
      <c r="G39">
        <v>0</v>
      </c>
      <c r="H39">
        <v>9</v>
      </c>
      <c r="I39">
        <v>2</v>
      </c>
      <c r="J39" s="56">
        <v>0.81818181818181823</v>
      </c>
      <c r="K39" t="s">
        <v>217</v>
      </c>
      <c r="L39">
        <v>0</v>
      </c>
      <c r="M39">
        <v>9</v>
      </c>
    </row>
    <row r="40" spans="3:13" x14ac:dyDescent="0.2">
      <c r="C40" t="s">
        <v>73</v>
      </c>
      <c r="D40" t="s">
        <v>163</v>
      </c>
      <c r="E40">
        <v>4.1940387149082801</v>
      </c>
      <c r="F40">
        <v>0</v>
      </c>
      <c r="G40">
        <v>150</v>
      </c>
      <c r="H40">
        <v>120</v>
      </c>
      <c r="I40">
        <v>30</v>
      </c>
      <c r="J40" s="56">
        <v>0.8</v>
      </c>
      <c r="K40" t="s">
        <v>217</v>
      </c>
      <c r="L40">
        <v>0</v>
      </c>
      <c r="M40">
        <v>120</v>
      </c>
    </row>
    <row r="41" spans="3:13" x14ac:dyDescent="0.2">
      <c r="C41" t="s">
        <v>78</v>
      </c>
      <c r="D41" t="s">
        <v>168</v>
      </c>
      <c r="E41">
        <v>470</v>
      </c>
      <c r="F41">
        <v>14</v>
      </c>
      <c r="G41">
        <v>0</v>
      </c>
      <c r="H41">
        <v>11</v>
      </c>
      <c r="I41">
        <v>3</v>
      </c>
      <c r="J41" s="56">
        <v>0.7857142857142857</v>
      </c>
      <c r="K41" t="s">
        <v>217</v>
      </c>
      <c r="L41">
        <v>0</v>
      </c>
      <c r="M41">
        <v>11</v>
      </c>
    </row>
    <row r="42" spans="3:13" x14ac:dyDescent="0.2">
      <c r="C42" t="s">
        <v>77</v>
      </c>
      <c r="D42" t="s">
        <v>167</v>
      </c>
      <c r="E42">
        <v>423.33333333333331</v>
      </c>
      <c r="F42">
        <v>9</v>
      </c>
      <c r="G42">
        <v>0</v>
      </c>
      <c r="H42">
        <v>7</v>
      </c>
      <c r="I42">
        <v>2</v>
      </c>
      <c r="J42" s="56">
        <v>0.77777777777777779</v>
      </c>
      <c r="K42" t="s">
        <v>217</v>
      </c>
      <c r="L42">
        <v>0</v>
      </c>
      <c r="M42">
        <v>7</v>
      </c>
    </row>
    <row r="43" spans="3:13" hidden="1" x14ac:dyDescent="0.2">
      <c r="C43" t="s">
        <v>75</v>
      </c>
      <c r="D43" t="s">
        <v>165</v>
      </c>
      <c r="E43">
        <v>416.83</v>
      </c>
      <c r="F43">
        <v>6</v>
      </c>
      <c r="G43">
        <v>0</v>
      </c>
      <c r="H43">
        <v>6</v>
      </c>
      <c r="I43">
        <v>0</v>
      </c>
      <c r="J43">
        <v>1</v>
      </c>
      <c r="K43" t="s">
        <v>216</v>
      </c>
      <c r="L43">
        <v>36</v>
      </c>
      <c r="M43">
        <v>-30</v>
      </c>
    </row>
    <row r="44" spans="3:13" hidden="1" x14ac:dyDescent="0.2">
      <c r="C44" t="s">
        <v>49</v>
      </c>
      <c r="D44" t="s">
        <v>139</v>
      </c>
      <c r="E44">
        <v>1210.94</v>
      </c>
      <c r="F44">
        <v>5</v>
      </c>
      <c r="G44">
        <v>0</v>
      </c>
      <c r="H44">
        <v>1</v>
      </c>
      <c r="I44">
        <v>4</v>
      </c>
      <c r="J44">
        <v>0.2</v>
      </c>
      <c r="K44" t="s">
        <v>218</v>
      </c>
      <c r="L44">
        <v>0</v>
      </c>
      <c r="M44">
        <v>1</v>
      </c>
    </row>
    <row r="45" spans="3:13" x14ac:dyDescent="0.2">
      <c r="C45" t="s">
        <v>32</v>
      </c>
      <c r="D45" t="s">
        <v>122</v>
      </c>
      <c r="E45">
        <v>4.4112</v>
      </c>
      <c r="F45">
        <v>0</v>
      </c>
      <c r="G45">
        <v>600</v>
      </c>
      <c r="H45">
        <v>450</v>
      </c>
      <c r="I45">
        <v>150</v>
      </c>
      <c r="J45" s="56">
        <v>0.75</v>
      </c>
      <c r="K45" t="s">
        <v>217</v>
      </c>
      <c r="L45">
        <v>0</v>
      </c>
      <c r="M45">
        <v>450</v>
      </c>
    </row>
    <row r="46" spans="3:13" x14ac:dyDescent="0.2">
      <c r="C46" t="s">
        <v>19</v>
      </c>
      <c r="D46" t="s">
        <v>109</v>
      </c>
      <c r="E46">
        <v>2552.4675000000002</v>
      </c>
      <c r="F46">
        <v>0</v>
      </c>
      <c r="G46">
        <v>6</v>
      </c>
      <c r="H46">
        <v>4</v>
      </c>
      <c r="I46">
        <v>2</v>
      </c>
      <c r="J46" s="56">
        <v>0.66666666666666663</v>
      </c>
      <c r="K46" t="s">
        <v>217</v>
      </c>
      <c r="L46">
        <v>0</v>
      </c>
      <c r="M46">
        <v>4</v>
      </c>
    </row>
    <row r="47" spans="3:13" x14ac:dyDescent="0.2">
      <c r="C47" t="s">
        <v>27</v>
      </c>
      <c r="D47" t="s">
        <v>117</v>
      </c>
      <c r="E47">
        <v>2411.0500000000002</v>
      </c>
      <c r="F47">
        <v>3</v>
      </c>
      <c r="G47">
        <v>0</v>
      </c>
      <c r="H47">
        <v>2</v>
      </c>
      <c r="I47">
        <v>1</v>
      </c>
      <c r="J47" s="56">
        <v>0.66666666666666663</v>
      </c>
      <c r="K47" t="s">
        <v>217</v>
      </c>
      <c r="L47">
        <v>0</v>
      </c>
      <c r="M47">
        <v>2</v>
      </c>
    </row>
    <row r="48" spans="3:13" x14ac:dyDescent="0.2">
      <c r="C48" t="s">
        <v>35</v>
      </c>
      <c r="D48" t="s">
        <v>125</v>
      </c>
      <c r="E48">
        <v>201.95122000000001</v>
      </c>
      <c r="F48">
        <v>0</v>
      </c>
      <c r="G48">
        <v>3</v>
      </c>
      <c r="H48">
        <v>2</v>
      </c>
      <c r="I48">
        <v>1</v>
      </c>
      <c r="J48" s="56">
        <v>0.66666666666666663</v>
      </c>
      <c r="K48" t="s">
        <v>217</v>
      </c>
      <c r="L48">
        <v>0</v>
      </c>
      <c r="M48">
        <v>2</v>
      </c>
    </row>
    <row r="49" spans="3:13" x14ac:dyDescent="0.2">
      <c r="C49" t="s">
        <v>57</v>
      </c>
      <c r="D49" t="s">
        <v>147</v>
      </c>
      <c r="E49">
        <v>481.74</v>
      </c>
      <c r="F49">
        <v>18</v>
      </c>
      <c r="G49">
        <v>0</v>
      </c>
      <c r="H49">
        <v>11</v>
      </c>
      <c r="I49">
        <v>7</v>
      </c>
      <c r="J49" s="56">
        <v>0.61111111111111116</v>
      </c>
      <c r="K49" t="s">
        <v>217</v>
      </c>
      <c r="L49">
        <v>0</v>
      </c>
      <c r="M49">
        <v>11</v>
      </c>
    </row>
    <row r="50" spans="3:13" x14ac:dyDescent="0.2">
      <c r="C50" t="s">
        <v>83</v>
      </c>
      <c r="D50" t="s">
        <v>173</v>
      </c>
      <c r="E50">
        <v>1009.9270833333335</v>
      </c>
      <c r="F50">
        <v>18</v>
      </c>
      <c r="G50">
        <v>0</v>
      </c>
      <c r="H50">
        <v>11</v>
      </c>
      <c r="I50">
        <v>7</v>
      </c>
      <c r="J50" s="56">
        <v>0.61111111111111116</v>
      </c>
      <c r="K50" t="s">
        <v>217</v>
      </c>
      <c r="L50">
        <v>0</v>
      </c>
      <c r="M50">
        <v>11</v>
      </c>
    </row>
    <row r="51" spans="3:13" x14ac:dyDescent="0.2">
      <c r="C51" t="s">
        <v>53</v>
      </c>
      <c r="D51" t="s">
        <v>143</v>
      </c>
      <c r="E51">
        <v>225.36208333333335</v>
      </c>
      <c r="F51">
        <v>42</v>
      </c>
      <c r="G51">
        <v>0</v>
      </c>
      <c r="H51">
        <v>25</v>
      </c>
      <c r="I51">
        <v>17</v>
      </c>
      <c r="J51" s="56">
        <v>0.59523809523809523</v>
      </c>
      <c r="K51" t="s">
        <v>217</v>
      </c>
      <c r="L51">
        <v>0</v>
      </c>
      <c r="M51">
        <v>25</v>
      </c>
    </row>
    <row r="52" spans="3:13" x14ac:dyDescent="0.2">
      <c r="C52" t="s">
        <v>85</v>
      </c>
      <c r="D52" t="s">
        <v>175</v>
      </c>
      <c r="E52">
        <v>13.4598</v>
      </c>
      <c r="F52">
        <v>100</v>
      </c>
      <c r="G52">
        <v>0</v>
      </c>
      <c r="H52">
        <v>50</v>
      </c>
      <c r="I52">
        <v>50</v>
      </c>
      <c r="J52" s="56">
        <v>0.5</v>
      </c>
      <c r="K52" t="s">
        <v>217</v>
      </c>
      <c r="L52">
        <v>0</v>
      </c>
      <c r="M52">
        <v>50</v>
      </c>
    </row>
    <row r="53" spans="3:13" x14ac:dyDescent="0.2">
      <c r="C53" t="s">
        <v>93</v>
      </c>
      <c r="D53" t="s">
        <v>183</v>
      </c>
      <c r="E53">
        <v>9158.64</v>
      </c>
      <c r="F53">
        <v>4</v>
      </c>
      <c r="G53">
        <v>0</v>
      </c>
      <c r="H53">
        <v>2</v>
      </c>
      <c r="I53">
        <v>2</v>
      </c>
      <c r="J53" s="56">
        <v>0.5</v>
      </c>
      <c r="K53" t="s">
        <v>217</v>
      </c>
      <c r="L53">
        <v>0</v>
      </c>
      <c r="M53">
        <v>2</v>
      </c>
    </row>
    <row r="54" spans="3:13" x14ac:dyDescent="0.2">
      <c r="C54" t="s">
        <v>25</v>
      </c>
      <c r="D54" t="s">
        <v>115</v>
      </c>
      <c r="E54">
        <v>2700.61</v>
      </c>
      <c r="F54">
        <v>2</v>
      </c>
      <c r="G54">
        <v>0</v>
      </c>
      <c r="H54">
        <v>1</v>
      </c>
      <c r="I54">
        <v>1</v>
      </c>
      <c r="J54" s="56">
        <v>0.5</v>
      </c>
      <c r="K54" t="s">
        <v>217</v>
      </c>
      <c r="L54">
        <v>0</v>
      </c>
      <c r="M54">
        <v>1</v>
      </c>
    </row>
    <row r="55" spans="3:13" x14ac:dyDescent="0.2">
      <c r="C55" t="s">
        <v>64</v>
      </c>
      <c r="D55" t="s">
        <v>154</v>
      </c>
      <c r="E55">
        <v>2214.88</v>
      </c>
      <c r="F55">
        <v>2</v>
      </c>
      <c r="G55">
        <v>0</v>
      </c>
      <c r="H55">
        <v>1</v>
      </c>
      <c r="I55">
        <v>1</v>
      </c>
      <c r="J55" s="56">
        <v>0.5</v>
      </c>
      <c r="K55" t="s">
        <v>217</v>
      </c>
      <c r="L55">
        <v>0</v>
      </c>
      <c r="M55">
        <v>1</v>
      </c>
    </row>
    <row r="56" spans="3:13" x14ac:dyDescent="0.2">
      <c r="C56" t="s">
        <v>96</v>
      </c>
      <c r="D56" t="s">
        <v>186</v>
      </c>
      <c r="E56">
        <v>267</v>
      </c>
      <c r="F56">
        <v>0</v>
      </c>
      <c r="G56">
        <v>2</v>
      </c>
      <c r="H56">
        <v>1</v>
      </c>
      <c r="I56">
        <v>1</v>
      </c>
      <c r="J56" s="56">
        <v>0.5</v>
      </c>
      <c r="K56" t="s">
        <v>217</v>
      </c>
      <c r="L56">
        <v>0</v>
      </c>
      <c r="M56">
        <v>1</v>
      </c>
    </row>
    <row r="57" spans="3:13" x14ac:dyDescent="0.2">
      <c r="C57" t="s">
        <v>62</v>
      </c>
      <c r="D57" t="s">
        <v>152</v>
      </c>
      <c r="E57">
        <v>98.003500000000003</v>
      </c>
      <c r="F57">
        <v>18</v>
      </c>
      <c r="G57">
        <v>68</v>
      </c>
      <c r="H57">
        <v>35</v>
      </c>
      <c r="I57">
        <v>51</v>
      </c>
      <c r="J57" s="56">
        <v>0.40697674418604651</v>
      </c>
      <c r="K57" t="s">
        <v>217</v>
      </c>
      <c r="L57">
        <v>0</v>
      </c>
      <c r="M57">
        <v>35</v>
      </c>
    </row>
    <row r="58" spans="3:13" x14ac:dyDescent="0.2">
      <c r="C58" t="s">
        <v>52</v>
      </c>
      <c r="D58" t="s">
        <v>142</v>
      </c>
      <c r="E58">
        <v>974.40499999999997</v>
      </c>
      <c r="F58">
        <v>5</v>
      </c>
      <c r="G58">
        <v>0</v>
      </c>
      <c r="H58">
        <v>2</v>
      </c>
      <c r="I58">
        <v>3</v>
      </c>
      <c r="J58" s="56">
        <v>0.4</v>
      </c>
      <c r="K58" t="s">
        <v>217</v>
      </c>
      <c r="L58">
        <v>0</v>
      </c>
      <c r="M58">
        <v>2</v>
      </c>
    </row>
    <row r="59" spans="3:13" x14ac:dyDescent="0.2">
      <c r="C59" t="s">
        <v>60</v>
      </c>
      <c r="D59" t="s">
        <v>150</v>
      </c>
      <c r="E59">
        <v>289.45666666666665</v>
      </c>
      <c r="F59">
        <v>10</v>
      </c>
      <c r="G59">
        <v>10</v>
      </c>
      <c r="H59">
        <v>7</v>
      </c>
      <c r="I59">
        <v>13</v>
      </c>
      <c r="J59" s="56">
        <v>0.35</v>
      </c>
      <c r="K59" t="s">
        <v>217</v>
      </c>
      <c r="L59">
        <v>0</v>
      </c>
      <c r="M59">
        <v>7</v>
      </c>
    </row>
    <row r="60" spans="3:13" x14ac:dyDescent="0.2">
      <c r="C60" t="s">
        <v>103</v>
      </c>
      <c r="D60" t="s">
        <v>193</v>
      </c>
      <c r="E60">
        <v>24.2</v>
      </c>
      <c r="F60">
        <v>0</v>
      </c>
      <c r="G60">
        <v>300</v>
      </c>
      <c r="H60">
        <v>101</v>
      </c>
      <c r="I60">
        <v>199</v>
      </c>
      <c r="J60" s="56">
        <v>0.33666666666666667</v>
      </c>
      <c r="K60" t="s">
        <v>217</v>
      </c>
      <c r="L60">
        <v>0</v>
      </c>
      <c r="M60">
        <v>101</v>
      </c>
    </row>
    <row r="61" spans="3:13" x14ac:dyDescent="0.2">
      <c r="C61" t="s">
        <v>39</v>
      </c>
      <c r="D61" t="s">
        <v>129</v>
      </c>
      <c r="E61">
        <v>522.69499999999994</v>
      </c>
      <c r="F61">
        <v>0</v>
      </c>
      <c r="G61">
        <v>15</v>
      </c>
      <c r="H61">
        <v>5</v>
      </c>
      <c r="I61">
        <v>10</v>
      </c>
      <c r="J61" s="56">
        <v>0.33333333333333331</v>
      </c>
      <c r="K61" t="s">
        <v>217</v>
      </c>
      <c r="L61">
        <v>0</v>
      </c>
      <c r="M61">
        <v>5</v>
      </c>
    </row>
    <row r="62" spans="3:13" x14ac:dyDescent="0.2">
      <c r="C62" t="s">
        <v>20</v>
      </c>
      <c r="D62" t="s">
        <v>110</v>
      </c>
      <c r="E62">
        <v>2649.46</v>
      </c>
      <c r="F62">
        <v>1</v>
      </c>
      <c r="G62">
        <v>2</v>
      </c>
      <c r="H62">
        <v>1</v>
      </c>
      <c r="I62">
        <v>2</v>
      </c>
      <c r="J62" s="56">
        <v>0.33333333333333331</v>
      </c>
      <c r="K62" t="s">
        <v>217</v>
      </c>
      <c r="L62">
        <v>0</v>
      </c>
      <c r="M62">
        <v>1</v>
      </c>
    </row>
    <row r="63" spans="3:13" x14ac:dyDescent="0.2">
      <c r="C63" t="s">
        <v>28</v>
      </c>
      <c r="D63" t="s">
        <v>118</v>
      </c>
      <c r="E63">
        <v>21</v>
      </c>
      <c r="F63">
        <v>0</v>
      </c>
      <c r="G63">
        <v>3</v>
      </c>
      <c r="H63">
        <v>1</v>
      </c>
      <c r="I63">
        <v>2</v>
      </c>
      <c r="J63" s="56">
        <v>0.33333333333333331</v>
      </c>
      <c r="K63" t="s">
        <v>217</v>
      </c>
      <c r="L63">
        <v>0</v>
      </c>
      <c r="M63">
        <v>1</v>
      </c>
    </row>
    <row r="64" spans="3:13" x14ac:dyDescent="0.2">
      <c r="C64" t="s">
        <v>104</v>
      </c>
      <c r="D64" t="s">
        <v>194</v>
      </c>
      <c r="E64">
        <v>13.192500000000003</v>
      </c>
      <c r="F64">
        <v>17</v>
      </c>
      <c r="G64">
        <v>0</v>
      </c>
      <c r="H64">
        <v>5</v>
      </c>
      <c r="I64">
        <v>12</v>
      </c>
      <c r="J64" s="56">
        <v>0.29411764705882354</v>
      </c>
      <c r="K64" t="s">
        <v>217</v>
      </c>
      <c r="L64">
        <v>0</v>
      </c>
      <c r="M64">
        <v>5</v>
      </c>
    </row>
    <row r="65" spans="3:13" x14ac:dyDescent="0.2">
      <c r="C65" t="s">
        <v>95</v>
      </c>
      <c r="D65" t="s">
        <v>185</v>
      </c>
      <c r="E65">
        <v>107.50630303030302</v>
      </c>
      <c r="F65">
        <v>13</v>
      </c>
      <c r="G65">
        <v>80</v>
      </c>
      <c r="H65">
        <v>25</v>
      </c>
      <c r="I65">
        <v>68</v>
      </c>
      <c r="J65" s="56">
        <v>0.26881720430107525</v>
      </c>
      <c r="K65" t="s">
        <v>217</v>
      </c>
      <c r="L65">
        <v>0</v>
      </c>
      <c r="M65">
        <v>25</v>
      </c>
    </row>
    <row r="66" spans="3:13" x14ac:dyDescent="0.2">
      <c r="C66" t="s">
        <v>17</v>
      </c>
      <c r="D66" t="s">
        <v>107</v>
      </c>
      <c r="E66">
        <v>56.86</v>
      </c>
      <c r="F66">
        <v>0</v>
      </c>
      <c r="G66">
        <v>8</v>
      </c>
      <c r="H66">
        <v>2</v>
      </c>
      <c r="I66">
        <v>6</v>
      </c>
      <c r="J66" s="56">
        <v>0.25</v>
      </c>
      <c r="K66" t="s">
        <v>217</v>
      </c>
      <c r="L66">
        <v>0</v>
      </c>
      <c r="M66">
        <v>2</v>
      </c>
    </row>
    <row r="67" spans="3:13" x14ac:dyDescent="0.2">
      <c r="C67" t="s">
        <v>23</v>
      </c>
      <c r="D67" t="s">
        <v>113</v>
      </c>
      <c r="E67">
        <v>3519.04</v>
      </c>
      <c r="F67">
        <v>0</v>
      </c>
      <c r="G67">
        <v>4</v>
      </c>
      <c r="H67">
        <v>1</v>
      </c>
      <c r="I67">
        <v>3</v>
      </c>
      <c r="J67" s="56">
        <v>0.25</v>
      </c>
      <c r="K67" t="s">
        <v>217</v>
      </c>
      <c r="L67">
        <v>0</v>
      </c>
      <c r="M67">
        <v>1</v>
      </c>
    </row>
    <row r="68" spans="3:13" x14ac:dyDescent="0.2">
      <c r="C68" t="s">
        <v>81</v>
      </c>
      <c r="D68" t="s">
        <v>171</v>
      </c>
      <c r="E68">
        <v>71</v>
      </c>
      <c r="F68">
        <v>13</v>
      </c>
      <c r="G68">
        <v>0</v>
      </c>
      <c r="H68">
        <v>3</v>
      </c>
      <c r="I68">
        <v>10</v>
      </c>
      <c r="J68" s="56">
        <v>0.23076923076923078</v>
      </c>
      <c r="K68" t="s">
        <v>217</v>
      </c>
      <c r="L68">
        <v>0</v>
      </c>
      <c r="M68">
        <v>3</v>
      </c>
    </row>
    <row r="69" spans="3:13" x14ac:dyDescent="0.2">
      <c r="C69" t="s">
        <v>82</v>
      </c>
      <c r="D69" t="s">
        <v>172</v>
      </c>
      <c r="E69">
        <v>2433.35</v>
      </c>
      <c r="F69">
        <v>20</v>
      </c>
      <c r="G69">
        <v>0</v>
      </c>
      <c r="H69">
        <v>4</v>
      </c>
      <c r="I69">
        <v>16</v>
      </c>
      <c r="J69" s="56">
        <v>0.2</v>
      </c>
      <c r="K69" t="s">
        <v>217</v>
      </c>
      <c r="L69">
        <v>0</v>
      </c>
      <c r="M69">
        <v>4</v>
      </c>
    </row>
    <row r="70" spans="3:13" x14ac:dyDescent="0.2">
      <c r="C70" t="s">
        <v>89</v>
      </c>
      <c r="D70" t="s">
        <v>179</v>
      </c>
      <c r="E70">
        <v>542.14</v>
      </c>
      <c r="F70">
        <v>10</v>
      </c>
      <c r="G70">
        <v>0</v>
      </c>
      <c r="H70">
        <v>2</v>
      </c>
      <c r="I70">
        <v>8</v>
      </c>
      <c r="J70" s="56">
        <v>0.2</v>
      </c>
      <c r="K70" t="s">
        <v>217</v>
      </c>
      <c r="L70">
        <v>0</v>
      </c>
      <c r="M70">
        <v>2</v>
      </c>
    </row>
    <row r="71" spans="3:13" hidden="1" x14ac:dyDescent="0.2">
      <c r="C71" t="s">
        <v>101</v>
      </c>
      <c r="D71" t="s">
        <v>191</v>
      </c>
      <c r="E71">
        <v>5.04</v>
      </c>
      <c r="F71">
        <v>0</v>
      </c>
      <c r="G71">
        <v>208</v>
      </c>
      <c r="H71">
        <v>174</v>
      </c>
      <c r="I71">
        <v>34</v>
      </c>
      <c r="J71">
        <v>0.83653846153846156</v>
      </c>
      <c r="K71" t="s">
        <v>216</v>
      </c>
      <c r="L71">
        <v>108</v>
      </c>
      <c r="M71">
        <v>66</v>
      </c>
    </row>
    <row r="72" spans="3:13" x14ac:dyDescent="0.2">
      <c r="C72" t="s">
        <v>61</v>
      </c>
      <c r="D72" t="s">
        <v>151</v>
      </c>
      <c r="E72">
        <v>34351.56</v>
      </c>
      <c r="F72">
        <v>0</v>
      </c>
      <c r="G72">
        <v>5</v>
      </c>
      <c r="H72">
        <v>1</v>
      </c>
      <c r="I72">
        <v>4</v>
      </c>
      <c r="J72" s="56">
        <v>0.2</v>
      </c>
      <c r="K72" t="s">
        <v>217</v>
      </c>
      <c r="L72">
        <v>0</v>
      </c>
      <c r="M72">
        <v>1</v>
      </c>
    </row>
    <row r="73" spans="3:13" x14ac:dyDescent="0.2">
      <c r="C73" t="s">
        <v>69</v>
      </c>
      <c r="D73" t="s">
        <v>159</v>
      </c>
      <c r="E73">
        <v>1687.83</v>
      </c>
      <c r="F73">
        <v>0</v>
      </c>
      <c r="G73">
        <v>5</v>
      </c>
      <c r="H73">
        <v>1</v>
      </c>
      <c r="I73">
        <v>4</v>
      </c>
      <c r="J73" s="56">
        <v>0.2</v>
      </c>
      <c r="K73" t="s">
        <v>217</v>
      </c>
      <c r="L73">
        <v>0</v>
      </c>
      <c r="M73">
        <v>1</v>
      </c>
    </row>
    <row r="74" spans="3:13" x14ac:dyDescent="0.2">
      <c r="C74" t="s">
        <v>37</v>
      </c>
      <c r="D74" t="s">
        <v>127</v>
      </c>
      <c r="E74">
        <v>0.3397</v>
      </c>
      <c r="F74">
        <v>0</v>
      </c>
      <c r="G74">
        <v>510</v>
      </c>
      <c r="H74">
        <v>100</v>
      </c>
      <c r="I74">
        <v>410</v>
      </c>
      <c r="J74" s="56">
        <v>0.19607843137254902</v>
      </c>
      <c r="K74" t="s">
        <v>217</v>
      </c>
      <c r="L74">
        <v>0</v>
      </c>
      <c r="M74">
        <v>100</v>
      </c>
    </row>
    <row r="75" spans="3:13" x14ac:dyDescent="0.2">
      <c r="C75" t="s">
        <v>41</v>
      </c>
      <c r="D75" t="s">
        <v>131</v>
      </c>
      <c r="E75">
        <v>180.8786111111111</v>
      </c>
      <c r="F75">
        <v>0</v>
      </c>
      <c r="G75">
        <v>72</v>
      </c>
      <c r="H75">
        <v>12</v>
      </c>
      <c r="I75">
        <v>60</v>
      </c>
      <c r="J75" s="56">
        <v>0.16666666666666666</v>
      </c>
      <c r="K75" t="s">
        <v>217</v>
      </c>
      <c r="L75">
        <v>0</v>
      </c>
      <c r="M75">
        <v>12</v>
      </c>
    </row>
    <row r="76" spans="3:13" x14ac:dyDescent="0.2">
      <c r="C76" t="s">
        <v>99</v>
      </c>
      <c r="D76" t="s">
        <v>189</v>
      </c>
      <c r="E76">
        <v>5348.29</v>
      </c>
      <c r="F76">
        <v>2</v>
      </c>
      <c r="G76">
        <v>4</v>
      </c>
      <c r="H76">
        <v>1</v>
      </c>
      <c r="I76">
        <v>5</v>
      </c>
      <c r="J76" s="56">
        <v>0.16666666666666666</v>
      </c>
      <c r="K76" t="s">
        <v>217</v>
      </c>
      <c r="L76">
        <v>0</v>
      </c>
      <c r="M76">
        <v>1</v>
      </c>
    </row>
    <row r="77" spans="3:13" x14ac:dyDescent="0.2">
      <c r="C77" t="s">
        <v>36</v>
      </c>
      <c r="D77" t="s">
        <v>126</v>
      </c>
      <c r="E77">
        <v>184.18</v>
      </c>
      <c r="F77">
        <v>0</v>
      </c>
      <c r="G77">
        <v>6</v>
      </c>
      <c r="H77">
        <v>1</v>
      </c>
      <c r="I77">
        <v>5</v>
      </c>
      <c r="J77" s="56">
        <v>0.16666666666666666</v>
      </c>
      <c r="K77" t="s">
        <v>217</v>
      </c>
      <c r="L77">
        <v>0</v>
      </c>
      <c r="M77">
        <v>1</v>
      </c>
    </row>
    <row r="78" spans="3:13" x14ac:dyDescent="0.2">
      <c r="C78" t="s">
        <v>40</v>
      </c>
      <c r="D78" t="s">
        <v>130</v>
      </c>
      <c r="E78">
        <v>419.88750000000005</v>
      </c>
      <c r="F78">
        <v>0</v>
      </c>
      <c r="G78">
        <v>19</v>
      </c>
      <c r="H78">
        <v>3</v>
      </c>
      <c r="I78">
        <v>16</v>
      </c>
      <c r="J78" s="56">
        <v>0.15789473684210525</v>
      </c>
      <c r="K78" t="s">
        <v>217</v>
      </c>
      <c r="L78">
        <v>0</v>
      </c>
      <c r="M78">
        <v>3</v>
      </c>
    </row>
    <row r="79" spans="3:13" x14ac:dyDescent="0.2">
      <c r="C79" t="s">
        <v>59</v>
      </c>
      <c r="D79" t="s">
        <v>149</v>
      </c>
      <c r="E79">
        <v>26.880000000000003</v>
      </c>
      <c r="F79">
        <v>14</v>
      </c>
      <c r="G79">
        <v>18</v>
      </c>
      <c r="H79">
        <v>5</v>
      </c>
      <c r="I79">
        <v>27</v>
      </c>
      <c r="J79" s="56">
        <v>0.15625</v>
      </c>
      <c r="K79" t="s">
        <v>217</v>
      </c>
      <c r="L79">
        <v>0</v>
      </c>
      <c r="M79">
        <v>5</v>
      </c>
    </row>
    <row r="80" spans="3:13" x14ac:dyDescent="0.2">
      <c r="C80" t="s">
        <v>84</v>
      </c>
      <c r="D80" t="s">
        <v>174</v>
      </c>
      <c r="E80">
        <v>633.71333333333337</v>
      </c>
      <c r="F80">
        <v>10</v>
      </c>
      <c r="G80">
        <v>0</v>
      </c>
      <c r="H80">
        <v>1.5</v>
      </c>
      <c r="I80">
        <v>8.5</v>
      </c>
      <c r="J80" s="56">
        <v>0.15</v>
      </c>
      <c r="K80" t="s">
        <v>217</v>
      </c>
      <c r="L80">
        <v>0</v>
      </c>
      <c r="M80">
        <v>1.5</v>
      </c>
    </row>
    <row r="81" spans="3:13" x14ac:dyDescent="0.2">
      <c r="C81" t="s">
        <v>98</v>
      </c>
      <c r="D81" t="s">
        <v>188</v>
      </c>
      <c r="E81">
        <v>226.1105</v>
      </c>
      <c r="F81">
        <v>0</v>
      </c>
      <c r="G81">
        <v>56</v>
      </c>
      <c r="H81">
        <v>8</v>
      </c>
      <c r="I81">
        <v>48</v>
      </c>
      <c r="J81" s="56">
        <v>0.14285714285714285</v>
      </c>
      <c r="K81" t="s">
        <v>217</v>
      </c>
      <c r="L81">
        <v>0</v>
      </c>
      <c r="M81">
        <v>8</v>
      </c>
    </row>
    <row r="82" spans="3:13" x14ac:dyDescent="0.2">
      <c r="C82" t="s">
        <v>87</v>
      </c>
      <c r="D82" t="s">
        <v>177</v>
      </c>
      <c r="E82">
        <v>45.898703703703696</v>
      </c>
      <c r="F82">
        <v>96</v>
      </c>
      <c r="G82">
        <v>0</v>
      </c>
      <c r="H82">
        <v>13</v>
      </c>
      <c r="I82">
        <v>83</v>
      </c>
      <c r="J82" s="56">
        <v>0.13541666666666666</v>
      </c>
      <c r="K82" t="s">
        <v>217</v>
      </c>
      <c r="L82">
        <v>18</v>
      </c>
      <c r="M82">
        <v>-5</v>
      </c>
    </row>
    <row r="83" spans="3:13" x14ac:dyDescent="0.2">
      <c r="C83" t="s">
        <v>47</v>
      </c>
      <c r="D83" t="s">
        <v>137</v>
      </c>
      <c r="E83">
        <v>106.80000000000001</v>
      </c>
      <c r="F83">
        <v>9</v>
      </c>
      <c r="G83">
        <v>0</v>
      </c>
      <c r="H83">
        <v>1</v>
      </c>
      <c r="I83">
        <v>8</v>
      </c>
      <c r="J83" s="56">
        <v>0.1111111111111111</v>
      </c>
      <c r="K83" t="s">
        <v>217</v>
      </c>
      <c r="L83">
        <v>0</v>
      </c>
      <c r="M83">
        <v>1</v>
      </c>
    </row>
    <row r="84" spans="3:13" x14ac:dyDescent="0.2">
      <c r="C84" t="s">
        <v>48</v>
      </c>
      <c r="D84" t="s">
        <v>138</v>
      </c>
      <c r="E84">
        <v>1126.4299999999998</v>
      </c>
      <c r="F84">
        <v>10</v>
      </c>
      <c r="G84">
        <v>0</v>
      </c>
      <c r="H84">
        <v>1</v>
      </c>
      <c r="I84">
        <v>9</v>
      </c>
      <c r="J84" s="56">
        <v>0.1</v>
      </c>
      <c r="K84" t="s">
        <v>217</v>
      </c>
      <c r="L84">
        <v>0</v>
      </c>
      <c r="M84">
        <v>1</v>
      </c>
    </row>
    <row r="85" spans="3:13" x14ac:dyDescent="0.2">
      <c r="C85" t="s">
        <v>50</v>
      </c>
      <c r="D85" t="s">
        <v>140</v>
      </c>
      <c r="E85">
        <v>1000.88</v>
      </c>
      <c r="F85">
        <v>10</v>
      </c>
      <c r="G85">
        <v>0</v>
      </c>
      <c r="H85">
        <v>1</v>
      </c>
      <c r="I85">
        <v>9</v>
      </c>
      <c r="J85" s="56">
        <v>0.1</v>
      </c>
      <c r="K85" t="s">
        <v>217</v>
      </c>
      <c r="L85">
        <v>0</v>
      </c>
      <c r="M85">
        <v>1</v>
      </c>
    </row>
    <row r="86" spans="3:13" x14ac:dyDescent="0.2">
      <c r="C86" t="s">
        <v>86</v>
      </c>
      <c r="D86" t="s">
        <v>176</v>
      </c>
      <c r="E86">
        <v>630.63000000000011</v>
      </c>
      <c r="F86">
        <v>10</v>
      </c>
      <c r="G86">
        <v>0</v>
      </c>
      <c r="H86">
        <v>1</v>
      </c>
      <c r="I86">
        <v>9</v>
      </c>
      <c r="J86" s="56">
        <v>0.1</v>
      </c>
      <c r="K86" t="s">
        <v>217</v>
      </c>
      <c r="L86">
        <v>0</v>
      </c>
      <c r="M86">
        <v>1</v>
      </c>
    </row>
    <row r="87" spans="3:13" x14ac:dyDescent="0.2">
      <c r="C87" t="s">
        <v>90</v>
      </c>
      <c r="D87" t="s">
        <v>180</v>
      </c>
      <c r="E87">
        <v>542.14</v>
      </c>
      <c r="F87">
        <v>10</v>
      </c>
      <c r="G87">
        <v>0</v>
      </c>
      <c r="H87">
        <v>1</v>
      </c>
      <c r="I87">
        <v>9</v>
      </c>
      <c r="J87" s="56">
        <v>0.1</v>
      </c>
      <c r="K87" t="s">
        <v>217</v>
      </c>
      <c r="L87">
        <v>0</v>
      </c>
      <c r="M87">
        <v>1</v>
      </c>
    </row>
    <row r="88" spans="3:13" hidden="1" x14ac:dyDescent="0.2">
      <c r="C88" t="s">
        <v>31</v>
      </c>
      <c r="D88" t="s">
        <v>121</v>
      </c>
      <c r="E88">
        <v>428.95000000000005</v>
      </c>
      <c r="F88">
        <v>0</v>
      </c>
      <c r="G88">
        <v>3</v>
      </c>
      <c r="H88">
        <v>1</v>
      </c>
      <c r="I88">
        <v>2</v>
      </c>
      <c r="J88">
        <v>0.33333333333333331</v>
      </c>
      <c r="K88" t="s">
        <v>218</v>
      </c>
      <c r="L88">
        <v>0</v>
      </c>
      <c r="M88">
        <v>1</v>
      </c>
    </row>
    <row r="89" spans="3:13" x14ac:dyDescent="0.2">
      <c r="C89" t="s">
        <v>44</v>
      </c>
      <c r="D89" t="s">
        <v>134</v>
      </c>
      <c r="E89">
        <v>2828.54</v>
      </c>
      <c r="F89">
        <v>0</v>
      </c>
      <c r="G89">
        <v>22</v>
      </c>
      <c r="H89">
        <v>2</v>
      </c>
      <c r="I89">
        <v>20</v>
      </c>
      <c r="J89" s="56">
        <v>9.0909090909090912E-2</v>
      </c>
      <c r="K89" t="s">
        <v>217</v>
      </c>
      <c r="L89">
        <v>0</v>
      </c>
      <c r="M89">
        <v>2</v>
      </c>
    </row>
    <row r="90" spans="3:13" x14ac:dyDescent="0.2">
      <c r="C90" t="s">
        <v>105</v>
      </c>
      <c r="D90" t="s">
        <v>195</v>
      </c>
      <c r="E90">
        <v>1536.58</v>
      </c>
      <c r="F90">
        <v>12</v>
      </c>
      <c r="G90">
        <v>0</v>
      </c>
      <c r="H90">
        <v>1</v>
      </c>
      <c r="I90">
        <v>11</v>
      </c>
      <c r="J90" s="56">
        <v>8.3333333333333329E-2</v>
      </c>
      <c r="K90" t="s">
        <v>217</v>
      </c>
      <c r="L90">
        <v>0</v>
      </c>
      <c r="M90">
        <v>1</v>
      </c>
    </row>
    <row r="91" spans="3:13" x14ac:dyDescent="0.2">
      <c r="C91" t="s">
        <v>22</v>
      </c>
      <c r="D91" t="s">
        <v>112</v>
      </c>
      <c r="E91">
        <v>2871.59</v>
      </c>
      <c r="F91">
        <v>11</v>
      </c>
      <c r="G91">
        <v>2</v>
      </c>
      <c r="H91">
        <v>1</v>
      </c>
      <c r="I91">
        <v>12</v>
      </c>
      <c r="J91" s="56">
        <v>7.6923076923076927E-2</v>
      </c>
      <c r="K91" t="s">
        <v>217</v>
      </c>
      <c r="L91">
        <v>0</v>
      </c>
      <c r="M91">
        <v>1</v>
      </c>
    </row>
    <row r="92" spans="3:13" x14ac:dyDescent="0.2">
      <c r="C92" t="s">
        <v>34</v>
      </c>
      <c r="D92" t="s">
        <v>124</v>
      </c>
      <c r="E92">
        <v>0.33999999999999997</v>
      </c>
      <c r="F92">
        <v>0</v>
      </c>
      <c r="G92">
        <v>250</v>
      </c>
      <c r="H92">
        <v>16</v>
      </c>
      <c r="I92">
        <v>234</v>
      </c>
      <c r="J92" s="56">
        <v>6.4000000000000001E-2</v>
      </c>
      <c r="K92" t="s">
        <v>217</v>
      </c>
      <c r="L92">
        <v>0</v>
      </c>
      <c r="M92">
        <v>16</v>
      </c>
    </row>
    <row r="93" spans="3:13" x14ac:dyDescent="0.2">
      <c r="C93" t="s">
        <v>51</v>
      </c>
      <c r="D93" t="s">
        <v>141</v>
      </c>
      <c r="E93">
        <v>637.46999999999991</v>
      </c>
      <c r="F93">
        <v>18</v>
      </c>
      <c r="G93">
        <v>0</v>
      </c>
      <c r="H93">
        <v>1</v>
      </c>
      <c r="I93">
        <v>17</v>
      </c>
      <c r="J93" s="56">
        <v>5.5555555555555552E-2</v>
      </c>
      <c r="K93" t="s">
        <v>217</v>
      </c>
      <c r="L93">
        <v>0</v>
      </c>
      <c r="M93">
        <v>1</v>
      </c>
    </row>
    <row r="94" spans="3:13" x14ac:dyDescent="0.2">
      <c r="C94" t="s">
        <v>38</v>
      </c>
      <c r="D94" t="s">
        <v>128</v>
      </c>
      <c r="E94">
        <v>0.28000000000000003</v>
      </c>
      <c r="F94">
        <v>0</v>
      </c>
      <c r="G94">
        <v>1</v>
      </c>
      <c r="H94">
        <v>0</v>
      </c>
      <c r="I94">
        <v>1</v>
      </c>
      <c r="J94" s="56">
        <v>0</v>
      </c>
      <c r="K94" t="s">
        <v>217</v>
      </c>
      <c r="L94">
        <v>0</v>
      </c>
      <c r="M94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2726-C20D-4960-B14C-90212A1BB7C2}">
  <dimension ref="A1:L5"/>
  <sheetViews>
    <sheetView workbookViewId="0">
      <selection activeCell="B25" sqref="B25"/>
    </sheetView>
  </sheetViews>
  <sheetFormatPr defaultRowHeight="10.199999999999999" x14ac:dyDescent="0.2"/>
  <cols>
    <col min="1" max="9" width="21.140625" style="54" customWidth="1"/>
    <col min="10" max="12" width="21.140625" style="54" hidden="1" customWidth="1"/>
    <col min="13" max="14" width="21.140625" style="54" customWidth="1"/>
    <col min="15" max="16384" width="9.140625" style="54"/>
  </cols>
  <sheetData>
    <row r="1" spans="1:12" x14ac:dyDescent="0.2">
      <c r="A1" s="54" t="s">
        <v>204</v>
      </c>
      <c r="B1" s="54" t="s">
        <v>208</v>
      </c>
      <c r="C1" s="54" t="s">
        <v>214</v>
      </c>
      <c r="D1" s="54" t="s">
        <v>215</v>
      </c>
      <c r="E1" s="54" t="s">
        <v>205</v>
      </c>
      <c r="F1" s="54" t="s">
        <v>212</v>
      </c>
      <c r="G1" s="54" t="s">
        <v>206</v>
      </c>
      <c r="H1" s="54" t="s">
        <v>207</v>
      </c>
      <c r="J1" s="54" t="s">
        <v>209</v>
      </c>
      <c r="K1" s="54" t="s">
        <v>211</v>
      </c>
      <c r="L1" s="54" t="s">
        <v>213</v>
      </c>
    </row>
    <row r="2" spans="1:12" x14ac:dyDescent="0.2">
      <c r="A2" s="54" t="s">
        <v>70</v>
      </c>
      <c r="B2" s="54">
        <v>296</v>
      </c>
      <c r="C2" s="54">
        <v>342</v>
      </c>
      <c r="D2" s="54">
        <v>-46</v>
      </c>
      <c r="E2" s="54" t="s">
        <v>160</v>
      </c>
      <c r="F2" s="54">
        <v>168.02125000000001</v>
      </c>
      <c r="G2" s="54">
        <v>217</v>
      </c>
      <c r="H2" s="54">
        <v>300</v>
      </c>
      <c r="J2" s="54">
        <v>221</v>
      </c>
      <c r="K2" s="55">
        <v>0.57253384912959382</v>
      </c>
      <c r="L2" s="54" t="s">
        <v>216</v>
      </c>
    </row>
    <row r="3" spans="1:12" x14ac:dyDescent="0.2">
      <c r="A3" s="54" t="s">
        <v>72</v>
      </c>
      <c r="B3" s="54">
        <v>266</v>
      </c>
      <c r="C3" s="54">
        <v>1728</v>
      </c>
      <c r="D3" s="54">
        <v>-1462</v>
      </c>
      <c r="E3" s="54" t="s">
        <v>162</v>
      </c>
      <c r="F3" s="54">
        <v>189.76312500000006</v>
      </c>
      <c r="G3" s="54">
        <v>212</v>
      </c>
      <c r="H3" s="54">
        <v>300</v>
      </c>
      <c r="J3" s="54">
        <v>246</v>
      </c>
      <c r="K3" s="55">
        <v>0.51953125</v>
      </c>
      <c r="L3" s="54" t="s">
        <v>216</v>
      </c>
    </row>
    <row r="4" spans="1:12" x14ac:dyDescent="0.2">
      <c r="A4" s="54" t="s">
        <v>56</v>
      </c>
      <c r="B4" s="54">
        <v>29</v>
      </c>
      <c r="C4" s="54">
        <v>36</v>
      </c>
      <c r="D4" s="54">
        <v>-7</v>
      </c>
      <c r="E4" s="54" t="s">
        <v>146</v>
      </c>
      <c r="F4" s="54">
        <v>1101.5899999999999</v>
      </c>
      <c r="G4" s="54">
        <v>12</v>
      </c>
      <c r="H4" s="54">
        <v>170</v>
      </c>
      <c r="J4" s="54">
        <v>153</v>
      </c>
      <c r="K4" s="55">
        <v>0.15934065934065933</v>
      </c>
      <c r="L4" s="54" t="s">
        <v>216</v>
      </c>
    </row>
    <row r="5" spans="1:12" x14ac:dyDescent="0.2">
      <c r="A5" s="54" t="s">
        <v>54</v>
      </c>
      <c r="B5" s="54">
        <v>27</v>
      </c>
      <c r="C5" s="54">
        <v>36</v>
      </c>
      <c r="D5" s="54">
        <v>-9</v>
      </c>
      <c r="E5" s="54" t="s">
        <v>144</v>
      </c>
      <c r="F5" s="54">
        <v>250.45083333333338</v>
      </c>
      <c r="G5" s="54">
        <v>11</v>
      </c>
      <c r="H5" s="54">
        <v>150</v>
      </c>
      <c r="J5" s="54">
        <v>134</v>
      </c>
      <c r="K5" s="55">
        <v>0.16770186335403728</v>
      </c>
      <c r="L5" s="54" t="s">
        <v>216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289D-E738-4308-926C-FFCFF04CEAC4}">
  <dimension ref="A1:I30"/>
  <sheetViews>
    <sheetView workbookViewId="0">
      <selection activeCell="E6" sqref="E6"/>
    </sheetView>
  </sheetViews>
  <sheetFormatPr defaultRowHeight="10.199999999999999" x14ac:dyDescent="0.2"/>
  <cols>
    <col min="1" max="3" width="24.5703125" customWidth="1"/>
    <col min="4" max="4" width="61.42578125" bestFit="1" customWidth="1"/>
  </cols>
  <sheetData>
    <row r="1" spans="1:9" x14ac:dyDescent="0.2">
      <c r="F1" s="11" t="s">
        <v>223</v>
      </c>
      <c r="G1" s="11" t="s">
        <v>282</v>
      </c>
      <c r="H1" s="11" t="s">
        <v>285</v>
      </c>
      <c r="I1" s="11" t="s">
        <v>286</v>
      </c>
    </row>
    <row r="2" spans="1:9" x14ac:dyDescent="0.2">
      <c r="F2" s="11">
        <v>72</v>
      </c>
      <c r="G2" s="11">
        <v>18</v>
      </c>
      <c r="H2" s="11">
        <v>9</v>
      </c>
      <c r="I2" s="11">
        <v>9</v>
      </c>
    </row>
    <row r="4" spans="1:9" ht="14.4" x14ac:dyDescent="0.3">
      <c r="A4" s="21" t="s">
        <v>219</v>
      </c>
      <c r="B4" s="21" t="s">
        <v>220</v>
      </c>
      <c r="C4" s="21" t="s">
        <v>221</v>
      </c>
      <c r="D4" s="21" t="s">
        <v>307</v>
      </c>
    </row>
    <row r="5" spans="1:9" ht="14.4" x14ac:dyDescent="0.3">
      <c r="A5" s="22" t="s">
        <v>223</v>
      </c>
      <c r="B5" s="22" t="s">
        <v>224</v>
      </c>
      <c r="C5" t="s">
        <v>160</v>
      </c>
      <c r="D5" s="11">
        <v>2</v>
      </c>
      <c r="E5" s="11">
        <f>IF(A5="M1",D5*F$2,IF(A5="M2",D5*G$2,IF(A5="M3",D5*H$2,D5*I$2)))</f>
        <v>144</v>
      </c>
    </row>
    <row r="6" spans="1:9" ht="14.4" x14ac:dyDescent="0.3">
      <c r="A6" s="22" t="s">
        <v>223</v>
      </c>
      <c r="B6" s="22" t="s">
        <v>225</v>
      </c>
      <c r="C6" t="s">
        <v>161</v>
      </c>
      <c r="D6" s="11">
        <v>16</v>
      </c>
      <c r="E6" s="11">
        <f t="shared" ref="E6:E30" si="0">IF(A6="M1",D6*F$2,IF(A6="M2",D6*G$2,IF(A6="M3",D6*H$2,D6*I$2)))</f>
        <v>1152</v>
      </c>
    </row>
    <row r="7" spans="1:9" ht="14.4" x14ac:dyDescent="0.3">
      <c r="A7" s="23" t="s">
        <v>223</v>
      </c>
      <c r="B7" s="22" t="s">
        <v>226</v>
      </c>
      <c r="C7" t="s">
        <v>162</v>
      </c>
      <c r="D7" s="11">
        <v>16</v>
      </c>
      <c r="E7" s="11">
        <f t="shared" si="0"/>
        <v>1152</v>
      </c>
    </row>
    <row r="8" spans="1:9" ht="14.4" x14ac:dyDescent="0.3">
      <c r="A8" s="22" t="s">
        <v>282</v>
      </c>
      <c r="B8" s="22" t="s">
        <v>224</v>
      </c>
      <c r="C8" t="s">
        <v>160</v>
      </c>
      <c r="D8" s="11">
        <v>2</v>
      </c>
      <c r="E8" s="11">
        <f t="shared" si="0"/>
        <v>36</v>
      </c>
    </row>
    <row r="9" spans="1:9" ht="14.4" x14ac:dyDescent="0.3">
      <c r="A9" s="22" t="s">
        <v>282</v>
      </c>
      <c r="B9" s="22" t="s">
        <v>225</v>
      </c>
      <c r="C9" t="s">
        <v>161</v>
      </c>
      <c r="D9" s="11">
        <v>16</v>
      </c>
      <c r="E9" s="11">
        <f t="shared" si="0"/>
        <v>288</v>
      </c>
    </row>
    <row r="10" spans="1:9" ht="14.4" x14ac:dyDescent="0.3">
      <c r="A10" s="23" t="s">
        <v>282</v>
      </c>
      <c r="B10" s="22" t="s">
        <v>226</v>
      </c>
      <c r="C10" t="s">
        <v>162</v>
      </c>
      <c r="D10" s="11">
        <v>16</v>
      </c>
      <c r="E10" s="11">
        <f t="shared" si="0"/>
        <v>288</v>
      </c>
    </row>
    <row r="11" spans="1:9" ht="14.4" x14ac:dyDescent="0.3">
      <c r="A11" s="22" t="s">
        <v>285</v>
      </c>
      <c r="B11" s="22" t="s">
        <v>224</v>
      </c>
      <c r="C11" t="s">
        <v>160</v>
      </c>
      <c r="D11" s="11">
        <v>2</v>
      </c>
      <c r="E11" s="11">
        <f t="shared" si="0"/>
        <v>18</v>
      </c>
    </row>
    <row r="12" spans="1:9" ht="14.4" x14ac:dyDescent="0.3">
      <c r="A12" s="22" t="s">
        <v>285</v>
      </c>
      <c r="B12" s="22" t="s">
        <v>225</v>
      </c>
      <c r="C12" t="s">
        <v>161</v>
      </c>
      <c r="D12" s="11">
        <v>16</v>
      </c>
      <c r="E12" s="11">
        <f t="shared" si="0"/>
        <v>144</v>
      </c>
    </row>
    <row r="13" spans="1:9" ht="14.4" x14ac:dyDescent="0.3">
      <c r="A13" s="23" t="s">
        <v>285</v>
      </c>
      <c r="B13" s="22" t="s">
        <v>226</v>
      </c>
      <c r="C13" t="s">
        <v>162</v>
      </c>
      <c r="D13" s="11">
        <v>16</v>
      </c>
      <c r="E13" s="11">
        <f t="shared" si="0"/>
        <v>144</v>
      </c>
    </row>
    <row r="14" spans="1:9" ht="14.4" x14ac:dyDescent="0.3">
      <c r="A14" s="22" t="s">
        <v>286</v>
      </c>
      <c r="B14" s="22" t="s">
        <v>224</v>
      </c>
      <c r="C14" t="s">
        <v>160</v>
      </c>
      <c r="D14" s="11">
        <v>16</v>
      </c>
      <c r="E14" s="11">
        <f t="shared" si="0"/>
        <v>144</v>
      </c>
    </row>
    <row r="15" spans="1:9" ht="14.4" x14ac:dyDescent="0.3">
      <c r="A15" s="22" t="s">
        <v>286</v>
      </c>
      <c r="B15" s="22" t="s">
        <v>225</v>
      </c>
      <c r="C15" t="s">
        <v>161</v>
      </c>
      <c r="D15" s="11">
        <v>2</v>
      </c>
      <c r="E15" s="11">
        <f t="shared" si="0"/>
        <v>18</v>
      </c>
    </row>
    <row r="16" spans="1:9" ht="14.4" x14ac:dyDescent="0.3">
      <c r="A16" s="22" t="s">
        <v>286</v>
      </c>
      <c r="B16" s="22" t="s">
        <v>226</v>
      </c>
      <c r="C16" t="s">
        <v>162</v>
      </c>
      <c r="D16" s="11">
        <v>16</v>
      </c>
      <c r="E16" s="11">
        <f t="shared" si="0"/>
        <v>144</v>
      </c>
    </row>
    <row r="17" spans="1:5" ht="14.4" x14ac:dyDescent="0.3">
      <c r="A17" s="22" t="s">
        <v>286</v>
      </c>
      <c r="B17" s="22" t="s">
        <v>287</v>
      </c>
      <c r="C17" t="s">
        <v>191</v>
      </c>
      <c r="D17" s="11">
        <v>12</v>
      </c>
      <c r="E17" s="11">
        <f t="shared" si="0"/>
        <v>108</v>
      </c>
    </row>
    <row r="18" spans="1:5" ht="14.4" x14ac:dyDescent="0.3">
      <c r="A18" s="22" t="s">
        <v>286</v>
      </c>
      <c r="B18" s="22" t="s">
        <v>288</v>
      </c>
      <c r="C18" t="s">
        <v>192</v>
      </c>
      <c r="D18" s="11">
        <v>39</v>
      </c>
      <c r="E18" s="11">
        <f t="shared" si="0"/>
        <v>351</v>
      </c>
    </row>
    <row r="19" spans="1:5" ht="14.4" x14ac:dyDescent="0.3">
      <c r="A19" s="22" t="s">
        <v>286</v>
      </c>
      <c r="B19" s="22" t="s">
        <v>289</v>
      </c>
      <c r="C19" t="s">
        <v>290</v>
      </c>
      <c r="D19" s="11">
        <v>3</v>
      </c>
      <c r="E19" s="11">
        <f t="shared" si="0"/>
        <v>27</v>
      </c>
    </row>
    <row r="20" spans="1:5" ht="14.4" x14ac:dyDescent="0.3">
      <c r="A20" s="22" t="s">
        <v>286</v>
      </c>
      <c r="B20" s="22" t="s">
        <v>291</v>
      </c>
      <c r="C20" t="s">
        <v>292</v>
      </c>
      <c r="D20" s="11">
        <v>3</v>
      </c>
      <c r="E20" s="11">
        <f t="shared" si="0"/>
        <v>27</v>
      </c>
    </row>
    <row r="21" spans="1:5" ht="14.4" x14ac:dyDescent="0.3">
      <c r="A21" s="22" t="s">
        <v>286</v>
      </c>
      <c r="B21" s="22" t="s">
        <v>293</v>
      </c>
      <c r="C21" t="s">
        <v>177</v>
      </c>
      <c r="D21" s="11">
        <v>2</v>
      </c>
      <c r="E21" s="11">
        <f t="shared" si="0"/>
        <v>18</v>
      </c>
    </row>
    <row r="22" spans="1:5" ht="14.4" x14ac:dyDescent="0.3">
      <c r="A22" s="22" t="s">
        <v>286</v>
      </c>
      <c r="B22" s="22" t="s">
        <v>294</v>
      </c>
      <c r="C22" t="s">
        <v>144</v>
      </c>
      <c r="D22" s="11">
        <v>4</v>
      </c>
      <c r="E22" s="11">
        <f t="shared" si="0"/>
        <v>36</v>
      </c>
    </row>
    <row r="23" spans="1:5" ht="14.4" x14ac:dyDescent="0.3">
      <c r="A23" s="22" t="s">
        <v>286</v>
      </c>
      <c r="B23" s="22" t="s">
        <v>298</v>
      </c>
      <c r="C23" t="s">
        <v>165</v>
      </c>
      <c r="D23" s="11">
        <v>4</v>
      </c>
      <c r="E23" s="11">
        <f t="shared" si="0"/>
        <v>36</v>
      </c>
    </row>
    <row r="24" spans="1:5" ht="14.4" x14ac:dyDescent="0.3">
      <c r="A24" s="22" t="s">
        <v>286</v>
      </c>
      <c r="B24" s="22" t="s">
        <v>299</v>
      </c>
      <c r="C24" t="s">
        <v>231</v>
      </c>
      <c r="D24" s="11">
        <v>4</v>
      </c>
      <c r="E24" s="11">
        <f t="shared" si="0"/>
        <v>36</v>
      </c>
    </row>
    <row r="25" spans="1:5" ht="14.4" x14ac:dyDescent="0.3">
      <c r="A25" s="22" t="s">
        <v>286</v>
      </c>
      <c r="B25" s="22" t="s">
        <v>300</v>
      </c>
      <c r="C25" t="s">
        <v>231</v>
      </c>
      <c r="D25" s="11">
        <v>4</v>
      </c>
      <c r="E25" s="11">
        <f t="shared" si="0"/>
        <v>36</v>
      </c>
    </row>
    <row r="26" spans="1:5" ht="14.4" x14ac:dyDescent="0.3">
      <c r="A26" s="22" t="s">
        <v>286</v>
      </c>
      <c r="B26" s="22" t="s">
        <v>301</v>
      </c>
      <c r="C26" t="s">
        <v>231</v>
      </c>
      <c r="D26" s="11">
        <v>4</v>
      </c>
      <c r="E26" s="11">
        <f t="shared" si="0"/>
        <v>36</v>
      </c>
    </row>
    <row r="27" spans="1:5" ht="14.4" x14ac:dyDescent="0.3">
      <c r="A27" s="22" t="s">
        <v>286</v>
      </c>
      <c r="B27" s="22" t="s">
        <v>302</v>
      </c>
      <c r="C27" t="s">
        <v>231</v>
      </c>
      <c r="D27" s="11">
        <v>4</v>
      </c>
      <c r="E27" s="11">
        <f t="shared" si="0"/>
        <v>36</v>
      </c>
    </row>
    <row r="28" spans="1:5" ht="14.4" x14ac:dyDescent="0.3">
      <c r="A28" s="22" t="s">
        <v>286</v>
      </c>
      <c r="B28" s="22" t="s">
        <v>283</v>
      </c>
      <c r="C28" t="s">
        <v>308</v>
      </c>
      <c r="D28" s="11">
        <v>26</v>
      </c>
      <c r="E28" s="11">
        <f t="shared" si="0"/>
        <v>234</v>
      </c>
    </row>
    <row r="29" spans="1:5" ht="14.4" x14ac:dyDescent="0.3">
      <c r="A29" s="22" t="s">
        <v>286</v>
      </c>
      <c r="B29" s="22" t="s">
        <v>304</v>
      </c>
      <c r="C29" t="s">
        <v>146</v>
      </c>
      <c r="D29" s="11">
        <v>4</v>
      </c>
      <c r="E29" s="11">
        <f t="shared" si="0"/>
        <v>36</v>
      </c>
    </row>
    <row r="30" spans="1:5" ht="14.4" x14ac:dyDescent="0.3">
      <c r="A30" s="23" t="s">
        <v>286</v>
      </c>
      <c r="B30" s="22" t="s">
        <v>305</v>
      </c>
      <c r="C30" t="s">
        <v>190</v>
      </c>
      <c r="D30" s="11">
        <v>4</v>
      </c>
      <c r="E30" s="11">
        <f t="shared" si="0"/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4813-3FDF-467F-96FF-8CE4C53E3C97}">
  <dimension ref="A1:H29"/>
  <sheetViews>
    <sheetView workbookViewId="0">
      <selection activeCell="B4" sqref="B4"/>
    </sheetView>
  </sheetViews>
  <sheetFormatPr defaultRowHeight="10.199999999999999" x14ac:dyDescent="0.2"/>
  <cols>
    <col min="1" max="3" width="29.28515625" customWidth="1"/>
    <col min="4" max="4" width="42.7109375" customWidth="1"/>
  </cols>
  <sheetData>
    <row r="1" spans="1:8" x14ac:dyDescent="0.2">
      <c r="E1" s="11" t="s">
        <v>223</v>
      </c>
      <c r="F1" s="19" t="s">
        <v>282</v>
      </c>
      <c r="G1" s="19" t="s">
        <v>285</v>
      </c>
      <c r="H1" s="19" t="s">
        <v>286</v>
      </c>
    </row>
    <row r="2" spans="1:8" x14ac:dyDescent="0.2">
      <c r="E2" s="11">
        <v>72</v>
      </c>
      <c r="F2" s="11">
        <v>18</v>
      </c>
      <c r="G2" s="11">
        <v>9</v>
      </c>
      <c r="H2" s="11">
        <v>9</v>
      </c>
    </row>
    <row r="3" spans="1:8" x14ac:dyDescent="0.2">
      <c r="A3" s="20" t="s">
        <v>219</v>
      </c>
      <c r="B3" s="20" t="s">
        <v>220</v>
      </c>
      <c r="C3" s="20" t="s">
        <v>221</v>
      </c>
      <c r="D3" s="20" t="s">
        <v>222</v>
      </c>
      <c r="E3" s="20" t="s">
        <v>306</v>
      </c>
    </row>
    <row r="4" spans="1:8" x14ac:dyDescent="0.2">
      <c r="A4" s="11" t="s">
        <v>223</v>
      </c>
      <c r="B4" t="s">
        <v>226</v>
      </c>
      <c r="C4" t="s">
        <v>162</v>
      </c>
      <c r="D4" s="11">
        <v>16</v>
      </c>
      <c r="E4" s="11">
        <f>IF(A4="M1",D4*E$2,IF(A4="M2",D4*F$2,IF(A4="M3",D4*G$2,D4*H$2)))</f>
        <v>1152</v>
      </c>
      <c r="F4" s="11"/>
      <c r="G4" s="11"/>
    </row>
    <row r="5" spans="1:8" x14ac:dyDescent="0.2">
      <c r="A5" s="11" t="s">
        <v>223</v>
      </c>
      <c r="B5" t="s">
        <v>225</v>
      </c>
      <c r="C5" t="s">
        <v>161</v>
      </c>
      <c r="D5" s="11">
        <v>16</v>
      </c>
      <c r="E5" s="11">
        <f t="shared" ref="E5:E29" si="0">IF(A5="M1",D5*E$2,IF(A5="M2",D5*F$2,IF(A5="M3",D5*G$2,D5*H$2)))</f>
        <v>1152</v>
      </c>
      <c r="F5" s="11"/>
      <c r="G5" s="11"/>
    </row>
    <row r="6" spans="1:8" x14ac:dyDescent="0.2">
      <c r="A6" s="11" t="s">
        <v>223</v>
      </c>
      <c r="B6" t="s">
        <v>224</v>
      </c>
      <c r="C6" t="s">
        <v>160</v>
      </c>
      <c r="D6" s="11">
        <v>2</v>
      </c>
      <c r="E6" s="11">
        <f t="shared" si="0"/>
        <v>144</v>
      </c>
      <c r="F6" s="11"/>
      <c r="G6" s="11"/>
    </row>
    <row r="7" spans="1:8" x14ac:dyDescent="0.2">
      <c r="A7" s="11" t="s">
        <v>282</v>
      </c>
      <c r="B7" t="s">
        <v>226</v>
      </c>
      <c r="C7" t="s">
        <v>162</v>
      </c>
      <c r="D7" s="11">
        <v>16</v>
      </c>
      <c r="E7" s="11">
        <f t="shared" si="0"/>
        <v>288</v>
      </c>
      <c r="F7" s="11"/>
      <c r="G7" s="11"/>
    </row>
    <row r="8" spans="1:8" x14ac:dyDescent="0.2">
      <c r="A8" s="11" t="s">
        <v>282</v>
      </c>
      <c r="B8" t="s">
        <v>225</v>
      </c>
      <c r="C8" t="s">
        <v>161</v>
      </c>
      <c r="D8" s="11">
        <v>16</v>
      </c>
      <c r="E8" s="11">
        <f t="shared" si="0"/>
        <v>288</v>
      </c>
      <c r="F8" s="11"/>
      <c r="G8" s="11"/>
    </row>
    <row r="9" spans="1:8" x14ac:dyDescent="0.2">
      <c r="A9" s="11" t="s">
        <v>282</v>
      </c>
      <c r="B9" t="s">
        <v>224</v>
      </c>
      <c r="C9" t="s">
        <v>160</v>
      </c>
      <c r="D9" s="11">
        <v>2</v>
      </c>
      <c r="E9" s="11">
        <f t="shared" si="0"/>
        <v>36</v>
      </c>
      <c r="F9" s="11"/>
      <c r="G9" s="11"/>
    </row>
    <row r="10" spans="1:8" x14ac:dyDescent="0.2">
      <c r="A10" s="11" t="s">
        <v>285</v>
      </c>
      <c r="B10" t="s">
        <v>226</v>
      </c>
      <c r="C10" t="s">
        <v>162</v>
      </c>
      <c r="D10" s="11">
        <v>16</v>
      </c>
      <c r="E10" s="11">
        <f t="shared" si="0"/>
        <v>144</v>
      </c>
      <c r="F10" s="11"/>
      <c r="G10" s="11"/>
    </row>
    <row r="11" spans="1:8" x14ac:dyDescent="0.2">
      <c r="A11" s="11" t="s">
        <v>285</v>
      </c>
      <c r="B11" t="s">
        <v>225</v>
      </c>
      <c r="C11" t="s">
        <v>161</v>
      </c>
      <c r="D11" s="11">
        <v>16</v>
      </c>
      <c r="E11" s="11">
        <f t="shared" si="0"/>
        <v>144</v>
      </c>
      <c r="F11" s="11"/>
      <c r="G11" s="11"/>
    </row>
    <row r="12" spans="1:8" x14ac:dyDescent="0.2">
      <c r="A12" s="11" t="s">
        <v>285</v>
      </c>
      <c r="B12" t="s">
        <v>224</v>
      </c>
      <c r="C12" t="s">
        <v>160</v>
      </c>
      <c r="D12" s="11">
        <v>2</v>
      </c>
      <c r="E12" s="11">
        <f t="shared" si="0"/>
        <v>18</v>
      </c>
      <c r="F12" s="11"/>
      <c r="G12" s="11"/>
    </row>
    <row r="13" spans="1:8" x14ac:dyDescent="0.2">
      <c r="A13" s="11" t="s">
        <v>286</v>
      </c>
      <c r="B13" t="s">
        <v>226</v>
      </c>
      <c r="C13" t="s">
        <v>162</v>
      </c>
      <c r="D13" s="11">
        <v>16</v>
      </c>
      <c r="E13" s="11">
        <f t="shared" si="0"/>
        <v>144</v>
      </c>
      <c r="F13" s="11"/>
      <c r="G13" s="11"/>
    </row>
    <row r="14" spans="1:8" x14ac:dyDescent="0.2">
      <c r="A14" s="11" t="s">
        <v>286</v>
      </c>
      <c r="B14" t="s">
        <v>225</v>
      </c>
      <c r="C14" t="s">
        <v>161</v>
      </c>
      <c r="D14" s="11">
        <v>2</v>
      </c>
      <c r="E14" s="11">
        <f t="shared" si="0"/>
        <v>18</v>
      </c>
      <c r="F14" s="11"/>
      <c r="G14" s="11"/>
    </row>
    <row r="15" spans="1:8" x14ac:dyDescent="0.2">
      <c r="A15" s="11" t="s">
        <v>286</v>
      </c>
      <c r="B15" t="s">
        <v>224</v>
      </c>
      <c r="C15" t="s">
        <v>160</v>
      </c>
      <c r="D15" s="11">
        <v>16</v>
      </c>
      <c r="E15" s="11">
        <f t="shared" si="0"/>
        <v>144</v>
      </c>
      <c r="F15" s="11"/>
      <c r="G15" s="11"/>
    </row>
    <row r="16" spans="1:8" x14ac:dyDescent="0.2">
      <c r="A16" s="11" t="s">
        <v>286</v>
      </c>
      <c r="B16" t="s">
        <v>305</v>
      </c>
      <c r="C16" t="s">
        <v>190</v>
      </c>
      <c r="D16" s="11">
        <v>4</v>
      </c>
      <c r="E16" s="11">
        <f t="shared" si="0"/>
        <v>36</v>
      </c>
      <c r="F16" s="11"/>
      <c r="G16" s="11"/>
    </row>
    <row r="17" spans="1:7" x14ac:dyDescent="0.2">
      <c r="A17" s="11" t="s">
        <v>286</v>
      </c>
      <c r="B17" t="s">
        <v>294</v>
      </c>
      <c r="C17" t="s">
        <v>144</v>
      </c>
      <c r="D17" s="11">
        <v>4</v>
      </c>
      <c r="E17" s="11">
        <f t="shared" si="0"/>
        <v>36</v>
      </c>
      <c r="F17" s="11"/>
      <c r="G17" s="11"/>
    </row>
    <row r="18" spans="1:7" x14ac:dyDescent="0.2">
      <c r="A18" s="11" t="s">
        <v>286</v>
      </c>
      <c r="B18" t="s">
        <v>304</v>
      </c>
      <c r="C18" t="s">
        <v>146</v>
      </c>
      <c r="D18" s="11">
        <v>4</v>
      </c>
      <c r="E18" s="11">
        <f t="shared" si="0"/>
        <v>36</v>
      </c>
      <c r="F18" s="11"/>
      <c r="G18" s="11"/>
    </row>
    <row r="19" spans="1:7" x14ac:dyDescent="0.2">
      <c r="A19" s="11" t="s">
        <v>286</v>
      </c>
      <c r="B19" t="s">
        <v>287</v>
      </c>
      <c r="C19" t="s">
        <v>191</v>
      </c>
      <c r="D19" s="11">
        <v>12</v>
      </c>
      <c r="E19" s="11">
        <f t="shared" si="0"/>
        <v>108</v>
      </c>
      <c r="F19" s="11"/>
      <c r="G19" s="11"/>
    </row>
    <row r="20" spans="1:7" x14ac:dyDescent="0.2">
      <c r="A20" s="11" t="s">
        <v>286</v>
      </c>
      <c r="B20" t="s">
        <v>298</v>
      </c>
      <c r="C20" t="s">
        <v>165</v>
      </c>
      <c r="D20" s="11">
        <v>4</v>
      </c>
      <c r="E20" s="11">
        <f t="shared" si="0"/>
        <v>36</v>
      </c>
      <c r="F20" s="11"/>
      <c r="G20" s="11"/>
    </row>
    <row r="21" spans="1:7" x14ac:dyDescent="0.2">
      <c r="A21" s="11" t="s">
        <v>286</v>
      </c>
      <c r="B21" t="s">
        <v>288</v>
      </c>
      <c r="C21" t="s">
        <v>192</v>
      </c>
      <c r="D21" s="11">
        <v>39</v>
      </c>
      <c r="E21" s="11">
        <f t="shared" si="0"/>
        <v>351</v>
      </c>
      <c r="F21" s="11"/>
      <c r="G21" s="11"/>
    </row>
    <row r="22" spans="1:7" x14ac:dyDescent="0.2">
      <c r="A22" s="11" t="s">
        <v>286</v>
      </c>
      <c r="B22" t="s">
        <v>300</v>
      </c>
      <c r="C22" t="s">
        <v>231</v>
      </c>
      <c r="D22" s="11">
        <v>4</v>
      </c>
      <c r="E22" s="11">
        <f t="shared" si="0"/>
        <v>36</v>
      </c>
      <c r="F22" s="11"/>
      <c r="G22" s="11"/>
    </row>
    <row r="23" spans="1:7" x14ac:dyDescent="0.2">
      <c r="A23" s="11" t="s">
        <v>286</v>
      </c>
      <c r="B23" t="s">
        <v>301</v>
      </c>
      <c r="C23" t="s">
        <v>231</v>
      </c>
      <c r="D23" s="11">
        <v>4</v>
      </c>
      <c r="E23" s="11">
        <f t="shared" si="0"/>
        <v>36</v>
      </c>
      <c r="F23" s="11"/>
      <c r="G23" s="11"/>
    </row>
    <row r="24" spans="1:7" x14ac:dyDescent="0.2">
      <c r="A24" s="11" t="s">
        <v>286</v>
      </c>
      <c r="B24" t="s">
        <v>302</v>
      </c>
      <c r="C24" t="s">
        <v>231</v>
      </c>
      <c r="D24" s="11">
        <v>4</v>
      </c>
      <c r="E24" s="11">
        <f t="shared" si="0"/>
        <v>36</v>
      </c>
      <c r="F24" s="11"/>
      <c r="G24" s="11"/>
    </row>
    <row r="25" spans="1:7" x14ac:dyDescent="0.2">
      <c r="A25" s="11" t="s">
        <v>286</v>
      </c>
      <c r="B25" t="s">
        <v>299</v>
      </c>
      <c r="C25" t="s">
        <v>231</v>
      </c>
      <c r="D25" s="11">
        <v>4</v>
      </c>
      <c r="E25" s="11">
        <f t="shared" si="0"/>
        <v>36</v>
      </c>
      <c r="F25" s="11"/>
      <c r="G25" s="11"/>
    </row>
    <row r="26" spans="1:7" x14ac:dyDescent="0.2">
      <c r="A26" s="11" t="s">
        <v>286</v>
      </c>
      <c r="B26" t="s">
        <v>289</v>
      </c>
      <c r="C26" t="s">
        <v>290</v>
      </c>
      <c r="D26" s="11">
        <v>3</v>
      </c>
      <c r="E26" s="11">
        <f t="shared" si="0"/>
        <v>27</v>
      </c>
      <c r="F26" s="11"/>
      <c r="G26" s="11"/>
    </row>
    <row r="27" spans="1:7" x14ac:dyDescent="0.2">
      <c r="A27" s="11" t="s">
        <v>286</v>
      </c>
      <c r="B27" t="s">
        <v>291</v>
      </c>
      <c r="C27" t="s">
        <v>292</v>
      </c>
      <c r="D27" s="11">
        <v>3</v>
      </c>
      <c r="E27" s="11">
        <f t="shared" si="0"/>
        <v>27</v>
      </c>
      <c r="F27" s="11"/>
      <c r="G27" s="11"/>
    </row>
    <row r="28" spans="1:7" x14ac:dyDescent="0.2">
      <c r="A28" s="11" t="s">
        <v>286</v>
      </c>
      <c r="B28" t="s">
        <v>283</v>
      </c>
      <c r="C28" t="s">
        <v>308</v>
      </c>
      <c r="D28" s="11">
        <v>26</v>
      </c>
      <c r="E28" s="11">
        <f t="shared" si="0"/>
        <v>234</v>
      </c>
      <c r="F28" s="11"/>
      <c r="G28" s="11"/>
    </row>
    <row r="29" spans="1:7" x14ac:dyDescent="0.2">
      <c r="A29" s="11" t="s">
        <v>286</v>
      </c>
      <c r="B29" t="s">
        <v>293</v>
      </c>
      <c r="C29" t="s">
        <v>177</v>
      </c>
      <c r="D29" s="11">
        <v>2</v>
      </c>
      <c r="E29" s="11">
        <f t="shared" si="0"/>
        <v>18</v>
      </c>
      <c r="F29" s="11"/>
      <c r="G29" s="11"/>
    </row>
  </sheetData>
  <autoFilter ref="A3:E29" xr:uid="{F26E4813-3FDF-467F-96FF-8CE4C53E3C9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CD1D-5CFE-4251-814C-C0C80416DF8B}">
  <dimension ref="B1:K27"/>
  <sheetViews>
    <sheetView showGridLines="0" topLeftCell="D1" zoomScale="80" zoomScaleNormal="80" workbookViewId="0">
      <pane ySplit="1" topLeftCell="A2" activePane="bottomLeft" state="frozen"/>
      <selection pane="bottomLeft" activeCell="D2" sqref="D2"/>
    </sheetView>
  </sheetViews>
  <sheetFormatPr defaultColWidth="11.42578125" defaultRowHeight="14.4" x14ac:dyDescent="0.3"/>
  <cols>
    <col min="1" max="1" width="2.140625" style="68" customWidth="1"/>
    <col min="2" max="2" width="27.140625" style="76" bestFit="1" customWidth="1"/>
    <col min="3" max="3" width="34.85546875" style="68" bestFit="1" customWidth="1"/>
    <col min="4" max="4" width="70.28515625" style="77" bestFit="1" customWidth="1"/>
    <col min="5" max="5" width="29.5703125" style="76" customWidth="1"/>
    <col min="6" max="6" width="28.85546875" style="78" bestFit="1" customWidth="1"/>
    <col min="7" max="7" width="9.7109375" style="76" customWidth="1"/>
    <col min="8" max="8" width="13.5703125" style="79" customWidth="1"/>
    <col min="9" max="9" width="15.42578125" style="79" customWidth="1"/>
    <col min="10" max="10" width="20.140625" style="76" customWidth="1"/>
    <col min="11" max="11" width="67.7109375" style="76" customWidth="1"/>
    <col min="12" max="16384" width="11.42578125" style="68"/>
  </cols>
  <sheetData>
    <row r="1" spans="2:11" ht="61.5" customHeight="1" x14ac:dyDescent="0.3">
      <c r="B1" s="31" t="s">
        <v>219</v>
      </c>
      <c r="C1" s="31" t="s">
        <v>309</v>
      </c>
      <c r="D1" s="32" t="s">
        <v>220</v>
      </c>
      <c r="E1" s="31" t="s">
        <v>310</v>
      </c>
      <c r="F1" s="33" t="s">
        <v>366</v>
      </c>
      <c r="G1" s="34" t="s">
        <v>313</v>
      </c>
      <c r="H1" s="66" t="s">
        <v>367</v>
      </c>
      <c r="I1" s="67" t="s">
        <v>315</v>
      </c>
      <c r="J1" s="31" t="s">
        <v>221</v>
      </c>
      <c r="K1" s="31" t="s">
        <v>316</v>
      </c>
    </row>
    <row r="2" spans="2:11" ht="14.4" customHeight="1" x14ac:dyDescent="0.3">
      <c r="B2" s="69" t="s">
        <v>223</v>
      </c>
      <c r="C2" s="70" t="s">
        <v>317</v>
      </c>
      <c r="D2" s="71" t="s">
        <v>226</v>
      </c>
      <c r="E2" s="72" t="s">
        <v>318</v>
      </c>
      <c r="F2" s="73">
        <v>16</v>
      </c>
      <c r="G2" s="72" t="s">
        <v>7</v>
      </c>
      <c r="H2" s="74">
        <v>9.25</v>
      </c>
      <c r="I2" s="74">
        <f>F2*H2</f>
        <v>148</v>
      </c>
      <c r="J2" s="69" t="s">
        <v>162</v>
      </c>
      <c r="K2" s="69" t="s">
        <v>72</v>
      </c>
    </row>
    <row r="3" spans="2:11" x14ac:dyDescent="0.3">
      <c r="B3" s="69" t="s">
        <v>223</v>
      </c>
      <c r="C3" s="70" t="s">
        <v>317</v>
      </c>
      <c r="D3" s="71" t="s">
        <v>225</v>
      </c>
      <c r="E3" s="72" t="s">
        <v>318</v>
      </c>
      <c r="F3" s="73">
        <v>16</v>
      </c>
      <c r="G3" s="72" t="s">
        <v>7</v>
      </c>
      <c r="H3" s="74">
        <v>9.25</v>
      </c>
      <c r="I3" s="74">
        <f>F3*H3</f>
        <v>148</v>
      </c>
      <c r="J3" s="69" t="s">
        <v>161</v>
      </c>
      <c r="K3" s="69" t="s">
        <v>71</v>
      </c>
    </row>
    <row r="4" spans="2:11" ht="14.4" customHeight="1" x14ac:dyDescent="0.3">
      <c r="B4" s="69" t="s">
        <v>223</v>
      </c>
      <c r="C4" s="70" t="s">
        <v>317</v>
      </c>
      <c r="D4" s="71" t="s">
        <v>224</v>
      </c>
      <c r="E4" s="72" t="s">
        <v>318</v>
      </c>
      <c r="F4" s="73">
        <v>2</v>
      </c>
      <c r="G4" s="72" t="s">
        <v>7</v>
      </c>
      <c r="H4" s="74">
        <v>8.74</v>
      </c>
      <c r="I4" s="74">
        <f>F4*H4</f>
        <v>17.48</v>
      </c>
      <c r="J4" s="69" t="s">
        <v>160</v>
      </c>
      <c r="K4" s="69" t="s">
        <v>70</v>
      </c>
    </row>
    <row r="5" spans="2:11" ht="14.4" customHeight="1" x14ac:dyDescent="0.3">
      <c r="B5" s="69" t="s">
        <v>282</v>
      </c>
      <c r="C5" s="70" t="s">
        <v>317</v>
      </c>
      <c r="D5" s="71" t="s">
        <v>226</v>
      </c>
      <c r="E5" s="72" t="s">
        <v>318</v>
      </c>
      <c r="F5" s="73">
        <v>16</v>
      </c>
      <c r="G5" s="72" t="s">
        <v>7</v>
      </c>
      <c r="H5" s="74">
        <v>9.25</v>
      </c>
      <c r="I5" s="74">
        <f>F5*H5</f>
        <v>148</v>
      </c>
      <c r="J5" s="69" t="s">
        <v>162</v>
      </c>
      <c r="K5" s="69" t="s">
        <v>72</v>
      </c>
    </row>
    <row r="6" spans="2:11" ht="14.4" customHeight="1" x14ac:dyDescent="0.3">
      <c r="B6" s="69" t="s">
        <v>282</v>
      </c>
      <c r="C6" s="70" t="s">
        <v>317</v>
      </c>
      <c r="D6" s="71" t="s">
        <v>225</v>
      </c>
      <c r="E6" s="72" t="s">
        <v>318</v>
      </c>
      <c r="F6" s="73">
        <v>16</v>
      </c>
      <c r="G6" s="72" t="s">
        <v>7</v>
      </c>
      <c r="H6" s="74">
        <v>9.25</v>
      </c>
      <c r="I6" s="74">
        <f>F6*H6</f>
        <v>148</v>
      </c>
      <c r="J6" s="69" t="s">
        <v>161</v>
      </c>
      <c r="K6" s="69" t="s">
        <v>71</v>
      </c>
    </row>
    <row r="7" spans="2:11" ht="14.4" customHeight="1" x14ac:dyDescent="0.3">
      <c r="B7" s="69" t="s">
        <v>282</v>
      </c>
      <c r="C7" s="70" t="s">
        <v>317</v>
      </c>
      <c r="D7" s="71" t="s">
        <v>224</v>
      </c>
      <c r="E7" s="72" t="s">
        <v>318</v>
      </c>
      <c r="F7" s="73">
        <v>2</v>
      </c>
      <c r="G7" s="72" t="s">
        <v>7</v>
      </c>
      <c r="H7" s="74">
        <v>8.74</v>
      </c>
      <c r="I7" s="74">
        <f>F7*H7</f>
        <v>17.48</v>
      </c>
      <c r="J7" s="69" t="s">
        <v>160</v>
      </c>
      <c r="K7" s="69" t="s">
        <v>70</v>
      </c>
    </row>
    <row r="8" spans="2:11" x14ac:dyDescent="0.3">
      <c r="B8" s="69" t="s">
        <v>285</v>
      </c>
      <c r="C8" s="70" t="s">
        <v>317</v>
      </c>
      <c r="D8" s="71" t="s">
        <v>226</v>
      </c>
      <c r="E8" s="72" t="s">
        <v>318</v>
      </c>
      <c r="F8" s="73">
        <v>16</v>
      </c>
      <c r="G8" s="72" t="s">
        <v>7</v>
      </c>
      <c r="H8" s="74">
        <v>9.25</v>
      </c>
      <c r="I8" s="74">
        <f>F8*H8</f>
        <v>148</v>
      </c>
      <c r="J8" s="69" t="s">
        <v>162</v>
      </c>
      <c r="K8" s="69" t="s">
        <v>72</v>
      </c>
    </row>
    <row r="9" spans="2:11" x14ac:dyDescent="0.3">
      <c r="B9" s="69" t="s">
        <v>285</v>
      </c>
      <c r="C9" s="70" t="s">
        <v>317</v>
      </c>
      <c r="D9" s="71" t="s">
        <v>225</v>
      </c>
      <c r="E9" s="72" t="s">
        <v>318</v>
      </c>
      <c r="F9" s="73">
        <v>16</v>
      </c>
      <c r="G9" s="72" t="s">
        <v>7</v>
      </c>
      <c r="H9" s="74">
        <v>9.25</v>
      </c>
      <c r="I9" s="74">
        <f>F9*H9</f>
        <v>148</v>
      </c>
      <c r="J9" s="69" t="s">
        <v>161</v>
      </c>
      <c r="K9" s="69" t="s">
        <v>71</v>
      </c>
    </row>
    <row r="10" spans="2:11" x14ac:dyDescent="0.3">
      <c r="B10" s="69" t="s">
        <v>285</v>
      </c>
      <c r="C10" s="70" t="s">
        <v>317</v>
      </c>
      <c r="D10" s="71" t="s">
        <v>224</v>
      </c>
      <c r="E10" s="72" t="s">
        <v>318</v>
      </c>
      <c r="F10" s="73">
        <v>2</v>
      </c>
      <c r="G10" s="72" t="s">
        <v>7</v>
      </c>
      <c r="H10" s="74">
        <v>8.74</v>
      </c>
      <c r="I10" s="74">
        <f>F10*H10</f>
        <v>17.48</v>
      </c>
      <c r="J10" s="69" t="s">
        <v>160</v>
      </c>
      <c r="K10" s="69" t="s">
        <v>70</v>
      </c>
    </row>
    <row r="11" spans="2:11" x14ac:dyDescent="0.3">
      <c r="B11" s="69" t="s">
        <v>286</v>
      </c>
      <c r="C11" s="70" t="s">
        <v>317</v>
      </c>
      <c r="D11" s="71" t="s">
        <v>226</v>
      </c>
      <c r="E11" s="72" t="s">
        <v>318</v>
      </c>
      <c r="F11" s="73">
        <v>16</v>
      </c>
      <c r="G11" s="72" t="s">
        <v>7</v>
      </c>
      <c r="H11" s="74">
        <v>9.25</v>
      </c>
      <c r="I11" s="74">
        <f>F11*H11</f>
        <v>148</v>
      </c>
      <c r="J11" s="69" t="s">
        <v>162</v>
      </c>
      <c r="K11" s="69" t="s">
        <v>72</v>
      </c>
    </row>
    <row r="12" spans="2:11" x14ac:dyDescent="0.3">
      <c r="B12" s="69" t="s">
        <v>286</v>
      </c>
      <c r="C12" s="70" t="s">
        <v>317</v>
      </c>
      <c r="D12" s="71" t="s">
        <v>225</v>
      </c>
      <c r="E12" s="72" t="s">
        <v>318</v>
      </c>
      <c r="F12" s="73">
        <v>2</v>
      </c>
      <c r="G12" s="72" t="s">
        <v>7</v>
      </c>
      <c r="H12" s="74">
        <v>9.25</v>
      </c>
      <c r="I12" s="74">
        <f>F12*H12</f>
        <v>18.5</v>
      </c>
      <c r="J12" s="69" t="s">
        <v>161</v>
      </c>
      <c r="K12" s="69" t="s">
        <v>71</v>
      </c>
    </row>
    <row r="13" spans="2:11" x14ac:dyDescent="0.3">
      <c r="B13" s="69" t="s">
        <v>286</v>
      </c>
      <c r="C13" s="70" t="s">
        <v>317</v>
      </c>
      <c r="D13" s="71" t="s">
        <v>224</v>
      </c>
      <c r="E13" s="72" t="s">
        <v>318</v>
      </c>
      <c r="F13" s="73">
        <v>16</v>
      </c>
      <c r="G13" s="72" t="s">
        <v>7</v>
      </c>
      <c r="H13" s="74">
        <v>8.74</v>
      </c>
      <c r="I13" s="74">
        <f>F13*H13</f>
        <v>139.84</v>
      </c>
      <c r="J13" s="69" t="s">
        <v>160</v>
      </c>
      <c r="K13" s="69" t="s">
        <v>70</v>
      </c>
    </row>
    <row r="14" spans="2:11" x14ac:dyDescent="0.3">
      <c r="B14" s="69" t="s">
        <v>286</v>
      </c>
      <c r="C14" s="70" t="s">
        <v>319</v>
      </c>
      <c r="D14" s="71" t="s">
        <v>305</v>
      </c>
      <c r="E14" s="72" t="s">
        <v>318</v>
      </c>
      <c r="F14" s="73">
        <v>4</v>
      </c>
      <c r="G14" s="72" t="s">
        <v>7</v>
      </c>
      <c r="H14" s="74">
        <v>10</v>
      </c>
      <c r="I14" s="74">
        <f>F14*H14</f>
        <v>40</v>
      </c>
      <c r="J14" s="69" t="s">
        <v>190</v>
      </c>
      <c r="K14" s="69" t="s">
        <v>100</v>
      </c>
    </row>
    <row r="15" spans="2:11" x14ac:dyDescent="0.3">
      <c r="B15" s="69" t="s">
        <v>286</v>
      </c>
      <c r="C15" s="70" t="s">
        <v>319</v>
      </c>
      <c r="D15" s="71" t="s">
        <v>294</v>
      </c>
      <c r="E15" s="72" t="s">
        <v>318</v>
      </c>
      <c r="F15" s="73">
        <v>4</v>
      </c>
      <c r="G15" s="72" t="s">
        <v>7</v>
      </c>
      <c r="H15" s="74">
        <v>33.33</v>
      </c>
      <c r="I15" s="74">
        <f>F15*H15</f>
        <v>133.32</v>
      </c>
      <c r="J15" s="69" t="s">
        <v>144</v>
      </c>
      <c r="K15" s="69" t="s">
        <v>54</v>
      </c>
    </row>
    <row r="16" spans="2:11" x14ac:dyDescent="0.3">
      <c r="B16" s="69" t="s">
        <v>286</v>
      </c>
      <c r="C16" s="70" t="s">
        <v>319</v>
      </c>
      <c r="D16" s="71" t="s">
        <v>304</v>
      </c>
      <c r="E16" s="72" t="s">
        <v>318</v>
      </c>
      <c r="F16" s="73">
        <v>4</v>
      </c>
      <c r="G16" s="72" t="s">
        <v>7</v>
      </c>
      <c r="H16" s="74">
        <v>130.24</v>
      </c>
      <c r="I16" s="74">
        <f>F16*H16</f>
        <v>520.96</v>
      </c>
      <c r="J16" s="69" t="s">
        <v>146</v>
      </c>
      <c r="K16" s="69" t="s">
        <v>56</v>
      </c>
    </row>
    <row r="17" spans="2:11" x14ac:dyDescent="0.3">
      <c r="B17" s="69" t="s">
        <v>286</v>
      </c>
      <c r="C17" s="70" t="s">
        <v>319</v>
      </c>
      <c r="D17" s="71" t="s">
        <v>287</v>
      </c>
      <c r="E17" s="72" t="s">
        <v>318</v>
      </c>
      <c r="F17" s="73">
        <v>12</v>
      </c>
      <c r="G17" s="72" t="s">
        <v>320</v>
      </c>
      <c r="H17" s="74">
        <v>5.04</v>
      </c>
      <c r="I17" s="74">
        <f>F17*H17</f>
        <v>60.480000000000004</v>
      </c>
      <c r="J17" s="69" t="s">
        <v>191</v>
      </c>
      <c r="K17" s="69" t="s">
        <v>101</v>
      </c>
    </row>
    <row r="18" spans="2:11" x14ac:dyDescent="0.3">
      <c r="B18" s="69" t="s">
        <v>286</v>
      </c>
      <c r="C18" s="70" t="s">
        <v>319</v>
      </c>
      <c r="D18" s="71" t="s">
        <v>298</v>
      </c>
      <c r="E18" s="72" t="s">
        <v>318</v>
      </c>
      <c r="F18" s="73">
        <v>4</v>
      </c>
      <c r="G18" s="72" t="s">
        <v>7</v>
      </c>
      <c r="H18" s="74">
        <v>416.83</v>
      </c>
      <c r="I18" s="74">
        <f>F18*H18</f>
        <v>1667.32</v>
      </c>
      <c r="J18" s="69" t="s">
        <v>165</v>
      </c>
      <c r="K18" s="69" t="s">
        <v>75</v>
      </c>
    </row>
    <row r="19" spans="2:11" x14ac:dyDescent="0.3">
      <c r="B19" s="69" t="s">
        <v>286</v>
      </c>
      <c r="C19" s="70" t="s">
        <v>319</v>
      </c>
      <c r="D19" s="71" t="s">
        <v>288</v>
      </c>
      <c r="E19" s="72" t="s">
        <v>318</v>
      </c>
      <c r="F19" s="73">
        <v>39</v>
      </c>
      <c r="G19" s="72" t="s">
        <v>320</v>
      </c>
      <c r="H19" s="74">
        <v>24.2</v>
      </c>
      <c r="I19" s="74">
        <f>F19*H19</f>
        <v>943.8</v>
      </c>
      <c r="J19" s="69" t="s">
        <v>192</v>
      </c>
      <c r="K19" s="69" t="s">
        <v>102</v>
      </c>
    </row>
    <row r="20" spans="2:11" x14ac:dyDescent="0.3">
      <c r="B20" s="69" t="s">
        <v>286</v>
      </c>
      <c r="C20" s="70" t="s">
        <v>319</v>
      </c>
      <c r="D20" s="71" t="s">
        <v>300</v>
      </c>
      <c r="E20" s="72" t="s">
        <v>318</v>
      </c>
      <c r="F20" s="73">
        <v>4</v>
      </c>
      <c r="G20" s="72" t="s">
        <v>7</v>
      </c>
      <c r="H20" s="74">
        <v>4</v>
      </c>
      <c r="I20" s="74">
        <f>F20*H20</f>
        <v>16</v>
      </c>
      <c r="J20" s="69" t="s">
        <v>231</v>
      </c>
      <c r="K20" s="69" t="s">
        <v>231</v>
      </c>
    </row>
    <row r="21" spans="2:11" x14ac:dyDescent="0.3">
      <c r="B21" s="69" t="s">
        <v>286</v>
      </c>
      <c r="C21" s="70" t="s">
        <v>319</v>
      </c>
      <c r="D21" s="71" t="s">
        <v>301</v>
      </c>
      <c r="E21" s="72" t="s">
        <v>318</v>
      </c>
      <c r="F21" s="73">
        <v>4</v>
      </c>
      <c r="G21" s="72" t="s">
        <v>7</v>
      </c>
      <c r="H21" s="74">
        <v>4.5</v>
      </c>
      <c r="I21" s="74">
        <f>F21*H21</f>
        <v>18</v>
      </c>
      <c r="J21" s="69" t="s">
        <v>231</v>
      </c>
      <c r="K21" s="69" t="s">
        <v>231</v>
      </c>
    </row>
    <row r="22" spans="2:11" x14ac:dyDescent="0.3">
      <c r="B22" s="69" t="s">
        <v>286</v>
      </c>
      <c r="C22" s="70" t="s">
        <v>319</v>
      </c>
      <c r="D22" s="71" t="s">
        <v>302</v>
      </c>
      <c r="E22" s="72" t="s">
        <v>318</v>
      </c>
      <c r="F22" s="73">
        <v>4</v>
      </c>
      <c r="G22" s="72" t="s">
        <v>7</v>
      </c>
      <c r="H22" s="74">
        <v>5</v>
      </c>
      <c r="I22" s="74">
        <f>F22*H22</f>
        <v>20</v>
      </c>
      <c r="J22" s="69" t="s">
        <v>231</v>
      </c>
      <c r="K22" s="69" t="s">
        <v>231</v>
      </c>
    </row>
    <row r="23" spans="2:11" x14ac:dyDescent="0.3">
      <c r="B23" s="69" t="s">
        <v>286</v>
      </c>
      <c r="C23" s="70" t="s">
        <v>319</v>
      </c>
      <c r="D23" s="71" t="s">
        <v>299</v>
      </c>
      <c r="E23" s="72" t="s">
        <v>318</v>
      </c>
      <c r="F23" s="73">
        <v>4</v>
      </c>
      <c r="G23" s="72" t="s">
        <v>7</v>
      </c>
      <c r="H23" s="74">
        <v>7</v>
      </c>
      <c r="I23" s="74">
        <f>F23*H23</f>
        <v>28</v>
      </c>
      <c r="J23" s="69" t="s">
        <v>231</v>
      </c>
      <c r="K23" s="69" t="s">
        <v>231</v>
      </c>
    </row>
    <row r="24" spans="2:11" x14ac:dyDescent="0.3">
      <c r="B24" s="69" t="s">
        <v>286</v>
      </c>
      <c r="C24" s="70" t="s">
        <v>321</v>
      </c>
      <c r="D24" s="71" t="s">
        <v>289</v>
      </c>
      <c r="E24" s="72" t="s">
        <v>318</v>
      </c>
      <c r="F24" s="73">
        <v>3</v>
      </c>
      <c r="G24" s="72" t="s">
        <v>7</v>
      </c>
      <c r="H24" s="74">
        <v>3.5</v>
      </c>
      <c r="I24" s="74">
        <f>F24*H24</f>
        <v>10.5</v>
      </c>
      <c r="J24" s="69" t="s">
        <v>290</v>
      </c>
      <c r="K24" s="69" t="s">
        <v>322</v>
      </c>
    </row>
    <row r="25" spans="2:11" x14ac:dyDescent="0.3">
      <c r="B25" s="69" t="s">
        <v>286</v>
      </c>
      <c r="C25" s="70" t="s">
        <v>321</v>
      </c>
      <c r="D25" s="71" t="s">
        <v>291</v>
      </c>
      <c r="E25" s="72" t="s">
        <v>318</v>
      </c>
      <c r="F25" s="73">
        <v>3</v>
      </c>
      <c r="G25" s="72" t="s">
        <v>7</v>
      </c>
      <c r="H25" s="74">
        <v>3.5</v>
      </c>
      <c r="I25" s="74">
        <f>F25*H25</f>
        <v>10.5</v>
      </c>
      <c r="J25" s="69" t="s">
        <v>292</v>
      </c>
      <c r="K25" s="69" t="s">
        <v>323</v>
      </c>
    </row>
    <row r="26" spans="2:11" x14ac:dyDescent="0.3">
      <c r="B26" s="69" t="s">
        <v>286</v>
      </c>
      <c r="C26" s="70" t="s">
        <v>321</v>
      </c>
      <c r="D26" s="71" t="s">
        <v>283</v>
      </c>
      <c r="E26" s="72" t="s">
        <v>318</v>
      </c>
      <c r="F26" s="73">
        <v>26</v>
      </c>
      <c r="G26" s="72" t="s">
        <v>320</v>
      </c>
      <c r="H26" s="74">
        <v>72.83</v>
      </c>
      <c r="I26" s="74">
        <f>F26*H26</f>
        <v>1893.58</v>
      </c>
      <c r="J26" s="69" t="s">
        <v>308</v>
      </c>
      <c r="K26" s="69" t="s">
        <v>324</v>
      </c>
    </row>
    <row r="27" spans="2:11" x14ac:dyDescent="0.3">
      <c r="B27" s="69" t="s">
        <v>286</v>
      </c>
      <c r="C27" s="70" t="s">
        <v>317</v>
      </c>
      <c r="D27" s="71" t="s">
        <v>293</v>
      </c>
      <c r="E27" s="75" t="s">
        <v>318</v>
      </c>
      <c r="F27" s="73">
        <v>2</v>
      </c>
      <c r="G27" s="72" t="s">
        <v>7</v>
      </c>
      <c r="H27" s="74">
        <v>41.8</v>
      </c>
      <c r="I27" s="74">
        <f>F27*H27</f>
        <v>83.6</v>
      </c>
      <c r="J27" s="69" t="s">
        <v>177</v>
      </c>
      <c r="K27" s="69" t="s">
        <v>87</v>
      </c>
    </row>
  </sheetData>
  <autoFilter ref="B1:K27" xr:uid="{95513106-6B89-46F2-9A04-C0F7B9395D47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261D-799B-4D7F-A6FA-07113D1BD6EB}">
  <sheetPr>
    <tabColor rgb="FFFFFF00"/>
  </sheetPr>
  <dimension ref="A3:E94"/>
  <sheetViews>
    <sheetView workbookViewId="0">
      <selection activeCell="B4" sqref="B4"/>
    </sheetView>
  </sheetViews>
  <sheetFormatPr defaultRowHeight="10.199999999999999" x14ac:dyDescent="0.2"/>
  <cols>
    <col min="1" max="1" width="53.85546875" bestFit="1" customWidth="1"/>
    <col min="2" max="2" width="27.140625" bestFit="1" customWidth="1"/>
    <col min="3" max="3" width="15.140625" bestFit="1" customWidth="1"/>
    <col min="4" max="4" width="15" bestFit="1" customWidth="1"/>
    <col min="5" max="5" width="25.85546875" bestFit="1" customWidth="1"/>
  </cols>
  <sheetData>
    <row r="3" spans="1:5" x14ac:dyDescent="0.2">
      <c r="A3" s="9" t="s">
        <v>13</v>
      </c>
      <c r="B3" t="s">
        <v>201</v>
      </c>
      <c r="C3" t="s">
        <v>202</v>
      </c>
      <c r="D3" t="s">
        <v>15</v>
      </c>
      <c r="E3" t="s">
        <v>203</v>
      </c>
    </row>
    <row r="4" spans="1:5" x14ac:dyDescent="0.2">
      <c r="A4" s="1" t="s">
        <v>16</v>
      </c>
      <c r="C4">
        <v>9.9</v>
      </c>
      <c r="D4">
        <v>9.9</v>
      </c>
    </row>
    <row r="5" spans="1:5" x14ac:dyDescent="0.2">
      <c r="A5" s="1" t="s">
        <v>17</v>
      </c>
      <c r="C5">
        <v>8</v>
      </c>
      <c r="D5">
        <v>2</v>
      </c>
      <c r="E5">
        <v>6</v>
      </c>
    </row>
    <row r="6" spans="1:5" x14ac:dyDescent="0.2">
      <c r="A6" s="1" t="s">
        <v>18</v>
      </c>
      <c r="B6">
        <v>1</v>
      </c>
      <c r="D6">
        <v>1</v>
      </c>
    </row>
    <row r="7" spans="1:5" x14ac:dyDescent="0.2">
      <c r="A7" s="1" t="s">
        <v>19</v>
      </c>
      <c r="C7">
        <v>6</v>
      </c>
      <c r="D7">
        <v>4</v>
      </c>
      <c r="E7">
        <v>2</v>
      </c>
    </row>
    <row r="8" spans="1:5" x14ac:dyDescent="0.2">
      <c r="A8" s="1" t="s">
        <v>20</v>
      </c>
      <c r="B8">
        <v>1</v>
      </c>
      <c r="C8">
        <v>2</v>
      </c>
      <c r="D8">
        <v>1</v>
      </c>
      <c r="E8">
        <v>2</v>
      </c>
    </row>
    <row r="9" spans="1:5" x14ac:dyDescent="0.2">
      <c r="A9" s="1" t="s">
        <v>21</v>
      </c>
      <c r="C9">
        <v>1</v>
      </c>
      <c r="D9">
        <v>1</v>
      </c>
    </row>
    <row r="10" spans="1:5" x14ac:dyDescent="0.2">
      <c r="A10" s="1" t="s">
        <v>22</v>
      </c>
      <c r="B10">
        <v>11</v>
      </c>
      <c r="C10">
        <v>2</v>
      </c>
      <c r="D10">
        <v>1</v>
      </c>
      <c r="E10">
        <v>12</v>
      </c>
    </row>
    <row r="11" spans="1:5" x14ac:dyDescent="0.2">
      <c r="A11" s="1" t="s">
        <v>23</v>
      </c>
      <c r="C11">
        <v>4</v>
      </c>
      <c r="D11">
        <v>1</v>
      </c>
      <c r="E11">
        <v>3</v>
      </c>
    </row>
    <row r="12" spans="1:5" x14ac:dyDescent="0.2">
      <c r="A12" s="1" t="s">
        <v>24</v>
      </c>
      <c r="B12">
        <v>3</v>
      </c>
      <c r="D12">
        <v>3</v>
      </c>
    </row>
    <row r="13" spans="1:5" x14ac:dyDescent="0.2">
      <c r="A13" s="1" t="s">
        <v>25</v>
      </c>
      <c r="B13">
        <v>2</v>
      </c>
      <c r="D13">
        <v>1</v>
      </c>
      <c r="E13">
        <v>1</v>
      </c>
    </row>
    <row r="14" spans="1:5" x14ac:dyDescent="0.2">
      <c r="A14" s="1" t="s">
        <v>26</v>
      </c>
      <c r="B14">
        <v>20</v>
      </c>
      <c r="C14">
        <v>18</v>
      </c>
      <c r="D14">
        <v>37</v>
      </c>
      <c r="E14">
        <v>1</v>
      </c>
    </row>
    <row r="15" spans="1:5" x14ac:dyDescent="0.2">
      <c r="A15" s="1" t="s">
        <v>27</v>
      </c>
      <c r="B15">
        <v>3</v>
      </c>
      <c r="D15">
        <v>2</v>
      </c>
      <c r="E15">
        <v>1</v>
      </c>
    </row>
    <row r="16" spans="1:5" x14ac:dyDescent="0.2">
      <c r="A16" s="1" t="s">
        <v>28</v>
      </c>
      <c r="C16">
        <v>3</v>
      </c>
      <c r="D16">
        <v>1</v>
      </c>
      <c r="E16">
        <v>2</v>
      </c>
    </row>
    <row r="17" spans="1:5" x14ac:dyDescent="0.2">
      <c r="A17" s="1" t="s">
        <v>29</v>
      </c>
      <c r="B17">
        <v>1</v>
      </c>
      <c r="D17">
        <v>1</v>
      </c>
    </row>
    <row r="18" spans="1:5" x14ac:dyDescent="0.2">
      <c r="A18" s="1" t="s">
        <v>30</v>
      </c>
      <c r="C18">
        <v>2</v>
      </c>
      <c r="D18">
        <v>2</v>
      </c>
    </row>
    <row r="19" spans="1:5" x14ac:dyDescent="0.2">
      <c r="A19" s="1" t="s">
        <v>31</v>
      </c>
      <c r="C19">
        <v>3</v>
      </c>
      <c r="D19">
        <v>1</v>
      </c>
      <c r="E19">
        <v>2</v>
      </c>
    </row>
    <row r="20" spans="1:5" x14ac:dyDescent="0.2">
      <c r="A20" s="1" t="s">
        <v>32</v>
      </c>
      <c r="C20">
        <v>600</v>
      </c>
      <c r="D20">
        <v>450</v>
      </c>
      <c r="E20">
        <v>150</v>
      </c>
    </row>
    <row r="21" spans="1:5" x14ac:dyDescent="0.2">
      <c r="A21" s="1" t="s">
        <v>33</v>
      </c>
      <c r="C21">
        <v>120</v>
      </c>
      <c r="D21">
        <v>120</v>
      </c>
    </row>
    <row r="22" spans="1:5" x14ac:dyDescent="0.2">
      <c r="A22" s="1" t="s">
        <v>34</v>
      </c>
      <c r="C22">
        <v>250</v>
      </c>
      <c r="D22">
        <v>16</v>
      </c>
      <c r="E22">
        <v>234</v>
      </c>
    </row>
    <row r="23" spans="1:5" x14ac:dyDescent="0.2">
      <c r="A23" s="1" t="s">
        <v>35</v>
      </c>
      <c r="C23">
        <v>3</v>
      </c>
      <c r="D23">
        <v>2</v>
      </c>
      <c r="E23">
        <v>1</v>
      </c>
    </row>
    <row r="24" spans="1:5" x14ac:dyDescent="0.2">
      <c r="A24" s="1" t="s">
        <v>36</v>
      </c>
      <c r="C24">
        <v>6</v>
      </c>
      <c r="D24">
        <v>1</v>
      </c>
      <c r="E24">
        <v>5</v>
      </c>
    </row>
    <row r="25" spans="1:5" x14ac:dyDescent="0.2">
      <c r="A25" s="1" t="s">
        <v>37</v>
      </c>
      <c r="C25">
        <v>510</v>
      </c>
      <c r="D25">
        <v>100</v>
      </c>
      <c r="E25">
        <v>410</v>
      </c>
    </row>
    <row r="26" spans="1:5" x14ac:dyDescent="0.2">
      <c r="A26" s="1" t="s">
        <v>38</v>
      </c>
      <c r="C26">
        <v>1</v>
      </c>
      <c r="E26">
        <v>1</v>
      </c>
    </row>
    <row r="27" spans="1:5" x14ac:dyDescent="0.2">
      <c r="A27" s="1" t="s">
        <v>39</v>
      </c>
      <c r="C27">
        <v>15</v>
      </c>
      <c r="D27">
        <v>5</v>
      </c>
      <c r="E27">
        <v>10</v>
      </c>
    </row>
    <row r="28" spans="1:5" x14ac:dyDescent="0.2">
      <c r="A28" s="1" t="s">
        <v>40</v>
      </c>
      <c r="C28">
        <v>19</v>
      </c>
      <c r="D28">
        <v>3</v>
      </c>
      <c r="E28">
        <v>16</v>
      </c>
    </row>
    <row r="29" spans="1:5" x14ac:dyDescent="0.2">
      <c r="A29" s="1" t="s">
        <v>41</v>
      </c>
      <c r="C29">
        <v>72</v>
      </c>
      <c r="D29">
        <v>12</v>
      </c>
      <c r="E29">
        <v>60</v>
      </c>
    </row>
    <row r="30" spans="1:5" x14ac:dyDescent="0.2">
      <c r="A30" s="1" t="s">
        <v>42</v>
      </c>
      <c r="B30">
        <v>2</v>
      </c>
      <c r="D30">
        <v>2</v>
      </c>
    </row>
    <row r="31" spans="1:5" x14ac:dyDescent="0.2">
      <c r="A31" s="1" t="s">
        <v>43</v>
      </c>
      <c r="C31">
        <v>1</v>
      </c>
      <c r="D31">
        <v>1</v>
      </c>
    </row>
    <row r="32" spans="1:5" x14ac:dyDescent="0.2">
      <c r="A32" s="1" t="s">
        <v>44</v>
      </c>
      <c r="C32">
        <v>22</v>
      </c>
      <c r="D32">
        <v>2</v>
      </c>
      <c r="E32">
        <v>20</v>
      </c>
    </row>
    <row r="33" spans="1:5" x14ac:dyDescent="0.2">
      <c r="A33" s="1" t="s">
        <v>45</v>
      </c>
      <c r="B33">
        <v>15</v>
      </c>
      <c r="D33">
        <v>15</v>
      </c>
    </row>
    <row r="34" spans="1:5" x14ac:dyDescent="0.2">
      <c r="A34" s="1" t="s">
        <v>46</v>
      </c>
      <c r="B34">
        <v>4</v>
      </c>
      <c r="D34">
        <v>4</v>
      </c>
    </row>
    <row r="35" spans="1:5" x14ac:dyDescent="0.2">
      <c r="A35" s="1" t="s">
        <v>47</v>
      </c>
      <c r="B35">
        <v>9</v>
      </c>
      <c r="D35">
        <v>1</v>
      </c>
      <c r="E35">
        <v>8</v>
      </c>
    </row>
    <row r="36" spans="1:5" x14ac:dyDescent="0.2">
      <c r="A36" s="1" t="s">
        <v>48</v>
      </c>
      <c r="B36">
        <v>10</v>
      </c>
      <c r="D36">
        <v>1</v>
      </c>
      <c r="E36">
        <v>9</v>
      </c>
    </row>
    <row r="37" spans="1:5" x14ac:dyDescent="0.2">
      <c r="A37" s="1" t="s">
        <v>49</v>
      </c>
      <c r="B37">
        <v>5</v>
      </c>
      <c r="D37">
        <v>1</v>
      </c>
      <c r="E37">
        <v>4</v>
      </c>
    </row>
    <row r="38" spans="1:5" x14ac:dyDescent="0.2">
      <c r="A38" s="1" t="s">
        <v>50</v>
      </c>
      <c r="B38">
        <v>10</v>
      </c>
      <c r="D38">
        <v>1</v>
      </c>
      <c r="E38">
        <v>9</v>
      </c>
    </row>
    <row r="39" spans="1:5" x14ac:dyDescent="0.2">
      <c r="A39" s="1" t="s">
        <v>51</v>
      </c>
      <c r="B39">
        <v>18</v>
      </c>
      <c r="D39">
        <v>1</v>
      </c>
      <c r="E39">
        <v>17</v>
      </c>
    </row>
    <row r="40" spans="1:5" x14ac:dyDescent="0.2">
      <c r="A40" s="1" t="s">
        <v>52</v>
      </c>
      <c r="B40">
        <v>5</v>
      </c>
      <c r="D40">
        <v>2</v>
      </c>
      <c r="E40">
        <v>3</v>
      </c>
    </row>
    <row r="41" spans="1:5" x14ac:dyDescent="0.2">
      <c r="A41" s="1" t="s">
        <v>53</v>
      </c>
      <c r="B41">
        <v>42</v>
      </c>
      <c r="D41">
        <v>25</v>
      </c>
      <c r="E41">
        <v>17</v>
      </c>
    </row>
    <row r="42" spans="1:5" x14ac:dyDescent="0.2">
      <c r="A42" s="1" t="s">
        <v>54</v>
      </c>
      <c r="B42">
        <v>11</v>
      </c>
      <c r="C42">
        <v>150</v>
      </c>
      <c r="D42">
        <v>27</v>
      </c>
      <c r="E42">
        <v>134</v>
      </c>
    </row>
    <row r="43" spans="1:5" x14ac:dyDescent="0.2">
      <c r="A43" s="1" t="s">
        <v>55</v>
      </c>
      <c r="B43">
        <v>18</v>
      </c>
      <c r="D43">
        <v>4</v>
      </c>
      <c r="E43">
        <v>14</v>
      </c>
    </row>
    <row r="44" spans="1:5" x14ac:dyDescent="0.2">
      <c r="A44" s="1" t="s">
        <v>56</v>
      </c>
      <c r="B44">
        <v>12</v>
      </c>
      <c r="C44">
        <v>170</v>
      </c>
      <c r="D44">
        <v>29</v>
      </c>
      <c r="E44">
        <v>153</v>
      </c>
    </row>
    <row r="45" spans="1:5" x14ac:dyDescent="0.2">
      <c r="A45" s="1" t="s">
        <v>57</v>
      </c>
      <c r="B45">
        <v>18</v>
      </c>
      <c r="D45">
        <v>11</v>
      </c>
      <c r="E45">
        <v>7</v>
      </c>
    </row>
    <row r="46" spans="1:5" x14ac:dyDescent="0.2">
      <c r="A46" s="1" t="s">
        <v>58</v>
      </c>
      <c r="B46">
        <v>18</v>
      </c>
      <c r="D46">
        <v>14</v>
      </c>
      <c r="E46">
        <v>4</v>
      </c>
    </row>
    <row r="47" spans="1:5" x14ac:dyDescent="0.2">
      <c r="A47" s="1" t="s">
        <v>59</v>
      </c>
      <c r="B47">
        <v>14</v>
      </c>
      <c r="C47">
        <v>18</v>
      </c>
      <c r="D47">
        <v>5</v>
      </c>
      <c r="E47">
        <v>27</v>
      </c>
    </row>
    <row r="48" spans="1:5" x14ac:dyDescent="0.2">
      <c r="A48" s="1" t="s">
        <v>60</v>
      </c>
      <c r="B48">
        <v>10</v>
      </c>
      <c r="C48">
        <v>10</v>
      </c>
      <c r="D48">
        <v>7</v>
      </c>
      <c r="E48">
        <v>13</v>
      </c>
    </row>
    <row r="49" spans="1:5" x14ac:dyDescent="0.2">
      <c r="A49" s="1" t="s">
        <v>61</v>
      </c>
      <c r="C49">
        <v>5</v>
      </c>
      <c r="D49">
        <v>1</v>
      </c>
      <c r="E49">
        <v>4</v>
      </c>
    </row>
    <row r="50" spans="1:5" x14ac:dyDescent="0.2">
      <c r="A50" s="1" t="s">
        <v>62</v>
      </c>
      <c r="B50">
        <v>18</v>
      </c>
      <c r="C50">
        <v>68</v>
      </c>
      <c r="D50">
        <v>35</v>
      </c>
      <c r="E50">
        <v>51</v>
      </c>
    </row>
    <row r="51" spans="1:5" x14ac:dyDescent="0.2">
      <c r="A51" s="1" t="s">
        <v>63</v>
      </c>
      <c r="B51">
        <v>2</v>
      </c>
      <c r="D51">
        <v>2</v>
      </c>
    </row>
    <row r="52" spans="1:5" x14ac:dyDescent="0.2">
      <c r="A52" s="1" t="s">
        <v>64</v>
      </c>
      <c r="B52">
        <v>2</v>
      </c>
      <c r="D52">
        <v>1</v>
      </c>
      <c r="E52">
        <v>1</v>
      </c>
    </row>
    <row r="53" spans="1:5" x14ac:dyDescent="0.2">
      <c r="A53" s="1" t="s">
        <v>65</v>
      </c>
      <c r="B53">
        <v>2</v>
      </c>
      <c r="D53">
        <v>2</v>
      </c>
    </row>
    <row r="54" spans="1:5" x14ac:dyDescent="0.2">
      <c r="A54" s="1" t="s">
        <v>66</v>
      </c>
      <c r="B54">
        <v>1</v>
      </c>
      <c r="D54">
        <v>1</v>
      </c>
    </row>
    <row r="55" spans="1:5" x14ac:dyDescent="0.2">
      <c r="A55" s="1" t="s">
        <v>67</v>
      </c>
      <c r="B55">
        <v>1</v>
      </c>
      <c r="D55">
        <v>1</v>
      </c>
    </row>
    <row r="56" spans="1:5" x14ac:dyDescent="0.2">
      <c r="A56" s="1" t="s">
        <v>68</v>
      </c>
      <c r="C56">
        <v>50</v>
      </c>
      <c r="D56">
        <v>50</v>
      </c>
    </row>
    <row r="57" spans="1:5" x14ac:dyDescent="0.2">
      <c r="A57" s="1" t="s">
        <v>69</v>
      </c>
      <c r="C57">
        <v>5</v>
      </c>
      <c r="D57">
        <v>1</v>
      </c>
      <c r="E57">
        <v>4</v>
      </c>
    </row>
    <row r="58" spans="1:5" x14ac:dyDescent="0.2">
      <c r="A58" s="1" t="s">
        <v>70</v>
      </c>
      <c r="B58">
        <v>217</v>
      </c>
      <c r="C58">
        <v>300</v>
      </c>
      <c r="D58">
        <v>296</v>
      </c>
      <c r="E58">
        <v>221</v>
      </c>
    </row>
    <row r="59" spans="1:5" x14ac:dyDescent="0.2">
      <c r="A59" s="1" t="s">
        <v>71</v>
      </c>
      <c r="B59">
        <v>20</v>
      </c>
      <c r="C59">
        <v>20</v>
      </c>
      <c r="D59">
        <v>16</v>
      </c>
      <c r="E59">
        <v>24</v>
      </c>
    </row>
    <row r="60" spans="1:5" x14ac:dyDescent="0.2">
      <c r="A60" s="1" t="s">
        <v>72</v>
      </c>
      <c r="B60">
        <v>212</v>
      </c>
      <c r="C60">
        <v>300</v>
      </c>
      <c r="D60">
        <v>266</v>
      </c>
      <c r="E60">
        <v>246</v>
      </c>
    </row>
    <row r="61" spans="1:5" x14ac:dyDescent="0.2">
      <c r="A61" s="1" t="s">
        <v>73</v>
      </c>
      <c r="C61">
        <v>150</v>
      </c>
      <c r="D61">
        <v>120</v>
      </c>
      <c r="E61">
        <v>30</v>
      </c>
    </row>
    <row r="62" spans="1:5" x14ac:dyDescent="0.2">
      <c r="A62" s="1" t="s">
        <v>74</v>
      </c>
      <c r="B62">
        <v>1</v>
      </c>
      <c r="D62">
        <v>1</v>
      </c>
    </row>
    <row r="63" spans="1:5" x14ac:dyDescent="0.2">
      <c r="A63" s="1" t="s">
        <v>75</v>
      </c>
      <c r="B63">
        <v>6</v>
      </c>
      <c r="D63">
        <v>6</v>
      </c>
    </row>
    <row r="64" spans="1:5" x14ac:dyDescent="0.2">
      <c r="A64" s="1" t="s">
        <v>76</v>
      </c>
      <c r="B64">
        <v>85</v>
      </c>
      <c r="C64">
        <v>15</v>
      </c>
      <c r="D64">
        <v>85</v>
      </c>
      <c r="E64">
        <v>15</v>
      </c>
    </row>
    <row r="65" spans="1:5" x14ac:dyDescent="0.2">
      <c r="A65" s="1" t="s">
        <v>77</v>
      </c>
      <c r="B65">
        <v>9</v>
      </c>
      <c r="D65">
        <v>7</v>
      </c>
      <c r="E65">
        <v>2</v>
      </c>
    </row>
    <row r="66" spans="1:5" x14ac:dyDescent="0.2">
      <c r="A66" s="1" t="s">
        <v>78</v>
      </c>
      <c r="B66">
        <v>14</v>
      </c>
      <c r="D66">
        <v>11</v>
      </c>
      <c r="E66">
        <v>3</v>
      </c>
    </row>
    <row r="67" spans="1:5" x14ac:dyDescent="0.2">
      <c r="A67" s="1" t="s">
        <v>79</v>
      </c>
      <c r="B67">
        <v>11</v>
      </c>
      <c r="D67">
        <v>9</v>
      </c>
      <c r="E67">
        <v>2</v>
      </c>
    </row>
    <row r="68" spans="1:5" x14ac:dyDescent="0.2">
      <c r="A68" s="1" t="s">
        <v>80</v>
      </c>
      <c r="B68">
        <v>1</v>
      </c>
      <c r="D68">
        <v>1</v>
      </c>
    </row>
    <row r="69" spans="1:5" x14ac:dyDescent="0.2">
      <c r="A69" s="1" t="s">
        <v>81</v>
      </c>
      <c r="B69">
        <v>13</v>
      </c>
      <c r="D69">
        <v>3</v>
      </c>
      <c r="E69">
        <v>10</v>
      </c>
    </row>
    <row r="70" spans="1:5" x14ac:dyDescent="0.2">
      <c r="A70" s="1" t="s">
        <v>82</v>
      </c>
      <c r="B70">
        <v>20</v>
      </c>
      <c r="D70">
        <v>4</v>
      </c>
      <c r="E70">
        <v>16</v>
      </c>
    </row>
    <row r="71" spans="1:5" x14ac:dyDescent="0.2">
      <c r="A71" s="1" t="s">
        <v>83</v>
      </c>
      <c r="B71">
        <v>18</v>
      </c>
      <c r="D71">
        <v>11</v>
      </c>
      <c r="E71">
        <v>7</v>
      </c>
    </row>
    <row r="72" spans="1:5" x14ac:dyDescent="0.2">
      <c r="A72" s="1" t="s">
        <v>84</v>
      </c>
      <c r="B72">
        <v>10</v>
      </c>
      <c r="D72">
        <v>1.5</v>
      </c>
      <c r="E72">
        <v>8.5</v>
      </c>
    </row>
    <row r="73" spans="1:5" x14ac:dyDescent="0.2">
      <c r="A73" s="1" t="s">
        <v>85</v>
      </c>
      <c r="B73">
        <v>100</v>
      </c>
      <c r="D73">
        <v>50</v>
      </c>
      <c r="E73">
        <v>50</v>
      </c>
    </row>
    <row r="74" spans="1:5" x14ac:dyDescent="0.2">
      <c r="A74" s="1" t="s">
        <v>86</v>
      </c>
      <c r="B74">
        <v>10</v>
      </c>
      <c r="D74">
        <v>1</v>
      </c>
      <c r="E74">
        <v>9</v>
      </c>
    </row>
    <row r="75" spans="1:5" x14ac:dyDescent="0.2">
      <c r="A75" s="1" t="s">
        <v>87</v>
      </c>
      <c r="B75">
        <v>96</v>
      </c>
      <c r="D75">
        <v>13</v>
      </c>
      <c r="E75">
        <v>83</v>
      </c>
    </row>
    <row r="76" spans="1:5" x14ac:dyDescent="0.2">
      <c r="A76" s="1" t="s">
        <v>88</v>
      </c>
      <c r="B76">
        <v>8</v>
      </c>
      <c r="D76">
        <v>7</v>
      </c>
      <c r="E76">
        <v>1</v>
      </c>
    </row>
    <row r="77" spans="1:5" x14ac:dyDescent="0.2">
      <c r="A77" s="1" t="s">
        <v>89</v>
      </c>
      <c r="B77">
        <v>10</v>
      </c>
      <c r="D77">
        <v>2</v>
      </c>
      <c r="E77">
        <v>8</v>
      </c>
    </row>
    <row r="78" spans="1:5" x14ac:dyDescent="0.2">
      <c r="A78" s="1" t="s">
        <v>90</v>
      </c>
      <c r="B78">
        <v>10</v>
      </c>
      <c r="D78">
        <v>1</v>
      </c>
      <c r="E78">
        <v>9</v>
      </c>
    </row>
    <row r="79" spans="1:5" x14ac:dyDescent="0.2">
      <c r="A79" s="1" t="s">
        <v>91</v>
      </c>
      <c r="B79">
        <v>2</v>
      </c>
      <c r="D79">
        <v>2</v>
      </c>
    </row>
    <row r="80" spans="1:5" x14ac:dyDescent="0.2">
      <c r="A80" s="1" t="s">
        <v>92</v>
      </c>
      <c r="B80">
        <v>1</v>
      </c>
      <c r="D80">
        <v>1</v>
      </c>
    </row>
    <row r="81" spans="1:5" x14ac:dyDescent="0.2">
      <c r="A81" s="1" t="s">
        <v>93</v>
      </c>
      <c r="B81">
        <v>4</v>
      </c>
      <c r="D81">
        <v>2</v>
      </c>
      <c r="E81">
        <v>2</v>
      </c>
    </row>
    <row r="82" spans="1:5" x14ac:dyDescent="0.2">
      <c r="A82" s="1" t="s">
        <v>94</v>
      </c>
      <c r="B82">
        <v>5</v>
      </c>
      <c r="D82">
        <v>5</v>
      </c>
    </row>
    <row r="83" spans="1:5" x14ac:dyDescent="0.2">
      <c r="A83" s="1" t="s">
        <v>95</v>
      </c>
      <c r="B83">
        <v>13</v>
      </c>
      <c r="C83">
        <v>80</v>
      </c>
      <c r="D83">
        <v>25</v>
      </c>
      <c r="E83">
        <v>68</v>
      </c>
    </row>
    <row r="84" spans="1:5" x14ac:dyDescent="0.2">
      <c r="A84" s="1" t="s">
        <v>96</v>
      </c>
      <c r="C84">
        <v>2</v>
      </c>
      <c r="D84">
        <v>1</v>
      </c>
      <c r="E84">
        <v>1</v>
      </c>
    </row>
    <row r="85" spans="1:5" x14ac:dyDescent="0.2">
      <c r="A85" s="1" t="s">
        <v>97</v>
      </c>
      <c r="B85">
        <v>2</v>
      </c>
      <c r="D85">
        <v>2</v>
      </c>
    </row>
    <row r="86" spans="1:5" x14ac:dyDescent="0.2">
      <c r="A86" s="1" t="s">
        <v>98</v>
      </c>
      <c r="C86">
        <v>56</v>
      </c>
      <c r="D86">
        <v>8</v>
      </c>
      <c r="E86">
        <v>48</v>
      </c>
    </row>
    <row r="87" spans="1:5" x14ac:dyDescent="0.2">
      <c r="A87" s="1" t="s">
        <v>99</v>
      </c>
      <c r="B87">
        <v>2</v>
      </c>
      <c r="C87">
        <v>4</v>
      </c>
      <c r="D87">
        <v>1</v>
      </c>
      <c r="E87">
        <v>5</v>
      </c>
    </row>
    <row r="88" spans="1:5" x14ac:dyDescent="0.2">
      <c r="A88" s="1" t="s">
        <v>100</v>
      </c>
      <c r="B88">
        <v>42</v>
      </c>
      <c r="D88">
        <v>41</v>
      </c>
      <c r="E88">
        <v>1</v>
      </c>
    </row>
    <row r="89" spans="1:5" x14ac:dyDescent="0.2">
      <c r="A89" s="1" t="s">
        <v>101</v>
      </c>
      <c r="C89">
        <v>208</v>
      </c>
      <c r="D89">
        <v>174</v>
      </c>
      <c r="E89">
        <v>34</v>
      </c>
    </row>
    <row r="90" spans="1:5" x14ac:dyDescent="0.2">
      <c r="A90" s="1" t="s">
        <v>102</v>
      </c>
      <c r="B90">
        <v>57</v>
      </c>
      <c r="C90">
        <v>200</v>
      </c>
      <c r="D90">
        <v>257</v>
      </c>
    </row>
    <row r="91" spans="1:5" x14ac:dyDescent="0.2">
      <c r="A91" s="1" t="s">
        <v>103</v>
      </c>
      <c r="C91">
        <v>300</v>
      </c>
      <c r="D91">
        <v>101</v>
      </c>
      <c r="E91">
        <v>199</v>
      </c>
    </row>
    <row r="92" spans="1:5" x14ac:dyDescent="0.2">
      <c r="A92" s="1" t="s">
        <v>104</v>
      </c>
      <c r="B92">
        <v>17</v>
      </c>
      <c r="D92">
        <v>5</v>
      </c>
      <c r="E92">
        <v>12</v>
      </c>
    </row>
    <row r="93" spans="1:5" x14ac:dyDescent="0.2">
      <c r="A93" s="1" t="s">
        <v>105</v>
      </c>
      <c r="B93">
        <v>12</v>
      </c>
      <c r="D93">
        <v>1</v>
      </c>
      <c r="E93">
        <v>11</v>
      </c>
    </row>
    <row r="94" spans="1:5" x14ac:dyDescent="0.2">
      <c r="A94" s="1" t="s">
        <v>14</v>
      </c>
      <c r="B94">
        <v>1317</v>
      </c>
      <c r="C94">
        <v>3788.9</v>
      </c>
      <c r="D94">
        <v>2562.4</v>
      </c>
      <c r="E94">
        <v>2543.5</v>
      </c>
    </row>
  </sheetData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outlinePr summaryBelow="0" summaryRight="0"/>
    <pageSetUpPr autoPageBreaks="0" fitToPage="1"/>
  </sheetPr>
  <dimension ref="A1:F91"/>
  <sheetViews>
    <sheetView workbookViewId="0">
      <selection activeCell="C2" sqref="C2"/>
    </sheetView>
  </sheetViews>
  <sheetFormatPr defaultColWidth="10.42578125" defaultRowHeight="11.4" customHeight="1" x14ac:dyDescent="0.2"/>
  <cols>
    <col min="1" max="1" width="59.85546875" style="1" customWidth="1"/>
    <col min="2" max="2" width="12.85546875" style="1" customWidth="1"/>
    <col min="3" max="3" width="12.28515625" style="1" customWidth="1"/>
    <col min="4" max="4" width="14.42578125" style="1" customWidth="1"/>
    <col min="5" max="5" width="17.7109375" style="1" customWidth="1"/>
    <col min="6" max="6" width="19.42578125" style="1" customWidth="1"/>
  </cols>
  <sheetData>
    <row r="1" spans="1:6" ht="26.1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ht="11.1" customHeight="1" x14ac:dyDescent="0.2">
      <c r="A2" s="6" t="s">
        <v>16</v>
      </c>
      <c r="B2" s="2" t="s">
        <v>6</v>
      </c>
      <c r="C2" s="3"/>
      <c r="D2" s="4">
        <v>9.9</v>
      </c>
      <c r="E2" s="4">
        <v>9.9</v>
      </c>
      <c r="F2" s="5"/>
    </row>
    <row r="3" spans="1:6" ht="11.1" customHeight="1" x14ac:dyDescent="0.2">
      <c r="A3" s="6" t="s">
        <v>17</v>
      </c>
      <c r="B3" s="2" t="s">
        <v>7</v>
      </c>
      <c r="C3" s="3"/>
      <c r="D3" s="4">
        <v>8</v>
      </c>
      <c r="E3" s="4">
        <v>2</v>
      </c>
      <c r="F3" s="4">
        <v>6</v>
      </c>
    </row>
    <row r="4" spans="1:6" ht="11.1" customHeight="1" x14ac:dyDescent="0.2">
      <c r="A4" s="6" t="s">
        <v>18</v>
      </c>
      <c r="B4" s="2" t="s">
        <v>7</v>
      </c>
      <c r="C4" s="7">
        <v>1</v>
      </c>
      <c r="D4" s="5"/>
      <c r="E4" s="4">
        <v>1</v>
      </c>
      <c r="F4" s="5"/>
    </row>
    <row r="5" spans="1:6" ht="11.1" customHeight="1" x14ac:dyDescent="0.2">
      <c r="A5" s="6" t="s">
        <v>19</v>
      </c>
      <c r="B5" s="2" t="s">
        <v>7</v>
      </c>
      <c r="C5" s="3"/>
      <c r="D5" s="4">
        <v>6</v>
      </c>
      <c r="E5" s="4">
        <v>4</v>
      </c>
      <c r="F5" s="4">
        <v>2</v>
      </c>
    </row>
    <row r="6" spans="1:6" ht="11.1" customHeight="1" x14ac:dyDescent="0.2">
      <c r="A6" s="6" t="s">
        <v>20</v>
      </c>
      <c r="B6" s="2" t="s">
        <v>7</v>
      </c>
      <c r="C6" s="7">
        <v>1</v>
      </c>
      <c r="D6" s="4">
        <v>2</v>
      </c>
      <c r="E6" s="4">
        <v>1</v>
      </c>
      <c r="F6" s="4">
        <v>2</v>
      </c>
    </row>
    <row r="7" spans="1:6" ht="11.1" customHeight="1" x14ac:dyDescent="0.2">
      <c r="A7" s="6" t="s">
        <v>21</v>
      </c>
      <c r="B7" s="2" t="s">
        <v>7</v>
      </c>
      <c r="C7" s="3"/>
      <c r="D7" s="4">
        <v>1</v>
      </c>
      <c r="E7" s="4">
        <v>1</v>
      </c>
      <c r="F7" s="5"/>
    </row>
    <row r="8" spans="1:6" ht="11.1" customHeight="1" x14ac:dyDescent="0.2">
      <c r="A8" s="6" t="s">
        <v>22</v>
      </c>
      <c r="B8" s="2" t="s">
        <v>7</v>
      </c>
      <c r="C8" s="7">
        <v>11</v>
      </c>
      <c r="D8" s="4">
        <v>2</v>
      </c>
      <c r="E8" s="4">
        <v>1</v>
      </c>
      <c r="F8" s="4">
        <v>12</v>
      </c>
    </row>
    <row r="9" spans="1:6" ht="11.1" customHeight="1" x14ac:dyDescent="0.2">
      <c r="A9" s="6" t="s">
        <v>23</v>
      </c>
      <c r="B9" s="2" t="s">
        <v>7</v>
      </c>
      <c r="C9" s="3"/>
      <c r="D9" s="4">
        <v>4</v>
      </c>
      <c r="E9" s="4">
        <v>1</v>
      </c>
      <c r="F9" s="4">
        <v>3</v>
      </c>
    </row>
    <row r="10" spans="1:6" ht="11.1" customHeight="1" x14ac:dyDescent="0.2">
      <c r="A10" s="6" t="s">
        <v>24</v>
      </c>
      <c r="B10" s="2" t="s">
        <v>7</v>
      </c>
      <c r="C10" s="7">
        <v>3</v>
      </c>
      <c r="D10" s="5"/>
      <c r="E10" s="4">
        <v>3</v>
      </c>
      <c r="F10" s="5"/>
    </row>
    <row r="11" spans="1:6" ht="11.1" customHeight="1" x14ac:dyDescent="0.2">
      <c r="A11" s="6" t="s">
        <v>25</v>
      </c>
      <c r="B11" s="2" t="s">
        <v>7</v>
      </c>
      <c r="C11" s="7">
        <v>2</v>
      </c>
      <c r="D11" s="5"/>
      <c r="E11" s="4">
        <v>1</v>
      </c>
      <c r="F11" s="4">
        <v>1</v>
      </c>
    </row>
    <row r="12" spans="1:6" ht="11.1" customHeight="1" x14ac:dyDescent="0.2">
      <c r="A12" s="6" t="s">
        <v>26</v>
      </c>
      <c r="B12" s="2" t="s">
        <v>7</v>
      </c>
      <c r="C12" s="7">
        <v>20</v>
      </c>
      <c r="D12" s="4">
        <v>18</v>
      </c>
      <c r="E12" s="4">
        <v>37</v>
      </c>
      <c r="F12" s="4">
        <v>1</v>
      </c>
    </row>
    <row r="13" spans="1:6" ht="11.1" customHeight="1" x14ac:dyDescent="0.2">
      <c r="A13" s="6" t="s">
        <v>27</v>
      </c>
      <c r="B13" s="2" t="s">
        <v>7</v>
      </c>
      <c r="C13" s="7">
        <v>3</v>
      </c>
      <c r="D13" s="5"/>
      <c r="E13" s="4">
        <v>2</v>
      </c>
      <c r="F13" s="4">
        <v>1</v>
      </c>
    </row>
    <row r="14" spans="1:6" ht="11.1" customHeight="1" x14ac:dyDescent="0.2">
      <c r="A14" s="6" t="s">
        <v>28</v>
      </c>
      <c r="B14" s="2" t="s">
        <v>7</v>
      </c>
      <c r="C14" s="3"/>
      <c r="D14" s="4">
        <v>3</v>
      </c>
      <c r="E14" s="4">
        <v>1</v>
      </c>
      <c r="F14" s="4">
        <v>2</v>
      </c>
    </row>
    <row r="15" spans="1:6" ht="11.1" customHeight="1" x14ac:dyDescent="0.2">
      <c r="A15" s="6" t="s">
        <v>29</v>
      </c>
      <c r="B15" s="2" t="s">
        <v>7</v>
      </c>
      <c r="C15" s="7">
        <v>1</v>
      </c>
      <c r="D15" s="5"/>
      <c r="E15" s="4">
        <v>1</v>
      </c>
      <c r="F15" s="5"/>
    </row>
    <row r="16" spans="1:6" ht="11.1" customHeight="1" x14ac:dyDescent="0.2">
      <c r="A16" s="6" t="s">
        <v>30</v>
      </c>
      <c r="B16" s="2" t="s">
        <v>7</v>
      </c>
      <c r="C16" s="3"/>
      <c r="D16" s="4">
        <v>2</v>
      </c>
      <c r="E16" s="4">
        <v>2</v>
      </c>
      <c r="F16" s="5"/>
    </row>
    <row r="17" spans="1:6" ht="11.1" customHeight="1" x14ac:dyDescent="0.2">
      <c r="A17" s="6" t="s">
        <v>31</v>
      </c>
      <c r="B17" s="2" t="s">
        <v>7</v>
      </c>
      <c r="C17" s="3"/>
      <c r="D17" s="4">
        <v>3</v>
      </c>
      <c r="E17" s="4">
        <v>1</v>
      </c>
      <c r="F17" s="4">
        <v>2</v>
      </c>
    </row>
    <row r="18" spans="1:6" ht="11.1" customHeight="1" x14ac:dyDescent="0.2">
      <c r="A18" s="6" t="s">
        <v>32</v>
      </c>
      <c r="B18" s="2" t="s">
        <v>7</v>
      </c>
      <c r="C18" s="3"/>
      <c r="D18" s="4">
        <v>600</v>
      </c>
      <c r="E18" s="4">
        <v>450</v>
      </c>
      <c r="F18" s="4">
        <v>150</v>
      </c>
    </row>
    <row r="19" spans="1:6" ht="11.1" customHeight="1" x14ac:dyDescent="0.2">
      <c r="A19" s="6" t="s">
        <v>33</v>
      </c>
      <c r="B19" s="2" t="s">
        <v>11</v>
      </c>
      <c r="C19" s="3"/>
      <c r="D19" s="4">
        <v>120</v>
      </c>
      <c r="E19" s="4">
        <v>120</v>
      </c>
      <c r="F19" s="5"/>
    </row>
    <row r="20" spans="1:6" ht="11.1" customHeight="1" x14ac:dyDescent="0.2">
      <c r="A20" s="6" t="s">
        <v>34</v>
      </c>
      <c r="B20" s="2" t="s">
        <v>11</v>
      </c>
      <c r="C20" s="3"/>
      <c r="D20" s="4">
        <v>250</v>
      </c>
      <c r="E20" s="4">
        <v>16</v>
      </c>
      <c r="F20" s="4">
        <v>234</v>
      </c>
    </row>
    <row r="21" spans="1:6" ht="11.1" customHeight="1" x14ac:dyDescent="0.2">
      <c r="A21" s="6" t="s">
        <v>35</v>
      </c>
      <c r="B21" s="2" t="s">
        <v>12</v>
      </c>
      <c r="C21" s="3"/>
      <c r="D21" s="4">
        <v>3</v>
      </c>
      <c r="E21" s="4">
        <v>2</v>
      </c>
      <c r="F21" s="4">
        <v>1</v>
      </c>
    </row>
    <row r="22" spans="1:6" ht="11.1" customHeight="1" x14ac:dyDescent="0.2">
      <c r="A22" s="6" t="s">
        <v>36</v>
      </c>
      <c r="B22" s="2" t="s">
        <v>12</v>
      </c>
      <c r="C22" s="3"/>
      <c r="D22" s="4">
        <v>6</v>
      </c>
      <c r="E22" s="4">
        <v>1</v>
      </c>
      <c r="F22" s="4">
        <v>5</v>
      </c>
    </row>
    <row r="23" spans="1:6" ht="11.1" customHeight="1" x14ac:dyDescent="0.2">
      <c r="A23" s="6" t="s">
        <v>37</v>
      </c>
      <c r="B23" s="2" t="s">
        <v>11</v>
      </c>
      <c r="C23" s="3"/>
      <c r="D23" s="4">
        <v>510</v>
      </c>
      <c r="E23" s="4">
        <v>100</v>
      </c>
      <c r="F23" s="4">
        <v>410</v>
      </c>
    </row>
    <row r="24" spans="1:6" ht="11.1" customHeight="1" x14ac:dyDescent="0.2">
      <c r="A24" s="6" t="s">
        <v>38</v>
      </c>
      <c r="B24" s="2" t="s">
        <v>12</v>
      </c>
      <c r="C24" s="3"/>
      <c r="D24" s="4">
        <v>1</v>
      </c>
      <c r="E24" s="5"/>
      <c r="F24" s="4">
        <v>1</v>
      </c>
    </row>
    <row r="25" spans="1:6" ht="11.1" customHeight="1" x14ac:dyDescent="0.2">
      <c r="A25" s="6" t="s">
        <v>39</v>
      </c>
      <c r="B25" s="2" t="s">
        <v>7</v>
      </c>
      <c r="C25" s="3"/>
      <c r="D25" s="4">
        <v>15</v>
      </c>
      <c r="E25" s="4">
        <v>5</v>
      </c>
      <c r="F25" s="4">
        <v>10</v>
      </c>
    </row>
    <row r="26" spans="1:6" ht="11.1" customHeight="1" x14ac:dyDescent="0.2">
      <c r="A26" s="6" t="s">
        <v>40</v>
      </c>
      <c r="B26" s="2" t="s">
        <v>7</v>
      </c>
      <c r="C26" s="3"/>
      <c r="D26" s="4">
        <v>19</v>
      </c>
      <c r="E26" s="4">
        <v>3</v>
      </c>
      <c r="F26" s="4">
        <v>16</v>
      </c>
    </row>
    <row r="27" spans="1:6" ht="11.1" customHeight="1" x14ac:dyDescent="0.2">
      <c r="A27" s="6" t="s">
        <v>41</v>
      </c>
      <c r="B27" s="2" t="s">
        <v>7</v>
      </c>
      <c r="C27" s="3"/>
      <c r="D27" s="4">
        <v>72</v>
      </c>
      <c r="E27" s="4">
        <v>12</v>
      </c>
      <c r="F27" s="4">
        <v>60</v>
      </c>
    </row>
    <row r="28" spans="1:6" ht="11.1" customHeight="1" x14ac:dyDescent="0.2">
      <c r="A28" s="6" t="s">
        <v>42</v>
      </c>
      <c r="B28" s="2" t="s">
        <v>7</v>
      </c>
      <c r="C28" s="7">
        <v>2</v>
      </c>
      <c r="D28" s="5"/>
      <c r="E28" s="4">
        <v>2</v>
      </c>
      <c r="F28" s="5"/>
    </row>
    <row r="29" spans="1:6" ht="11.1" customHeight="1" x14ac:dyDescent="0.2">
      <c r="A29" s="6" t="s">
        <v>43</v>
      </c>
      <c r="B29" s="2" t="s">
        <v>7</v>
      </c>
      <c r="C29" s="3"/>
      <c r="D29" s="4">
        <v>1</v>
      </c>
      <c r="E29" s="4">
        <v>1</v>
      </c>
      <c r="F29" s="5"/>
    </row>
    <row r="30" spans="1:6" ht="11.1" customHeight="1" x14ac:dyDescent="0.2">
      <c r="A30" s="6" t="s">
        <v>44</v>
      </c>
      <c r="B30" s="2" t="s">
        <v>7</v>
      </c>
      <c r="C30" s="3"/>
      <c r="D30" s="4">
        <v>22</v>
      </c>
      <c r="E30" s="4">
        <v>2</v>
      </c>
      <c r="F30" s="4">
        <v>20</v>
      </c>
    </row>
    <row r="31" spans="1:6" ht="11.1" customHeight="1" x14ac:dyDescent="0.2">
      <c r="A31" s="6" t="s">
        <v>45</v>
      </c>
      <c r="B31" s="2" t="s">
        <v>7</v>
      </c>
      <c r="C31" s="7">
        <v>15</v>
      </c>
      <c r="D31" s="5"/>
      <c r="E31" s="4">
        <v>15</v>
      </c>
      <c r="F31" s="5"/>
    </row>
    <row r="32" spans="1:6" ht="11.1" customHeight="1" x14ac:dyDescent="0.2">
      <c r="A32" s="6" t="s">
        <v>46</v>
      </c>
      <c r="B32" s="2" t="s">
        <v>7</v>
      </c>
      <c r="C32" s="7">
        <v>4</v>
      </c>
      <c r="D32" s="5"/>
      <c r="E32" s="4">
        <v>4</v>
      </c>
      <c r="F32" s="5"/>
    </row>
    <row r="33" spans="1:6" ht="11.1" customHeight="1" x14ac:dyDescent="0.2">
      <c r="A33" s="6" t="s">
        <v>47</v>
      </c>
      <c r="B33" s="2" t="s">
        <v>7</v>
      </c>
      <c r="C33" s="7">
        <v>9</v>
      </c>
      <c r="D33" s="5"/>
      <c r="E33" s="4">
        <v>1</v>
      </c>
      <c r="F33" s="4">
        <v>8</v>
      </c>
    </row>
    <row r="34" spans="1:6" ht="11.1" customHeight="1" x14ac:dyDescent="0.2">
      <c r="A34" s="6" t="s">
        <v>48</v>
      </c>
      <c r="B34" s="2" t="s">
        <v>7</v>
      </c>
      <c r="C34" s="7">
        <v>10</v>
      </c>
      <c r="D34" s="5"/>
      <c r="E34" s="4">
        <v>1</v>
      </c>
      <c r="F34" s="4">
        <v>9</v>
      </c>
    </row>
    <row r="35" spans="1:6" ht="11.1" customHeight="1" x14ac:dyDescent="0.2">
      <c r="A35" s="6" t="s">
        <v>49</v>
      </c>
      <c r="B35" s="2" t="s">
        <v>7</v>
      </c>
      <c r="C35" s="7">
        <v>5</v>
      </c>
      <c r="D35" s="5"/>
      <c r="E35" s="4">
        <v>1</v>
      </c>
      <c r="F35" s="4">
        <v>4</v>
      </c>
    </row>
    <row r="36" spans="1:6" ht="11.1" customHeight="1" x14ac:dyDescent="0.2">
      <c r="A36" s="6" t="s">
        <v>50</v>
      </c>
      <c r="B36" s="2" t="s">
        <v>7</v>
      </c>
      <c r="C36" s="7">
        <v>10</v>
      </c>
      <c r="D36" s="5"/>
      <c r="E36" s="4">
        <v>1</v>
      </c>
      <c r="F36" s="4">
        <v>9</v>
      </c>
    </row>
    <row r="37" spans="1:6" ht="11.1" customHeight="1" x14ac:dyDescent="0.2">
      <c r="A37" s="6" t="s">
        <v>51</v>
      </c>
      <c r="B37" s="2" t="s">
        <v>7</v>
      </c>
      <c r="C37" s="7">
        <v>18</v>
      </c>
      <c r="D37" s="5"/>
      <c r="E37" s="4">
        <v>1</v>
      </c>
      <c r="F37" s="4">
        <v>17</v>
      </c>
    </row>
    <row r="38" spans="1:6" ht="11.1" customHeight="1" x14ac:dyDescent="0.2">
      <c r="A38" s="6" t="s">
        <v>52</v>
      </c>
      <c r="B38" s="2" t="s">
        <v>7</v>
      </c>
      <c r="C38" s="7">
        <v>5</v>
      </c>
      <c r="D38" s="5"/>
      <c r="E38" s="4">
        <v>2</v>
      </c>
      <c r="F38" s="4">
        <v>3</v>
      </c>
    </row>
    <row r="39" spans="1:6" ht="11.1" customHeight="1" x14ac:dyDescent="0.2">
      <c r="A39" s="6" t="s">
        <v>53</v>
      </c>
      <c r="B39" s="2" t="s">
        <v>7</v>
      </c>
      <c r="C39" s="7">
        <v>42</v>
      </c>
      <c r="D39" s="5"/>
      <c r="E39" s="4">
        <v>25</v>
      </c>
      <c r="F39" s="4">
        <v>17</v>
      </c>
    </row>
    <row r="40" spans="1:6" ht="11.1" customHeight="1" x14ac:dyDescent="0.2">
      <c r="A40" s="6" t="s">
        <v>54</v>
      </c>
      <c r="B40" s="2" t="s">
        <v>7</v>
      </c>
      <c r="C40" s="7">
        <v>11</v>
      </c>
      <c r="D40" s="4">
        <v>150</v>
      </c>
      <c r="E40" s="4">
        <v>27</v>
      </c>
      <c r="F40" s="4">
        <v>134</v>
      </c>
    </row>
    <row r="41" spans="1:6" ht="11.1" customHeight="1" x14ac:dyDescent="0.2">
      <c r="A41" s="6" t="s">
        <v>55</v>
      </c>
      <c r="B41" s="2" t="s">
        <v>7</v>
      </c>
      <c r="C41" s="7">
        <v>18</v>
      </c>
      <c r="D41" s="5"/>
      <c r="E41" s="4">
        <v>4</v>
      </c>
      <c r="F41" s="4">
        <v>14</v>
      </c>
    </row>
    <row r="42" spans="1:6" ht="11.1" customHeight="1" x14ac:dyDescent="0.2">
      <c r="A42" s="6" t="s">
        <v>56</v>
      </c>
      <c r="B42" s="2" t="s">
        <v>7</v>
      </c>
      <c r="C42" s="7">
        <v>12</v>
      </c>
      <c r="D42" s="4">
        <v>170</v>
      </c>
      <c r="E42" s="4">
        <v>29</v>
      </c>
      <c r="F42" s="4">
        <v>153</v>
      </c>
    </row>
    <row r="43" spans="1:6" ht="11.1" customHeight="1" x14ac:dyDescent="0.2">
      <c r="A43" s="6" t="s">
        <v>57</v>
      </c>
      <c r="B43" s="2" t="s">
        <v>7</v>
      </c>
      <c r="C43" s="7">
        <v>18</v>
      </c>
      <c r="D43" s="5"/>
      <c r="E43" s="4">
        <v>11</v>
      </c>
      <c r="F43" s="4">
        <v>7</v>
      </c>
    </row>
    <row r="44" spans="1:6" ht="11.1" customHeight="1" x14ac:dyDescent="0.2">
      <c r="A44" s="6" t="s">
        <v>58</v>
      </c>
      <c r="B44" s="2" t="s">
        <v>7</v>
      </c>
      <c r="C44" s="7">
        <v>18</v>
      </c>
      <c r="D44" s="5"/>
      <c r="E44" s="4">
        <v>14</v>
      </c>
      <c r="F44" s="4">
        <v>4</v>
      </c>
    </row>
    <row r="45" spans="1:6" ht="11.1" customHeight="1" x14ac:dyDescent="0.2">
      <c r="A45" s="6" t="s">
        <v>59</v>
      </c>
      <c r="B45" s="2" t="s">
        <v>7</v>
      </c>
      <c r="C45" s="7">
        <v>14</v>
      </c>
      <c r="D45" s="4">
        <v>18</v>
      </c>
      <c r="E45" s="4">
        <v>5</v>
      </c>
      <c r="F45" s="4">
        <v>27</v>
      </c>
    </row>
    <row r="46" spans="1:6" ht="11.1" customHeight="1" x14ac:dyDescent="0.2">
      <c r="A46" s="6" t="s">
        <v>60</v>
      </c>
      <c r="B46" s="2" t="s">
        <v>7</v>
      </c>
      <c r="C46" s="7">
        <v>10</v>
      </c>
      <c r="D46" s="4">
        <v>10</v>
      </c>
      <c r="E46" s="4">
        <v>7</v>
      </c>
      <c r="F46" s="4">
        <v>13</v>
      </c>
    </row>
    <row r="47" spans="1:6" ht="11.1" customHeight="1" x14ac:dyDescent="0.2">
      <c r="A47" s="6" t="s">
        <v>61</v>
      </c>
      <c r="B47" s="2" t="s">
        <v>7</v>
      </c>
      <c r="C47" s="3"/>
      <c r="D47" s="4">
        <v>5</v>
      </c>
      <c r="E47" s="4">
        <v>1</v>
      </c>
      <c r="F47" s="4">
        <v>4</v>
      </c>
    </row>
    <row r="48" spans="1:6" ht="11.1" customHeight="1" x14ac:dyDescent="0.2">
      <c r="A48" s="6" t="s">
        <v>62</v>
      </c>
      <c r="B48" s="2" t="s">
        <v>7</v>
      </c>
      <c r="C48" s="7">
        <v>18</v>
      </c>
      <c r="D48" s="4">
        <v>68</v>
      </c>
      <c r="E48" s="4">
        <v>35</v>
      </c>
      <c r="F48" s="4">
        <v>51</v>
      </c>
    </row>
    <row r="49" spans="1:6" ht="11.1" customHeight="1" x14ac:dyDescent="0.2">
      <c r="A49" s="6" t="s">
        <v>63</v>
      </c>
      <c r="B49" s="2" t="s">
        <v>7</v>
      </c>
      <c r="C49" s="7">
        <v>2</v>
      </c>
      <c r="D49" s="5"/>
      <c r="E49" s="4">
        <v>2</v>
      </c>
      <c r="F49" s="5"/>
    </row>
    <row r="50" spans="1:6" ht="11.1" customHeight="1" x14ac:dyDescent="0.2">
      <c r="A50" s="6" t="s">
        <v>64</v>
      </c>
      <c r="B50" s="2" t="s">
        <v>7</v>
      </c>
      <c r="C50" s="7">
        <v>2</v>
      </c>
      <c r="D50" s="5"/>
      <c r="E50" s="4">
        <v>1</v>
      </c>
      <c r="F50" s="4">
        <v>1</v>
      </c>
    </row>
    <row r="51" spans="1:6" ht="11.1" customHeight="1" x14ac:dyDescent="0.2">
      <c r="A51" s="6" t="s">
        <v>65</v>
      </c>
      <c r="B51" s="2" t="s">
        <v>7</v>
      </c>
      <c r="C51" s="7">
        <v>2</v>
      </c>
      <c r="D51" s="5"/>
      <c r="E51" s="4">
        <v>2</v>
      </c>
      <c r="F51" s="5"/>
    </row>
    <row r="52" spans="1:6" ht="11.1" customHeight="1" x14ac:dyDescent="0.2">
      <c r="A52" s="6" t="s">
        <v>66</v>
      </c>
      <c r="B52" s="2" t="s">
        <v>7</v>
      </c>
      <c r="C52" s="7">
        <v>1</v>
      </c>
      <c r="D52" s="5"/>
      <c r="E52" s="4">
        <v>1</v>
      </c>
      <c r="F52" s="5"/>
    </row>
    <row r="53" spans="1:6" ht="11.1" customHeight="1" x14ac:dyDescent="0.2">
      <c r="A53" s="6" t="s">
        <v>67</v>
      </c>
      <c r="B53" s="2" t="s">
        <v>7</v>
      </c>
      <c r="C53" s="7">
        <v>1</v>
      </c>
      <c r="D53" s="5"/>
      <c r="E53" s="4">
        <v>1</v>
      </c>
      <c r="F53" s="5"/>
    </row>
    <row r="54" spans="1:6" ht="11.1" customHeight="1" x14ac:dyDescent="0.2">
      <c r="A54" s="6" t="s">
        <v>68</v>
      </c>
      <c r="B54" s="2" t="s">
        <v>7</v>
      </c>
      <c r="C54" s="3"/>
      <c r="D54" s="4">
        <v>50</v>
      </c>
      <c r="E54" s="4">
        <v>50</v>
      </c>
      <c r="F54" s="5"/>
    </row>
    <row r="55" spans="1:6" ht="11.1" customHeight="1" x14ac:dyDescent="0.2">
      <c r="A55" s="6" t="s">
        <v>69</v>
      </c>
      <c r="B55" s="2" t="s">
        <v>7</v>
      </c>
      <c r="C55" s="3"/>
      <c r="D55" s="4">
        <v>5</v>
      </c>
      <c r="E55" s="4">
        <v>1</v>
      </c>
      <c r="F55" s="4">
        <v>4</v>
      </c>
    </row>
    <row r="56" spans="1:6" ht="11.1" customHeight="1" x14ac:dyDescent="0.2">
      <c r="A56" s="6" t="s">
        <v>70</v>
      </c>
      <c r="B56" s="2" t="s">
        <v>7</v>
      </c>
      <c r="C56" s="7">
        <v>217</v>
      </c>
      <c r="D56" s="4">
        <v>300</v>
      </c>
      <c r="E56" s="4">
        <v>296</v>
      </c>
      <c r="F56" s="4">
        <v>221</v>
      </c>
    </row>
    <row r="57" spans="1:6" ht="11.1" customHeight="1" x14ac:dyDescent="0.2">
      <c r="A57" s="6" t="s">
        <v>71</v>
      </c>
      <c r="B57" s="2" t="s">
        <v>7</v>
      </c>
      <c r="C57" s="7">
        <v>20</v>
      </c>
      <c r="D57" s="4">
        <v>20</v>
      </c>
      <c r="E57" s="4">
        <v>16</v>
      </c>
      <c r="F57" s="4">
        <v>24</v>
      </c>
    </row>
    <row r="58" spans="1:6" ht="11.1" customHeight="1" x14ac:dyDescent="0.2">
      <c r="A58" s="6" t="s">
        <v>72</v>
      </c>
      <c r="B58" s="2" t="s">
        <v>7</v>
      </c>
      <c r="C58" s="7">
        <v>212</v>
      </c>
      <c r="D58" s="4">
        <v>300</v>
      </c>
      <c r="E58" s="4">
        <v>266</v>
      </c>
      <c r="F58" s="4">
        <v>246</v>
      </c>
    </row>
    <row r="59" spans="1:6" ht="11.1" customHeight="1" x14ac:dyDescent="0.2">
      <c r="A59" s="6" t="s">
        <v>73</v>
      </c>
      <c r="B59" s="2" t="s">
        <v>7</v>
      </c>
      <c r="C59" s="3"/>
      <c r="D59" s="4">
        <v>150</v>
      </c>
      <c r="E59" s="4">
        <v>120</v>
      </c>
      <c r="F59" s="4">
        <v>30</v>
      </c>
    </row>
    <row r="60" spans="1:6" ht="11.1" customHeight="1" x14ac:dyDescent="0.2">
      <c r="A60" s="6" t="s">
        <v>74</v>
      </c>
      <c r="B60" s="2" t="s">
        <v>7</v>
      </c>
      <c r="C60" s="7">
        <v>1</v>
      </c>
      <c r="D60" s="5"/>
      <c r="E60" s="4">
        <v>1</v>
      </c>
      <c r="F60" s="5"/>
    </row>
    <row r="61" spans="1:6" ht="11.1" customHeight="1" x14ac:dyDescent="0.2">
      <c r="A61" s="6" t="s">
        <v>75</v>
      </c>
      <c r="B61" s="2" t="s">
        <v>7</v>
      </c>
      <c r="C61" s="7">
        <v>6</v>
      </c>
      <c r="D61" s="5"/>
      <c r="E61" s="4">
        <v>6</v>
      </c>
      <c r="F61" s="5"/>
    </row>
    <row r="62" spans="1:6" ht="11.1" customHeight="1" x14ac:dyDescent="0.2">
      <c r="A62" s="6" t="s">
        <v>76</v>
      </c>
      <c r="B62" s="2" t="s">
        <v>7</v>
      </c>
      <c r="C62" s="7">
        <v>85</v>
      </c>
      <c r="D62" s="4">
        <v>15</v>
      </c>
      <c r="E62" s="4">
        <v>85</v>
      </c>
      <c r="F62" s="4">
        <v>15</v>
      </c>
    </row>
    <row r="63" spans="1:6" ht="11.1" customHeight="1" x14ac:dyDescent="0.2">
      <c r="A63" s="6" t="s">
        <v>77</v>
      </c>
      <c r="B63" s="2" t="s">
        <v>7</v>
      </c>
      <c r="C63" s="7">
        <v>9</v>
      </c>
      <c r="D63" s="5"/>
      <c r="E63" s="4">
        <v>7</v>
      </c>
      <c r="F63" s="4">
        <v>2</v>
      </c>
    </row>
    <row r="64" spans="1:6" ht="11.1" customHeight="1" x14ac:dyDescent="0.2">
      <c r="A64" s="6" t="s">
        <v>78</v>
      </c>
      <c r="B64" s="2" t="s">
        <v>8</v>
      </c>
      <c r="C64" s="7">
        <v>14</v>
      </c>
      <c r="D64" s="5"/>
      <c r="E64" s="4">
        <v>11</v>
      </c>
      <c r="F64" s="4">
        <v>3</v>
      </c>
    </row>
    <row r="65" spans="1:6" ht="11.1" customHeight="1" x14ac:dyDescent="0.2">
      <c r="A65" s="6" t="s">
        <v>79</v>
      </c>
      <c r="B65" s="2" t="s">
        <v>9</v>
      </c>
      <c r="C65" s="7">
        <v>11</v>
      </c>
      <c r="D65" s="5"/>
      <c r="E65" s="4">
        <v>9</v>
      </c>
      <c r="F65" s="4">
        <v>2</v>
      </c>
    </row>
    <row r="66" spans="1:6" ht="11.1" customHeight="1" x14ac:dyDescent="0.2">
      <c r="A66" s="6" t="s">
        <v>80</v>
      </c>
      <c r="B66" s="2" t="s">
        <v>7</v>
      </c>
      <c r="C66" s="7">
        <v>1</v>
      </c>
      <c r="D66" s="5"/>
      <c r="E66" s="4">
        <v>1</v>
      </c>
      <c r="F66" s="5"/>
    </row>
    <row r="67" spans="1:6" ht="11.1" customHeight="1" x14ac:dyDescent="0.2">
      <c r="A67" s="6" t="s">
        <v>81</v>
      </c>
      <c r="B67" s="2" t="s">
        <v>7</v>
      </c>
      <c r="C67" s="7">
        <v>13</v>
      </c>
      <c r="D67" s="5"/>
      <c r="E67" s="4">
        <v>3</v>
      </c>
      <c r="F67" s="4">
        <v>10</v>
      </c>
    </row>
    <row r="68" spans="1:6" ht="11.1" customHeight="1" x14ac:dyDescent="0.2">
      <c r="A68" s="6" t="s">
        <v>82</v>
      </c>
      <c r="B68" s="2" t="s">
        <v>7</v>
      </c>
      <c r="C68" s="7">
        <v>20</v>
      </c>
      <c r="D68" s="5"/>
      <c r="E68" s="4">
        <v>4</v>
      </c>
      <c r="F68" s="4">
        <v>16</v>
      </c>
    </row>
    <row r="69" spans="1:6" ht="11.1" customHeight="1" x14ac:dyDescent="0.2">
      <c r="A69" s="6" t="s">
        <v>83</v>
      </c>
      <c r="B69" s="2" t="s">
        <v>7</v>
      </c>
      <c r="C69" s="7">
        <v>18</v>
      </c>
      <c r="D69" s="5"/>
      <c r="E69" s="4">
        <v>11</v>
      </c>
      <c r="F69" s="4">
        <v>7</v>
      </c>
    </row>
    <row r="70" spans="1:6" ht="11.1" customHeight="1" x14ac:dyDescent="0.2">
      <c r="A70" s="6" t="s">
        <v>84</v>
      </c>
      <c r="B70" s="2" t="s">
        <v>7</v>
      </c>
      <c r="C70" s="7">
        <v>10</v>
      </c>
      <c r="D70" s="5"/>
      <c r="E70" s="4">
        <v>1.5</v>
      </c>
      <c r="F70" s="4">
        <v>8.5</v>
      </c>
    </row>
    <row r="71" spans="1:6" ht="11.1" customHeight="1" x14ac:dyDescent="0.2">
      <c r="A71" s="6" t="s">
        <v>85</v>
      </c>
      <c r="B71" s="2" t="s">
        <v>11</v>
      </c>
      <c r="C71" s="7">
        <v>100</v>
      </c>
      <c r="D71" s="5"/>
      <c r="E71" s="4">
        <v>50</v>
      </c>
      <c r="F71" s="4">
        <v>50</v>
      </c>
    </row>
    <row r="72" spans="1:6" ht="11.1" customHeight="1" x14ac:dyDescent="0.2">
      <c r="A72" s="6" t="s">
        <v>86</v>
      </c>
      <c r="B72" s="2" t="s">
        <v>7</v>
      </c>
      <c r="C72" s="7">
        <v>10</v>
      </c>
      <c r="D72" s="5"/>
      <c r="E72" s="4">
        <v>1</v>
      </c>
      <c r="F72" s="4">
        <v>9</v>
      </c>
    </row>
    <row r="73" spans="1:6" ht="11.1" customHeight="1" x14ac:dyDescent="0.2">
      <c r="A73" s="6" t="s">
        <v>87</v>
      </c>
      <c r="B73" s="2" t="s">
        <v>7</v>
      </c>
      <c r="C73" s="7">
        <v>96</v>
      </c>
      <c r="D73" s="5"/>
      <c r="E73" s="4">
        <v>13</v>
      </c>
      <c r="F73" s="4">
        <v>83</v>
      </c>
    </row>
    <row r="74" spans="1:6" ht="11.1" customHeight="1" x14ac:dyDescent="0.2">
      <c r="A74" s="6" t="s">
        <v>88</v>
      </c>
      <c r="B74" s="2" t="s">
        <v>7</v>
      </c>
      <c r="C74" s="7">
        <v>8</v>
      </c>
      <c r="D74" s="5"/>
      <c r="E74" s="4">
        <v>7</v>
      </c>
      <c r="F74" s="4">
        <v>1</v>
      </c>
    </row>
    <row r="75" spans="1:6" ht="11.1" customHeight="1" x14ac:dyDescent="0.2">
      <c r="A75" s="6" t="s">
        <v>89</v>
      </c>
      <c r="B75" s="2" t="s">
        <v>7</v>
      </c>
      <c r="C75" s="7">
        <v>10</v>
      </c>
      <c r="D75" s="5"/>
      <c r="E75" s="4">
        <v>2</v>
      </c>
      <c r="F75" s="4">
        <v>8</v>
      </c>
    </row>
    <row r="76" spans="1:6" ht="11.1" customHeight="1" x14ac:dyDescent="0.2">
      <c r="A76" s="6" t="s">
        <v>90</v>
      </c>
      <c r="B76" s="2" t="s">
        <v>7</v>
      </c>
      <c r="C76" s="7">
        <v>10</v>
      </c>
      <c r="D76" s="5"/>
      <c r="E76" s="4">
        <v>1</v>
      </c>
      <c r="F76" s="4">
        <v>9</v>
      </c>
    </row>
    <row r="77" spans="1:6" ht="11.1" customHeight="1" x14ac:dyDescent="0.2">
      <c r="A77" s="6" t="s">
        <v>91</v>
      </c>
      <c r="B77" s="2" t="s">
        <v>7</v>
      </c>
      <c r="C77" s="7">
        <v>2</v>
      </c>
      <c r="D77" s="5"/>
      <c r="E77" s="4">
        <v>2</v>
      </c>
      <c r="F77" s="5"/>
    </row>
    <row r="78" spans="1:6" ht="11.1" customHeight="1" x14ac:dyDescent="0.2">
      <c r="A78" s="6" t="s">
        <v>92</v>
      </c>
      <c r="B78" s="2" t="s">
        <v>7</v>
      </c>
      <c r="C78" s="7">
        <v>1</v>
      </c>
      <c r="D78" s="5"/>
      <c r="E78" s="4">
        <v>1</v>
      </c>
      <c r="F78" s="5"/>
    </row>
    <row r="79" spans="1:6" ht="11.1" customHeight="1" x14ac:dyDescent="0.2">
      <c r="A79" s="6" t="s">
        <v>93</v>
      </c>
      <c r="B79" s="2" t="s">
        <v>7</v>
      </c>
      <c r="C79" s="7">
        <v>4</v>
      </c>
      <c r="D79" s="5"/>
      <c r="E79" s="4">
        <v>2</v>
      </c>
      <c r="F79" s="4">
        <v>2</v>
      </c>
    </row>
    <row r="80" spans="1:6" ht="11.1" customHeight="1" x14ac:dyDescent="0.2">
      <c r="A80" s="6" t="s">
        <v>94</v>
      </c>
      <c r="B80" s="2" t="s">
        <v>7</v>
      </c>
      <c r="C80" s="7">
        <v>5</v>
      </c>
      <c r="D80" s="5"/>
      <c r="E80" s="4">
        <v>5</v>
      </c>
      <c r="F80" s="5"/>
    </row>
    <row r="81" spans="1:6" ht="11.1" customHeight="1" x14ac:dyDescent="0.2">
      <c r="A81" s="6" t="s">
        <v>95</v>
      </c>
      <c r="B81" s="2" t="s">
        <v>7</v>
      </c>
      <c r="C81" s="7">
        <v>13</v>
      </c>
      <c r="D81" s="4">
        <v>80</v>
      </c>
      <c r="E81" s="4">
        <v>25</v>
      </c>
      <c r="F81" s="4">
        <v>68</v>
      </c>
    </row>
    <row r="82" spans="1:6" ht="11.1" customHeight="1" x14ac:dyDescent="0.2">
      <c r="A82" s="6" t="s">
        <v>96</v>
      </c>
      <c r="B82" s="2" t="s">
        <v>7</v>
      </c>
      <c r="C82" s="3"/>
      <c r="D82" s="4">
        <v>2</v>
      </c>
      <c r="E82" s="4">
        <v>1</v>
      </c>
      <c r="F82" s="5">
        <v>1</v>
      </c>
    </row>
    <row r="83" spans="1:6" ht="11.1" customHeight="1" x14ac:dyDescent="0.2">
      <c r="A83" s="6" t="s">
        <v>97</v>
      </c>
      <c r="B83" s="2" t="s">
        <v>7</v>
      </c>
      <c r="C83" s="7">
        <v>2</v>
      </c>
      <c r="D83" s="5"/>
      <c r="E83" s="4">
        <v>2</v>
      </c>
      <c r="F83" s="5"/>
    </row>
    <row r="84" spans="1:6" ht="11.1" customHeight="1" x14ac:dyDescent="0.2">
      <c r="A84" s="6" t="s">
        <v>98</v>
      </c>
      <c r="B84" s="2" t="s">
        <v>7</v>
      </c>
      <c r="C84" s="3"/>
      <c r="D84" s="4">
        <v>56</v>
      </c>
      <c r="E84" s="4">
        <v>8</v>
      </c>
      <c r="F84" s="4">
        <v>48</v>
      </c>
    </row>
    <row r="85" spans="1:6" ht="11.1" customHeight="1" x14ac:dyDescent="0.2">
      <c r="A85" s="6" t="s">
        <v>99</v>
      </c>
      <c r="B85" s="2" t="s">
        <v>7</v>
      </c>
      <c r="C85" s="7">
        <v>2</v>
      </c>
      <c r="D85" s="4">
        <v>4</v>
      </c>
      <c r="E85" s="4">
        <v>1</v>
      </c>
      <c r="F85" s="4">
        <v>5</v>
      </c>
    </row>
    <row r="86" spans="1:6" ht="11.1" customHeight="1" x14ac:dyDescent="0.2">
      <c r="A86" s="6" t="s">
        <v>100</v>
      </c>
      <c r="B86" s="2" t="s">
        <v>7</v>
      </c>
      <c r="C86" s="7">
        <v>42</v>
      </c>
      <c r="D86" s="5"/>
      <c r="E86" s="4">
        <v>41</v>
      </c>
      <c r="F86" s="4">
        <v>1</v>
      </c>
    </row>
    <row r="87" spans="1:6" ht="11.1" customHeight="1" x14ac:dyDescent="0.2">
      <c r="A87" s="6" t="s">
        <v>101</v>
      </c>
      <c r="B87" s="2" t="s">
        <v>10</v>
      </c>
      <c r="C87" s="3"/>
      <c r="D87" s="4">
        <v>208</v>
      </c>
      <c r="E87" s="4">
        <v>174</v>
      </c>
      <c r="F87" s="4">
        <v>34</v>
      </c>
    </row>
    <row r="88" spans="1:6" ht="11.1" customHeight="1" x14ac:dyDescent="0.2">
      <c r="A88" s="6" t="s">
        <v>102</v>
      </c>
      <c r="B88" s="2" t="s">
        <v>10</v>
      </c>
      <c r="C88" s="7">
        <v>57</v>
      </c>
      <c r="D88" s="4">
        <v>200</v>
      </c>
      <c r="E88" s="4">
        <v>257</v>
      </c>
      <c r="F88" s="5"/>
    </row>
    <row r="89" spans="1:6" ht="11.1" customHeight="1" x14ac:dyDescent="0.2">
      <c r="A89" s="6" t="s">
        <v>103</v>
      </c>
      <c r="B89" s="2" t="s">
        <v>7</v>
      </c>
      <c r="C89" s="3"/>
      <c r="D89" s="4">
        <v>300</v>
      </c>
      <c r="E89" s="4">
        <v>101</v>
      </c>
      <c r="F89" s="4">
        <v>199</v>
      </c>
    </row>
    <row r="90" spans="1:6" ht="11.1" customHeight="1" x14ac:dyDescent="0.2">
      <c r="A90" s="6" t="s">
        <v>104</v>
      </c>
      <c r="B90" s="2" t="s">
        <v>8</v>
      </c>
      <c r="C90" s="7">
        <v>17</v>
      </c>
      <c r="D90" s="5"/>
      <c r="E90" s="4">
        <v>5</v>
      </c>
      <c r="F90" s="4">
        <v>12</v>
      </c>
    </row>
    <row r="91" spans="1:6" ht="11.1" customHeight="1" x14ac:dyDescent="0.2">
      <c r="A91" s="6" t="s">
        <v>105</v>
      </c>
      <c r="B91" s="2" t="s">
        <v>7</v>
      </c>
      <c r="C91" s="7">
        <v>12</v>
      </c>
      <c r="D91" s="5"/>
      <c r="E91" s="4">
        <v>1</v>
      </c>
      <c r="F91" s="4">
        <v>11</v>
      </c>
    </row>
  </sheetData>
  <autoFilter ref="A1:F91" xr:uid="{00000000-0001-0000-0000-000000000000}"/>
  <pageMargins left="0.39370078740157483" right="0.39370078740157483" top="0.39370078740157483" bottom="0.39370078740157483" header="0" footer="0"/>
  <pageSetup fitToHeight="0" pageOrder="overThenDown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B550-2F3A-429A-8D83-4AA270C916CC}">
  <sheetPr filterMode="1"/>
  <dimension ref="B1:L66"/>
  <sheetViews>
    <sheetView showGridLines="0" topLeftCell="C1" zoomScale="80" zoomScaleNormal="80" workbookViewId="0">
      <pane ySplit="1" topLeftCell="A2" activePane="bottomLeft" state="frozen"/>
      <selection pane="bottomLeft" activeCell="E2" sqref="E2:E27"/>
    </sheetView>
  </sheetViews>
  <sheetFormatPr defaultColWidth="11.42578125" defaultRowHeight="14.4" x14ac:dyDescent="0.3"/>
  <cols>
    <col min="1" max="1" width="2.140625" style="37" customWidth="1"/>
    <col min="2" max="2" width="16.7109375" style="50" customWidth="1"/>
    <col min="3" max="3" width="34.85546875" style="37" bestFit="1" customWidth="1"/>
    <col min="4" max="4" width="70.28515625" style="51" bestFit="1" customWidth="1"/>
    <col min="5" max="5" width="29.5703125" style="50" customWidth="1"/>
    <col min="6" max="6" width="28.85546875" style="52" bestFit="1" customWidth="1"/>
    <col min="7" max="7" width="16.5703125" style="52" customWidth="1"/>
    <col min="8" max="8" width="9.7109375" style="50" customWidth="1"/>
    <col min="9" max="9" width="13.5703125" style="53" customWidth="1"/>
    <col min="10" max="10" width="15.42578125" style="53" customWidth="1"/>
    <col min="11" max="11" width="20.140625" style="50" customWidth="1"/>
    <col min="12" max="12" width="67.7109375" style="50" customWidth="1"/>
    <col min="13" max="16384" width="11.42578125" style="37"/>
  </cols>
  <sheetData>
    <row r="1" spans="2:12" ht="61.5" customHeight="1" x14ac:dyDescent="0.3">
      <c r="B1" s="31" t="s">
        <v>219</v>
      </c>
      <c r="C1" s="31" t="s">
        <v>309</v>
      </c>
      <c r="D1" s="32" t="s">
        <v>220</v>
      </c>
      <c r="E1" s="31" t="s">
        <v>310</v>
      </c>
      <c r="F1" s="33" t="s">
        <v>311</v>
      </c>
      <c r="G1" s="33" t="s">
        <v>312</v>
      </c>
      <c r="H1" s="34" t="s">
        <v>313</v>
      </c>
      <c r="I1" s="35" t="s">
        <v>314</v>
      </c>
      <c r="J1" s="36" t="s">
        <v>315</v>
      </c>
      <c r="K1" s="31" t="s">
        <v>221</v>
      </c>
      <c r="L1" s="31" t="s">
        <v>316</v>
      </c>
    </row>
    <row r="2" spans="2:12" ht="14.4" customHeight="1" x14ac:dyDescent="0.3">
      <c r="B2" s="38" t="s">
        <v>223</v>
      </c>
      <c r="C2" s="39" t="s">
        <v>317</v>
      </c>
      <c r="D2" s="40" t="s">
        <v>226</v>
      </c>
      <c r="E2" s="41" t="s">
        <v>318</v>
      </c>
      <c r="F2" s="42">
        <v>16</v>
      </c>
      <c r="G2" s="43"/>
      <c r="H2" s="41" t="s">
        <v>7</v>
      </c>
      <c r="I2" s="44">
        <v>9.25</v>
      </c>
      <c r="J2" s="44">
        <f>F2*I2</f>
        <v>148</v>
      </c>
      <c r="K2" s="38" t="s">
        <v>162</v>
      </c>
      <c r="L2" s="38" t="s">
        <v>72</v>
      </c>
    </row>
    <row r="3" spans="2:12" x14ac:dyDescent="0.3">
      <c r="B3" s="38" t="s">
        <v>223</v>
      </c>
      <c r="C3" s="39" t="s">
        <v>317</v>
      </c>
      <c r="D3" s="40" t="s">
        <v>225</v>
      </c>
      <c r="E3" s="41" t="s">
        <v>318</v>
      </c>
      <c r="F3" s="42">
        <v>16</v>
      </c>
      <c r="G3" s="43"/>
      <c r="H3" s="41" t="s">
        <v>7</v>
      </c>
      <c r="I3" s="44">
        <v>9.25</v>
      </c>
      <c r="J3" s="44">
        <f>F3*I3</f>
        <v>148</v>
      </c>
      <c r="K3" s="38" t="s">
        <v>161</v>
      </c>
      <c r="L3" s="38" t="s">
        <v>71</v>
      </c>
    </row>
    <row r="4" spans="2:12" ht="14.4" customHeight="1" x14ac:dyDescent="0.3">
      <c r="B4" s="38" t="s">
        <v>223</v>
      </c>
      <c r="C4" s="39" t="s">
        <v>317</v>
      </c>
      <c r="D4" s="40" t="s">
        <v>224</v>
      </c>
      <c r="E4" s="41" t="s">
        <v>318</v>
      </c>
      <c r="F4" s="42">
        <v>2</v>
      </c>
      <c r="G4" s="43"/>
      <c r="H4" s="41" t="s">
        <v>7</v>
      </c>
      <c r="I4" s="44">
        <v>8.74</v>
      </c>
      <c r="J4" s="44">
        <f>F4*I4</f>
        <v>17.48</v>
      </c>
      <c r="K4" s="38" t="s">
        <v>160</v>
      </c>
      <c r="L4" s="38" t="s">
        <v>70</v>
      </c>
    </row>
    <row r="5" spans="2:12" ht="14.4" customHeight="1" x14ac:dyDescent="0.3">
      <c r="B5" s="38" t="s">
        <v>282</v>
      </c>
      <c r="C5" s="39" t="s">
        <v>317</v>
      </c>
      <c r="D5" s="40" t="s">
        <v>226</v>
      </c>
      <c r="E5" s="41" t="s">
        <v>318</v>
      </c>
      <c r="F5" s="42">
        <v>16</v>
      </c>
      <c r="G5" s="43"/>
      <c r="H5" s="41" t="s">
        <v>7</v>
      </c>
      <c r="I5" s="44">
        <v>9.25</v>
      </c>
      <c r="J5" s="44">
        <f t="shared" ref="J5:J63" si="0">F5*I5</f>
        <v>148</v>
      </c>
      <c r="K5" s="38" t="s">
        <v>162</v>
      </c>
      <c r="L5" s="38" t="s">
        <v>72</v>
      </c>
    </row>
    <row r="6" spans="2:12" ht="14.4" customHeight="1" x14ac:dyDescent="0.3">
      <c r="B6" s="38" t="s">
        <v>282</v>
      </c>
      <c r="C6" s="39" t="s">
        <v>317</v>
      </c>
      <c r="D6" s="40" t="s">
        <v>225</v>
      </c>
      <c r="E6" s="41" t="s">
        <v>318</v>
      </c>
      <c r="F6" s="42">
        <v>16</v>
      </c>
      <c r="G6" s="43"/>
      <c r="H6" s="41" t="s">
        <v>7</v>
      </c>
      <c r="I6" s="44">
        <v>9.25</v>
      </c>
      <c r="J6" s="44">
        <f t="shared" si="0"/>
        <v>148</v>
      </c>
      <c r="K6" s="38" t="s">
        <v>161</v>
      </c>
      <c r="L6" s="38" t="s">
        <v>71</v>
      </c>
    </row>
    <row r="7" spans="2:12" ht="14.4" customHeight="1" x14ac:dyDescent="0.3">
      <c r="B7" s="38" t="s">
        <v>282</v>
      </c>
      <c r="C7" s="39" t="s">
        <v>317</v>
      </c>
      <c r="D7" s="40" t="s">
        <v>224</v>
      </c>
      <c r="E7" s="41" t="s">
        <v>318</v>
      </c>
      <c r="F7" s="42">
        <v>2</v>
      </c>
      <c r="G7" s="43"/>
      <c r="H7" s="41" t="s">
        <v>7</v>
      </c>
      <c r="I7" s="44">
        <v>8.74</v>
      </c>
      <c r="J7" s="44">
        <f t="shared" si="0"/>
        <v>17.48</v>
      </c>
      <c r="K7" s="38" t="s">
        <v>160</v>
      </c>
      <c r="L7" s="38" t="s">
        <v>70</v>
      </c>
    </row>
    <row r="8" spans="2:12" x14ac:dyDescent="0.3">
      <c r="B8" s="38" t="s">
        <v>285</v>
      </c>
      <c r="C8" s="39" t="s">
        <v>317</v>
      </c>
      <c r="D8" s="40" t="s">
        <v>226</v>
      </c>
      <c r="E8" s="41" t="s">
        <v>318</v>
      </c>
      <c r="F8" s="42">
        <v>16</v>
      </c>
      <c r="G8" s="43"/>
      <c r="H8" s="41" t="s">
        <v>7</v>
      </c>
      <c r="I8" s="44">
        <v>9.25</v>
      </c>
      <c r="J8" s="44">
        <f t="shared" si="0"/>
        <v>148</v>
      </c>
      <c r="K8" s="38" t="s">
        <v>162</v>
      </c>
      <c r="L8" s="38" t="s">
        <v>72</v>
      </c>
    </row>
    <row r="9" spans="2:12" x14ac:dyDescent="0.3">
      <c r="B9" s="38" t="s">
        <v>285</v>
      </c>
      <c r="C9" s="39" t="s">
        <v>317</v>
      </c>
      <c r="D9" s="40" t="s">
        <v>225</v>
      </c>
      <c r="E9" s="41" t="s">
        <v>318</v>
      </c>
      <c r="F9" s="42">
        <v>16</v>
      </c>
      <c r="G9" s="43"/>
      <c r="H9" s="41" t="s">
        <v>7</v>
      </c>
      <c r="I9" s="44">
        <v>9.25</v>
      </c>
      <c r="J9" s="44">
        <f t="shared" si="0"/>
        <v>148</v>
      </c>
      <c r="K9" s="38" t="s">
        <v>161</v>
      </c>
      <c r="L9" s="38" t="s">
        <v>71</v>
      </c>
    </row>
    <row r="10" spans="2:12" x14ac:dyDescent="0.3">
      <c r="B10" s="38" t="s">
        <v>285</v>
      </c>
      <c r="C10" s="39" t="s">
        <v>317</v>
      </c>
      <c r="D10" s="40" t="s">
        <v>224</v>
      </c>
      <c r="E10" s="41" t="s">
        <v>318</v>
      </c>
      <c r="F10" s="42">
        <v>2</v>
      </c>
      <c r="G10" s="43"/>
      <c r="H10" s="41" t="s">
        <v>7</v>
      </c>
      <c r="I10" s="44">
        <v>8.74</v>
      </c>
      <c r="J10" s="44">
        <f t="shared" si="0"/>
        <v>17.48</v>
      </c>
      <c r="K10" s="38" t="s">
        <v>160</v>
      </c>
      <c r="L10" s="38" t="s">
        <v>70</v>
      </c>
    </row>
    <row r="11" spans="2:12" x14ac:dyDescent="0.3">
      <c r="B11" s="38" t="s">
        <v>286</v>
      </c>
      <c r="C11" s="39" t="s">
        <v>317</v>
      </c>
      <c r="D11" s="40" t="s">
        <v>226</v>
      </c>
      <c r="E11" s="41" t="s">
        <v>318</v>
      </c>
      <c r="F11" s="42">
        <v>16</v>
      </c>
      <c r="G11" s="43"/>
      <c r="H11" s="41" t="s">
        <v>7</v>
      </c>
      <c r="I11" s="44">
        <v>9.25</v>
      </c>
      <c r="J11" s="44">
        <f t="shared" si="0"/>
        <v>148</v>
      </c>
      <c r="K11" s="38" t="s">
        <v>162</v>
      </c>
      <c r="L11" s="38" t="s">
        <v>72</v>
      </c>
    </row>
    <row r="12" spans="2:12" x14ac:dyDescent="0.3">
      <c r="B12" s="38" t="s">
        <v>286</v>
      </c>
      <c r="C12" s="39" t="s">
        <v>317</v>
      </c>
      <c r="D12" s="40" t="s">
        <v>225</v>
      </c>
      <c r="E12" s="41" t="s">
        <v>318</v>
      </c>
      <c r="F12" s="42">
        <v>2</v>
      </c>
      <c r="G12" s="43"/>
      <c r="H12" s="41" t="s">
        <v>7</v>
      </c>
      <c r="I12" s="44">
        <v>9.25</v>
      </c>
      <c r="J12" s="44">
        <f t="shared" si="0"/>
        <v>18.5</v>
      </c>
      <c r="K12" s="38" t="s">
        <v>161</v>
      </c>
      <c r="L12" s="38" t="s">
        <v>71</v>
      </c>
    </row>
    <row r="13" spans="2:12" x14ac:dyDescent="0.3">
      <c r="B13" s="38" t="s">
        <v>286</v>
      </c>
      <c r="C13" s="39" t="s">
        <v>317</v>
      </c>
      <c r="D13" s="40" t="s">
        <v>224</v>
      </c>
      <c r="E13" s="41" t="s">
        <v>318</v>
      </c>
      <c r="F13" s="42">
        <v>16</v>
      </c>
      <c r="G13" s="43"/>
      <c r="H13" s="41" t="s">
        <v>7</v>
      </c>
      <c r="I13" s="44">
        <v>8.74</v>
      </c>
      <c r="J13" s="44">
        <f t="shared" si="0"/>
        <v>139.84</v>
      </c>
      <c r="K13" s="38" t="s">
        <v>160</v>
      </c>
      <c r="L13" s="38" t="s">
        <v>70</v>
      </c>
    </row>
    <row r="14" spans="2:12" x14ac:dyDescent="0.3">
      <c r="B14" s="38" t="s">
        <v>286</v>
      </c>
      <c r="C14" s="39" t="s">
        <v>319</v>
      </c>
      <c r="D14" s="40" t="s">
        <v>305</v>
      </c>
      <c r="E14" s="41" t="s">
        <v>318</v>
      </c>
      <c r="F14" s="42">
        <v>4</v>
      </c>
      <c r="G14" s="43"/>
      <c r="H14" s="41" t="s">
        <v>7</v>
      </c>
      <c r="I14" s="44">
        <v>10</v>
      </c>
      <c r="J14" s="44">
        <f t="shared" si="0"/>
        <v>40</v>
      </c>
      <c r="K14" s="38" t="s">
        <v>190</v>
      </c>
      <c r="L14" s="38" t="s">
        <v>100</v>
      </c>
    </row>
    <row r="15" spans="2:12" x14ac:dyDescent="0.3">
      <c r="B15" s="38" t="s">
        <v>286</v>
      </c>
      <c r="C15" s="39" t="s">
        <v>319</v>
      </c>
      <c r="D15" s="40" t="s">
        <v>294</v>
      </c>
      <c r="E15" s="41" t="s">
        <v>318</v>
      </c>
      <c r="F15" s="42">
        <v>4</v>
      </c>
      <c r="G15" s="43"/>
      <c r="H15" s="41" t="s">
        <v>7</v>
      </c>
      <c r="I15" s="44">
        <v>33.33</v>
      </c>
      <c r="J15" s="44">
        <f t="shared" si="0"/>
        <v>133.32</v>
      </c>
      <c r="K15" s="38" t="s">
        <v>144</v>
      </c>
      <c r="L15" s="38" t="s">
        <v>54</v>
      </c>
    </row>
    <row r="16" spans="2:12" x14ac:dyDescent="0.3">
      <c r="B16" s="38" t="s">
        <v>286</v>
      </c>
      <c r="C16" s="39" t="s">
        <v>319</v>
      </c>
      <c r="D16" s="40" t="s">
        <v>304</v>
      </c>
      <c r="E16" s="41" t="s">
        <v>318</v>
      </c>
      <c r="F16" s="42">
        <v>4</v>
      </c>
      <c r="G16" s="43"/>
      <c r="H16" s="41" t="s">
        <v>7</v>
      </c>
      <c r="I16" s="44">
        <v>130.24</v>
      </c>
      <c r="J16" s="44">
        <f t="shared" si="0"/>
        <v>520.96</v>
      </c>
      <c r="K16" s="38" t="s">
        <v>146</v>
      </c>
      <c r="L16" s="38" t="s">
        <v>56</v>
      </c>
    </row>
    <row r="17" spans="2:12" x14ac:dyDescent="0.3">
      <c r="B17" s="38" t="s">
        <v>286</v>
      </c>
      <c r="C17" s="39" t="s">
        <v>319</v>
      </c>
      <c r="D17" s="40" t="s">
        <v>287</v>
      </c>
      <c r="E17" s="41" t="s">
        <v>318</v>
      </c>
      <c r="F17" s="42">
        <v>12</v>
      </c>
      <c r="G17" s="43"/>
      <c r="H17" s="41" t="s">
        <v>320</v>
      </c>
      <c r="I17" s="44">
        <v>5.04</v>
      </c>
      <c r="J17" s="44">
        <f t="shared" si="0"/>
        <v>60.480000000000004</v>
      </c>
      <c r="K17" s="38" t="s">
        <v>191</v>
      </c>
      <c r="L17" s="38" t="s">
        <v>101</v>
      </c>
    </row>
    <row r="18" spans="2:12" x14ac:dyDescent="0.3">
      <c r="B18" s="38" t="s">
        <v>286</v>
      </c>
      <c r="C18" s="39" t="s">
        <v>319</v>
      </c>
      <c r="D18" s="40" t="s">
        <v>298</v>
      </c>
      <c r="E18" s="41" t="s">
        <v>318</v>
      </c>
      <c r="F18" s="42">
        <v>4</v>
      </c>
      <c r="G18" s="43"/>
      <c r="H18" s="41" t="s">
        <v>7</v>
      </c>
      <c r="I18" s="44">
        <v>416.83</v>
      </c>
      <c r="J18" s="44">
        <f t="shared" si="0"/>
        <v>1667.32</v>
      </c>
      <c r="K18" s="38" t="s">
        <v>165</v>
      </c>
      <c r="L18" s="38" t="s">
        <v>75</v>
      </c>
    </row>
    <row r="19" spans="2:12" x14ac:dyDescent="0.3">
      <c r="B19" s="38" t="s">
        <v>286</v>
      </c>
      <c r="C19" s="39" t="s">
        <v>319</v>
      </c>
      <c r="D19" s="40" t="s">
        <v>288</v>
      </c>
      <c r="E19" s="41" t="s">
        <v>318</v>
      </c>
      <c r="F19" s="42">
        <v>39</v>
      </c>
      <c r="G19" s="43"/>
      <c r="H19" s="41" t="s">
        <v>320</v>
      </c>
      <c r="I19" s="44">
        <v>24.2</v>
      </c>
      <c r="J19" s="44">
        <f t="shared" si="0"/>
        <v>943.8</v>
      </c>
      <c r="K19" s="38" t="s">
        <v>192</v>
      </c>
      <c r="L19" s="38" t="s">
        <v>102</v>
      </c>
    </row>
    <row r="20" spans="2:12" x14ac:dyDescent="0.3">
      <c r="B20" s="38" t="s">
        <v>286</v>
      </c>
      <c r="C20" s="39" t="s">
        <v>319</v>
      </c>
      <c r="D20" s="40" t="s">
        <v>300</v>
      </c>
      <c r="E20" s="41" t="s">
        <v>318</v>
      </c>
      <c r="F20" s="42">
        <v>4</v>
      </c>
      <c r="G20" s="43"/>
      <c r="H20" s="41" t="s">
        <v>7</v>
      </c>
      <c r="I20" s="44">
        <v>4</v>
      </c>
      <c r="J20" s="44">
        <f t="shared" si="0"/>
        <v>16</v>
      </c>
      <c r="K20" s="38" t="s">
        <v>231</v>
      </c>
      <c r="L20" s="38" t="s">
        <v>231</v>
      </c>
    </row>
    <row r="21" spans="2:12" x14ac:dyDescent="0.3">
      <c r="B21" s="38" t="s">
        <v>286</v>
      </c>
      <c r="C21" s="39" t="s">
        <v>319</v>
      </c>
      <c r="D21" s="40" t="s">
        <v>301</v>
      </c>
      <c r="E21" s="41" t="s">
        <v>318</v>
      </c>
      <c r="F21" s="42">
        <v>4</v>
      </c>
      <c r="G21" s="43"/>
      <c r="H21" s="41" t="s">
        <v>7</v>
      </c>
      <c r="I21" s="44">
        <v>4.5</v>
      </c>
      <c r="J21" s="44">
        <f t="shared" si="0"/>
        <v>18</v>
      </c>
      <c r="K21" s="38" t="s">
        <v>231</v>
      </c>
      <c r="L21" s="38" t="s">
        <v>231</v>
      </c>
    </row>
    <row r="22" spans="2:12" x14ac:dyDescent="0.3">
      <c r="B22" s="38" t="s">
        <v>286</v>
      </c>
      <c r="C22" s="39" t="s">
        <v>319</v>
      </c>
      <c r="D22" s="40" t="s">
        <v>302</v>
      </c>
      <c r="E22" s="41" t="s">
        <v>318</v>
      </c>
      <c r="F22" s="42">
        <v>4</v>
      </c>
      <c r="G22" s="43"/>
      <c r="H22" s="41" t="s">
        <v>7</v>
      </c>
      <c r="I22" s="44">
        <v>5</v>
      </c>
      <c r="J22" s="44">
        <f t="shared" si="0"/>
        <v>20</v>
      </c>
      <c r="K22" s="38" t="s">
        <v>231</v>
      </c>
      <c r="L22" s="38" t="s">
        <v>231</v>
      </c>
    </row>
    <row r="23" spans="2:12" x14ac:dyDescent="0.3">
      <c r="B23" s="38" t="s">
        <v>286</v>
      </c>
      <c r="C23" s="39" t="s">
        <v>319</v>
      </c>
      <c r="D23" s="40" t="s">
        <v>299</v>
      </c>
      <c r="E23" s="41" t="s">
        <v>318</v>
      </c>
      <c r="F23" s="42">
        <v>4</v>
      </c>
      <c r="G23" s="43"/>
      <c r="H23" s="41" t="s">
        <v>7</v>
      </c>
      <c r="I23" s="44">
        <v>7</v>
      </c>
      <c r="J23" s="44">
        <f t="shared" si="0"/>
        <v>28</v>
      </c>
      <c r="K23" s="38" t="s">
        <v>231</v>
      </c>
      <c r="L23" s="38" t="s">
        <v>231</v>
      </c>
    </row>
    <row r="24" spans="2:12" x14ac:dyDescent="0.3">
      <c r="B24" s="38" t="s">
        <v>286</v>
      </c>
      <c r="C24" s="39" t="s">
        <v>321</v>
      </c>
      <c r="D24" s="40" t="s">
        <v>289</v>
      </c>
      <c r="E24" s="41" t="s">
        <v>318</v>
      </c>
      <c r="F24" s="42">
        <v>3</v>
      </c>
      <c r="G24" s="43"/>
      <c r="H24" s="41" t="s">
        <v>7</v>
      </c>
      <c r="I24" s="44">
        <v>3.5</v>
      </c>
      <c r="J24" s="44">
        <f t="shared" si="0"/>
        <v>10.5</v>
      </c>
      <c r="K24" s="38" t="s">
        <v>290</v>
      </c>
      <c r="L24" s="38" t="s">
        <v>322</v>
      </c>
    </row>
    <row r="25" spans="2:12" x14ac:dyDescent="0.3">
      <c r="B25" s="38" t="s">
        <v>286</v>
      </c>
      <c r="C25" s="39" t="s">
        <v>321</v>
      </c>
      <c r="D25" s="40" t="s">
        <v>291</v>
      </c>
      <c r="E25" s="41" t="s">
        <v>318</v>
      </c>
      <c r="F25" s="42">
        <v>3</v>
      </c>
      <c r="G25" s="43"/>
      <c r="H25" s="41" t="s">
        <v>7</v>
      </c>
      <c r="I25" s="44">
        <v>3.5</v>
      </c>
      <c r="J25" s="44">
        <f t="shared" si="0"/>
        <v>10.5</v>
      </c>
      <c r="K25" s="38" t="s">
        <v>292</v>
      </c>
      <c r="L25" s="38" t="s">
        <v>323</v>
      </c>
    </row>
    <row r="26" spans="2:12" x14ac:dyDescent="0.3">
      <c r="B26" s="38" t="s">
        <v>286</v>
      </c>
      <c r="C26" s="39" t="s">
        <v>321</v>
      </c>
      <c r="D26" s="40" t="s">
        <v>283</v>
      </c>
      <c r="E26" s="41" t="s">
        <v>318</v>
      </c>
      <c r="F26" s="42">
        <v>26</v>
      </c>
      <c r="G26" s="43"/>
      <c r="H26" s="41" t="s">
        <v>320</v>
      </c>
      <c r="I26" s="44">
        <v>72.83</v>
      </c>
      <c r="J26" s="44">
        <f t="shared" si="0"/>
        <v>1893.58</v>
      </c>
      <c r="K26" s="38" t="s">
        <v>308</v>
      </c>
      <c r="L26" s="38" t="s">
        <v>324</v>
      </c>
    </row>
    <row r="27" spans="2:12" x14ac:dyDescent="0.3">
      <c r="B27" s="38" t="s">
        <v>286</v>
      </c>
      <c r="C27" s="39" t="s">
        <v>317</v>
      </c>
      <c r="D27" s="40" t="s">
        <v>293</v>
      </c>
      <c r="E27" s="45" t="s">
        <v>318</v>
      </c>
      <c r="F27" s="42">
        <v>2</v>
      </c>
      <c r="G27" s="43"/>
      <c r="H27" s="41" t="s">
        <v>7</v>
      </c>
      <c r="I27" s="44">
        <v>41.8</v>
      </c>
      <c r="J27" s="44">
        <f t="shared" si="0"/>
        <v>83.6</v>
      </c>
      <c r="K27" s="38" t="s">
        <v>177</v>
      </c>
      <c r="L27" s="38" t="s">
        <v>87</v>
      </c>
    </row>
    <row r="28" spans="2:12" hidden="1" x14ac:dyDescent="0.3">
      <c r="B28" s="38"/>
      <c r="C28" s="39" t="s">
        <v>243</v>
      </c>
      <c r="D28" s="46" t="s">
        <v>243</v>
      </c>
      <c r="E28" s="41" t="s">
        <v>218</v>
      </c>
      <c r="F28" s="45"/>
      <c r="G28" s="45">
        <v>3</v>
      </c>
      <c r="H28" s="41" t="s">
        <v>7</v>
      </c>
      <c r="I28" s="44">
        <v>22825.33</v>
      </c>
      <c r="J28" s="44">
        <f t="shared" si="0"/>
        <v>0</v>
      </c>
      <c r="K28" s="38" t="s">
        <v>244</v>
      </c>
      <c r="L28" s="38" t="s">
        <v>325</v>
      </c>
    </row>
    <row r="29" spans="2:12" hidden="1" x14ac:dyDescent="0.3">
      <c r="B29" s="38"/>
      <c r="C29" s="39" t="s">
        <v>243</v>
      </c>
      <c r="D29" s="46" t="s">
        <v>271</v>
      </c>
      <c r="E29" s="41" t="s">
        <v>218</v>
      </c>
      <c r="F29" s="45"/>
      <c r="G29" s="45">
        <v>6</v>
      </c>
      <c r="H29" s="41" t="s">
        <v>7</v>
      </c>
      <c r="I29" s="44">
        <v>632.9</v>
      </c>
      <c r="J29" s="44">
        <f t="shared" si="0"/>
        <v>0</v>
      </c>
      <c r="K29" s="38" t="s">
        <v>116</v>
      </c>
      <c r="L29" s="38" t="s">
        <v>26</v>
      </c>
    </row>
    <row r="30" spans="2:12" hidden="1" x14ac:dyDescent="0.3">
      <c r="B30" s="38"/>
      <c r="C30" s="39" t="s">
        <v>243</v>
      </c>
      <c r="D30" s="46" t="s">
        <v>251</v>
      </c>
      <c r="E30" s="41" t="s">
        <v>218</v>
      </c>
      <c r="F30" s="45"/>
      <c r="G30" s="45">
        <v>6</v>
      </c>
      <c r="H30" s="41" t="s">
        <v>7</v>
      </c>
      <c r="I30" s="44">
        <v>5348.29</v>
      </c>
      <c r="J30" s="44">
        <f t="shared" si="0"/>
        <v>0</v>
      </c>
      <c r="K30" s="38" t="s">
        <v>189</v>
      </c>
      <c r="L30" s="38" t="s">
        <v>99</v>
      </c>
    </row>
    <row r="31" spans="2:12" hidden="1" x14ac:dyDescent="0.3">
      <c r="B31" s="38"/>
      <c r="C31" s="39" t="s">
        <v>326</v>
      </c>
      <c r="D31" s="46" t="s">
        <v>246</v>
      </c>
      <c r="E31" s="41" t="s">
        <v>218</v>
      </c>
      <c r="F31" s="45"/>
      <c r="G31" s="45">
        <v>16</v>
      </c>
      <c r="H31" s="41" t="s">
        <v>7</v>
      </c>
      <c r="I31" s="44">
        <v>359.64</v>
      </c>
      <c r="J31" s="44">
        <f t="shared" si="0"/>
        <v>0</v>
      </c>
      <c r="K31" s="38" t="s">
        <v>167</v>
      </c>
      <c r="L31" s="38" t="s">
        <v>77</v>
      </c>
    </row>
    <row r="32" spans="2:12" hidden="1" x14ac:dyDescent="0.3">
      <c r="B32" s="38"/>
      <c r="C32" s="39" t="s">
        <v>326</v>
      </c>
      <c r="D32" s="46" t="s">
        <v>245</v>
      </c>
      <c r="E32" s="41" t="s">
        <v>218</v>
      </c>
      <c r="F32" s="45"/>
      <c r="G32" s="45">
        <v>2</v>
      </c>
      <c r="H32" s="41" t="s">
        <v>7</v>
      </c>
      <c r="I32" s="44">
        <v>3662</v>
      </c>
      <c r="J32" s="44">
        <f t="shared" si="0"/>
        <v>0</v>
      </c>
      <c r="K32" s="38" t="s">
        <v>231</v>
      </c>
      <c r="L32" s="38" t="s">
        <v>231</v>
      </c>
    </row>
    <row r="33" spans="2:12" hidden="1" x14ac:dyDescent="0.3">
      <c r="B33" s="38"/>
      <c r="C33" s="39" t="s">
        <v>326</v>
      </c>
      <c r="D33" s="46" t="s">
        <v>247</v>
      </c>
      <c r="E33" s="41" t="s">
        <v>218</v>
      </c>
      <c r="F33" s="45"/>
      <c r="G33" s="45">
        <v>32</v>
      </c>
      <c r="H33" s="41" t="s">
        <v>7</v>
      </c>
      <c r="I33" s="44">
        <v>145.05000000000001</v>
      </c>
      <c r="J33" s="44">
        <f t="shared" si="0"/>
        <v>0</v>
      </c>
      <c r="K33" s="38" t="s">
        <v>248</v>
      </c>
      <c r="L33" s="38" t="s">
        <v>327</v>
      </c>
    </row>
    <row r="34" spans="2:12" hidden="1" x14ac:dyDescent="0.3">
      <c r="B34" s="38"/>
      <c r="C34" s="39" t="s">
        <v>328</v>
      </c>
      <c r="D34" s="46" t="s">
        <v>276</v>
      </c>
      <c r="E34" s="41" t="s">
        <v>218</v>
      </c>
      <c r="F34" s="45"/>
      <c r="G34" s="45">
        <v>72</v>
      </c>
      <c r="H34" s="41" t="s">
        <v>7</v>
      </c>
      <c r="I34" s="44">
        <v>180.88</v>
      </c>
      <c r="J34" s="44">
        <f t="shared" si="0"/>
        <v>0</v>
      </c>
      <c r="K34" s="38" t="s">
        <v>131</v>
      </c>
      <c r="L34" s="38" t="s">
        <v>41</v>
      </c>
    </row>
    <row r="35" spans="2:12" hidden="1" x14ac:dyDescent="0.3">
      <c r="B35" s="38"/>
      <c r="C35" s="39" t="s">
        <v>328</v>
      </c>
      <c r="D35" s="46" t="s">
        <v>284</v>
      </c>
      <c r="E35" s="41" t="s">
        <v>218</v>
      </c>
      <c r="F35" s="45"/>
      <c r="G35" s="45">
        <v>72</v>
      </c>
      <c r="H35" s="41" t="s">
        <v>7</v>
      </c>
      <c r="I35" s="44">
        <v>180.88</v>
      </c>
      <c r="J35" s="44">
        <f t="shared" si="0"/>
        <v>0</v>
      </c>
      <c r="K35" s="38" t="s">
        <v>131</v>
      </c>
      <c r="L35" s="38" t="s">
        <v>41</v>
      </c>
    </row>
    <row r="36" spans="2:12" hidden="1" x14ac:dyDescent="0.3">
      <c r="B36" s="38"/>
      <c r="C36" s="39" t="s">
        <v>249</v>
      </c>
      <c r="D36" s="46" t="s">
        <v>249</v>
      </c>
      <c r="E36" s="41" t="s">
        <v>218</v>
      </c>
      <c r="F36" s="45"/>
      <c r="G36" s="45">
        <v>2</v>
      </c>
      <c r="H36" s="41" t="s">
        <v>7</v>
      </c>
      <c r="I36" s="44">
        <v>3835</v>
      </c>
      <c r="J36" s="44">
        <f t="shared" si="0"/>
        <v>0</v>
      </c>
      <c r="K36" s="38" t="s">
        <v>231</v>
      </c>
      <c r="L36" s="38" t="s">
        <v>231</v>
      </c>
    </row>
    <row r="37" spans="2:12" hidden="1" x14ac:dyDescent="0.3">
      <c r="B37" s="38"/>
      <c r="C37" s="47" t="s">
        <v>329</v>
      </c>
      <c r="D37" s="46" t="s">
        <v>256</v>
      </c>
      <c r="E37" s="41" t="s">
        <v>218</v>
      </c>
      <c r="F37" s="45"/>
      <c r="G37" s="45">
        <v>10</v>
      </c>
      <c r="H37" s="41" t="s">
        <v>7</v>
      </c>
      <c r="I37" s="44">
        <v>3</v>
      </c>
      <c r="J37" s="44">
        <f t="shared" si="0"/>
        <v>0</v>
      </c>
      <c r="K37" s="38" t="s">
        <v>257</v>
      </c>
      <c r="L37" s="38" t="s">
        <v>330</v>
      </c>
    </row>
    <row r="38" spans="2:12" hidden="1" x14ac:dyDescent="0.3">
      <c r="B38" s="38"/>
      <c r="C38" s="47" t="s">
        <v>329</v>
      </c>
      <c r="D38" s="46" t="s">
        <v>254</v>
      </c>
      <c r="E38" s="41" t="s">
        <v>218</v>
      </c>
      <c r="F38" s="45"/>
      <c r="G38" s="45">
        <v>20</v>
      </c>
      <c r="H38" s="41" t="s">
        <v>7</v>
      </c>
      <c r="I38" s="44">
        <v>3</v>
      </c>
      <c r="J38" s="44">
        <f t="shared" si="0"/>
        <v>0</v>
      </c>
      <c r="K38" s="38" t="s">
        <v>255</v>
      </c>
      <c r="L38" s="38" t="s">
        <v>331</v>
      </c>
    </row>
    <row r="39" spans="2:12" hidden="1" x14ac:dyDescent="0.3">
      <c r="B39" s="38"/>
      <c r="C39" s="47" t="s">
        <v>329</v>
      </c>
      <c r="D39" s="46" t="s">
        <v>258</v>
      </c>
      <c r="E39" s="41" t="s">
        <v>218</v>
      </c>
      <c r="F39" s="45"/>
      <c r="G39" s="45">
        <v>56</v>
      </c>
      <c r="H39" s="41" t="s">
        <v>7</v>
      </c>
      <c r="I39" s="44">
        <v>3</v>
      </c>
      <c r="J39" s="44">
        <f t="shared" si="0"/>
        <v>0</v>
      </c>
      <c r="K39" s="38" t="s">
        <v>259</v>
      </c>
      <c r="L39" s="38" t="s">
        <v>332</v>
      </c>
    </row>
    <row r="40" spans="2:12" hidden="1" x14ac:dyDescent="0.3">
      <c r="B40" s="38"/>
      <c r="C40" s="47" t="s">
        <v>329</v>
      </c>
      <c r="D40" s="46" t="s">
        <v>252</v>
      </c>
      <c r="E40" s="41" t="s">
        <v>218</v>
      </c>
      <c r="F40" s="45"/>
      <c r="G40" s="45">
        <v>4</v>
      </c>
      <c r="H40" s="41" t="s">
        <v>7</v>
      </c>
      <c r="I40" s="44">
        <v>3.4</v>
      </c>
      <c r="J40" s="44">
        <f t="shared" si="0"/>
        <v>0</v>
      </c>
      <c r="K40" s="38" t="s">
        <v>253</v>
      </c>
      <c r="L40" s="38" t="s">
        <v>333</v>
      </c>
    </row>
    <row r="41" spans="2:12" hidden="1" x14ac:dyDescent="0.3">
      <c r="B41" s="38"/>
      <c r="C41" s="39" t="s">
        <v>334</v>
      </c>
      <c r="D41" s="46" t="s">
        <v>265</v>
      </c>
      <c r="E41" s="41" t="s">
        <v>218</v>
      </c>
      <c r="F41" s="45"/>
      <c r="G41" s="45">
        <v>2</v>
      </c>
      <c r="H41" s="41" t="s">
        <v>7</v>
      </c>
      <c r="I41" s="44">
        <v>2372.21</v>
      </c>
      <c r="J41" s="44">
        <f t="shared" si="0"/>
        <v>0</v>
      </c>
      <c r="K41" s="38" t="s">
        <v>266</v>
      </c>
      <c r="L41" s="38" t="s">
        <v>335</v>
      </c>
    </row>
    <row r="42" spans="2:12" hidden="1" x14ac:dyDescent="0.3">
      <c r="B42" s="38"/>
      <c r="C42" s="39" t="s">
        <v>334</v>
      </c>
      <c r="D42" s="46" t="s">
        <v>267</v>
      </c>
      <c r="E42" s="41" t="s">
        <v>218</v>
      </c>
      <c r="F42" s="45"/>
      <c r="G42" s="45">
        <v>2</v>
      </c>
      <c r="H42" s="41" t="s">
        <v>7</v>
      </c>
      <c r="I42" s="44">
        <v>2469.64</v>
      </c>
      <c r="J42" s="44">
        <f t="shared" si="0"/>
        <v>0</v>
      </c>
      <c r="K42" s="38" t="s">
        <v>108</v>
      </c>
      <c r="L42" s="38" t="s">
        <v>18</v>
      </c>
    </row>
    <row r="43" spans="2:12" hidden="1" x14ac:dyDescent="0.3">
      <c r="B43" s="38"/>
      <c r="C43" s="39" t="s">
        <v>334</v>
      </c>
      <c r="D43" s="46" t="s">
        <v>268</v>
      </c>
      <c r="E43" s="41" t="s">
        <v>218</v>
      </c>
      <c r="F43" s="45"/>
      <c r="G43" s="45">
        <v>2</v>
      </c>
      <c r="H43" s="41" t="s">
        <v>7</v>
      </c>
      <c r="I43" s="44">
        <v>2824.27</v>
      </c>
      <c r="J43" s="44">
        <f t="shared" si="0"/>
        <v>0</v>
      </c>
      <c r="K43" s="38" t="s">
        <v>269</v>
      </c>
      <c r="L43" s="38" t="s">
        <v>336</v>
      </c>
    </row>
    <row r="44" spans="2:12" hidden="1" x14ac:dyDescent="0.3">
      <c r="B44" s="38"/>
      <c r="C44" s="39" t="s">
        <v>334</v>
      </c>
      <c r="D44" s="48" t="s">
        <v>337</v>
      </c>
      <c r="E44" s="41" t="s">
        <v>218</v>
      </c>
      <c r="F44" s="45"/>
      <c r="G44" s="45">
        <v>1</v>
      </c>
      <c r="H44" s="41" t="s">
        <v>7</v>
      </c>
      <c r="I44" s="44">
        <v>160</v>
      </c>
      <c r="J44" s="44">
        <f t="shared" si="0"/>
        <v>0</v>
      </c>
      <c r="K44" s="38" t="s">
        <v>264</v>
      </c>
      <c r="L44" s="38" t="s">
        <v>338</v>
      </c>
    </row>
    <row r="45" spans="2:12" hidden="1" x14ac:dyDescent="0.3">
      <c r="B45" s="38"/>
      <c r="C45" s="39" t="s">
        <v>334</v>
      </c>
      <c r="D45" s="46" t="s">
        <v>270</v>
      </c>
      <c r="E45" s="41" t="s">
        <v>218</v>
      </c>
      <c r="F45" s="45"/>
      <c r="G45" s="45">
        <v>2</v>
      </c>
      <c r="H45" s="41" t="s">
        <v>7</v>
      </c>
      <c r="I45" s="44">
        <v>4426</v>
      </c>
      <c r="J45" s="44">
        <f t="shared" si="0"/>
        <v>0</v>
      </c>
      <c r="K45" s="38" t="s">
        <v>231</v>
      </c>
      <c r="L45" s="38" t="s">
        <v>231</v>
      </c>
    </row>
    <row r="46" spans="2:12" hidden="1" x14ac:dyDescent="0.3">
      <c r="B46" s="38"/>
      <c r="C46" s="39" t="s">
        <v>339</v>
      </c>
      <c r="D46" s="46" t="s">
        <v>275</v>
      </c>
      <c r="E46" s="41" t="s">
        <v>218</v>
      </c>
      <c r="F46" s="45"/>
      <c r="G46" s="45">
        <v>5</v>
      </c>
      <c r="H46" s="41" t="s">
        <v>7</v>
      </c>
      <c r="I46" s="44">
        <v>161.15</v>
      </c>
      <c r="J46" s="44">
        <f t="shared" si="0"/>
        <v>0</v>
      </c>
      <c r="K46" s="38" t="s">
        <v>231</v>
      </c>
      <c r="L46" s="38" t="s">
        <v>231</v>
      </c>
    </row>
    <row r="47" spans="2:12" hidden="1" x14ac:dyDescent="0.3">
      <c r="B47" s="38"/>
      <c r="C47" s="39" t="s">
        <v>339</v>
      </c>
      <c r="D47" s="46" t="s">
        <v>229</v>
      </c>
      <c r="E47" s="41" t="s">
        <v>218</v>
      </c>
      <c r="F47" s="45"/>
      <c r="G47" s="45">
        <v>3</v>
      </c>
      <c r="H47" s="41" t="s">
        <v>7</v>
      </c>
      <c r="I47" s="44">
        <v>31572.99</v>
      </c>
      <c r="J47" s="44">
        <f t="shared" si="0"/>
        <v>0</v>
      </c>
      <c r="K47" s="38" t="s">
        <v>230</v>
      </c>
      <c r="L47" s="38" t="s">
        <v>340</v>
      </c>
    </row>
    <row r="48" spans="2:12" hidden="1" x14ac:dyDescent="0.3">
      <c r="B48" s="38"/>
      <c r="C48" s="39" t="s">
        <v>341</v>
      </c>
      <c r="D48" s="46" t="s">
        <v>227</v>
      </c>
      <c r="E48" s="41" t="s">
        <v>218</v>
      </c>
      <c r="F48" s="45"/>
      <c r="G48" s="45">
        <v>3</v>
      </c>
      <c r="H48" s="41" t="s">
        <v>7</v>
      </c>
      <c r="I48" s="44">
        <v>11199.11</v>
      </c>
      <c r="J48" s="44">
        <f t="shared" si="0"/>
        <v>0</v>
      </c>
      <c r="K48" s="38" t="s">
        <v>228</v>
      </c>
      <c r="L48" s="38" t="s">
        <v>342</v>
      </c>
    </row>
    <row r="49" spans="2:12" hidden="1" x14ac:dyDescent="0.3">
      <c r="B49" s="38"/>
      <c r="C49" s="39" t="s">
        <v>341</v>
      </c>
      <c r="D49" s="46" t="s">
        <v>250</v>
      </c>
      <c r="E49" s="41" t="s">
        <v>218</v>
      </c>
      <c r="F49" s="45"/>
      <c r="G49" s="45">
        <v>10</v>
      </c>
      <c r="H49" s="41" t="s">
        <v>7</v>
      </c>
      <c r="I49" s="44">
        <v>82.33</v>
      </c>
      <c r="J49" s="44">
        <f t="shared" si="0"/>
        <v>0</v>
      </c>
      <c r="K49" s="38" t="s">
        <v>231</v>
      </c>
      <c r="L49" s="38" t="s">
        <v>231</v>
      </c>
    </row>
    <row r="50" spans="2:12" hidden="1" x14ac:dyDescent="0.3">
      <c r="B50" s="38"/>
      <c r="C50" s="49" t="s">
        <v>343</v>
      </c>
      <c r="D50" s="46" t="s">
        <v>232</v>
      </c>
      <c r="E50" s="41" t="s">
        <v>218</v>
      </c>
      <c r="F50" s="45"/>
      <c r="G50" s="45">
        <v>1</v>
      </c>
      <c r="H50" s="41" t="s">
        <v>7</v>
      </c>
      <c r="I50" s="44">
        <v>708.65</v>
      </c>
      <c r="J50" s="44">
        <f t="shared" si="0"/>
        <v>0</v>
      </c>
      <c r="K50" s="38" t="s">
        <v>233</v>
      </c>
      <c r="L50" s="38" t="s">
        <v>344</v>
      </c>
    </row>
    <row r="51" spans="2:12" hidden="1" x14ac:dyDescent="0.3">
      <c r="B51" s="38"/>
      <c r="C51" s="49" t="s">
        <v>343</v>
      </c>
      <c r="D51" s="46" t="s">
        <v>262</v>
      </c>
      <c r="E51" s="41" t="s">
        <v>218</v>
      </c>
      <c r="F51" s="45"/>
      <c r="G51" s="45">
        <v>2</v>
      </c>
      <c r="H51" s="41" t="s">
        <v>7</v>
      </c>
      <c r="I51" s="44">
        <v>1150.1500000000001</v>
      </c>
      <c r="J51" s="44">
        <f t="shared" si="0"/>
        <v>0</v>
      </c>
      <c r="K51" s="38" t="s">
        <v>263</v>
      </c>
      <c r="L51" s="38" t="s">
        <v>345</v>
      </c>
    </row>
    <row r="52" spans="2:12" hidden="1" x14ac:dyDescent="0.3">
      <c r="B52" s="38"/>
      <c r="C52" s="49" t="s">
        <v>343</v>
      </c>
      <c r="D52" s="46" t="s">
        <v>260</v>
      </c>
      <c r="E52" s="41" t="s">
        <v>218</v>
      </c>
      <c r="F52" s="45"/>
      <c r="G52" s="45">
        <v>2</v>
      </c>
      <c r="H52" s="41" t="s">
        <v>7</v>
      </c>
      <c r="I52" s="44">
        <v>501.9</v>
      </c>
      <c r="J52" s="44">
        <f t="shared" si="0"/>
        <v>0</v>
      </c>
      <c r="K52" s="38" t="s">
        <v>261</v>
      </c>
      <c r="L52" s="38" t="s">
        <v>346</v>
      </c>
    </row>
    <row r="53" spans="2:12" hidden="1" x14ac:dyDescent="0.3">
      <c r="B53" s="38"/>
      <c r="C53" s="49" t="s">
        <v>343</v>
      </c>
      <c r="D53" s="46" t="s">
        <v>277</v>
      </c>
      <c r="E53" s="41" t="s">
        <v>218</v>
      </c>
      <c r="F53" s="45"/>
      <c r="G53" s="45">
        <v>2</v>
      </c>
      <c r="H53" s="41" t="s">
        <v>7</v>
      </c>
      <c r="I53" s="44">
        <v>2501.44</v>
      </c>
      <c r="J53" s="44">
        <f t="shared" si="0"/>
        <v>0</v>
      </c>
      <c r="K53" s="38" t="s">
        <v>278</v>
      </c>
      <c r="L53" s="38" t="s">
        <v>347</v>
      </c>
    </row>
    <row r="54" spans="2:12" hidden="1" x14ac:dyDescent="0.3">
      <c r="B54" s="38"/>
      <c r="C54" s="49" t="s">
        <v>343</v>
      </c>
      <c r="D54" s="46" t="s">
        <v>279</v>
      </c>
      <c r="E54" s="41" t="s">
        <v>218</v>
      </c>
      <c r="F54" s="45"/>
      <c r="G54" s="45">
        <v>2</v>
      </c>
      <c r="H54" s="41" t="s">
        <v>7</v>
      </c>
      <c r="I54" s="44">
        <v>2700.61</v>
      </c>
      <c r="J54" s="44">
        <f t="shared" si="0"/>
        <v>0</v>
      </c>
      <c r="K54" s="38" t="s">
        <v>115</v>
      </c>
      <c r="L54" s="38" t="s">
        <v>25</v>
      </c>
    </row>
    <row r="55" spans="2:12" hidden="1" x14ac:dyDescent="0.3">
      <c r="B55" s="38"/>
      <c r="C55" s="49" t="s">
        <v>343</v>
      </c>
      <c r="D55" s="46" t="s">
        <v>272</v>
      </c>
      <c r="E55" s="41" t="s">
        <v>218</v>
      </c>
      <c r="F55" s="45"/>
      <c r="G55" s="45">
        <v>2</v>
      </c>
      <c r="H55" s="41" t="s">
        <v>7</v>
      </c>
      <c r="I55" s="44">
        <v>836.13</v>
      </c>
      <c r="J55" s="44">
        <f t="shared" si="0"/>
        <v>0</v>
      </c>
      <c r="K55" s="38" t="s">
        <v>273</v>
      </c>
      <c r="L55" s="38" t="s">
        <v>348</v>
      </c>
    </row>
    <row r="56" spans="2:12" hidden="1" x14ac:dyDescent="0.3">
      <c r="B56" s="38"/>
      <c r="C56" s="49" t="s">
        <v>343</v>
      </c>
      <c r="D56" s="46" t="s">
        <v>274</v>
      </c>
      <c r="E56" s="41" t="s">
        <v>218</v>
      </c>
      <c r="F56" s="45"/>
      <c r="G56" s="45">
        <v>2</v>
      </c>
      <c r="H56" s="41" t="s">
        <v>7</v>
      </c>
      <c r="I56" s="44">
        <v>15853.79</v>
      </c>
      <c r="J56" s="44">
        <f t="shared" si="0"/>
        <v>0</v>
      </c>
      <c r="K56" s="38" t="s">
        <v>151</v>
      </c>
      <c r="L56" s="38" t="s">
        <v>61</v>
      </c>
    </row>
    <row r="57" spans="2:12" hidden="1" x14ac:dyDescent="0.3">
      <c r="B57" s="38"/>
      <c r="C57" s="49" t="s">
        <v>343</v>
      </c>
      <c r="D57" s="46" t="s">
        <v>280</v>
      </c>
      <c r="E57" s="41" t="s">
        <v>218</v>
      </c>
      <c r="F57" s="45"/>
      <c r="G57" s="45">
        <v>2</v>
      </c>
      <c r="H57" s="41" t="s">
        <v>7</v>
      </c>
      <c r="I57" s="44">
        <v>23553.46</v>
      </c>
      <c r="J57" s="44">
        <f t="shared" si="0"/>
        <v>0</v>
      </c>
      <c r="K57" s="38" t="s">
        <v>281</v>
      </c>
      <c r="L57" s="38" t="s">
        <v>349</v>
      </c>
    </row>
    <row r="58" spans="2:12" hidden="1" x14ac:dyDescent="0.3">
      <c r="B58" s="38"/>
      <c r="C58" s="39" t="s">
        <v>350</v>
      </c>
      <c r="D58" s="46" t="s">
        <v>241</v>
      </c>
      <c r="E58" s="41" t="s">
        <v>218</v>
      </c>
      <c r="F58" s="45"/>
      <c r="G58" s="45">
        <v>4</v>
      </c>
      <c r="H58" s="41" t="s">
        <v>7</v>
      </c>
      <c r="I58" s="44">
        <v>2107</v>
      </c>
      <c r="J58" s="44">
        <f t="shared" si="0"/>
        <v>0</v>
      </c>
      <c r="K58" s="38" t="s">
        <v>242</v>
      </c>
      <c r="L58" s="38" t="s">
        <v>351</v>
      </c>
    </row>
    <row r="59" spans="2:12" hidden="1" x14ac:dyDescent="0.3">
      <c r="B59" s="38"/>
      <c r="C59" s="39" t="s">
        <v>350</v>
      </c>
      <c r="D59" s="46" t="s">
        <v>239</v>
      </c>
      <c r="E59" s="41" t="s">
        <v>218</v>
      </c>
      <c r="F59" s="45"/>
      <c r="G59" s="45">
        <v>4</v>
      </c>
      <c r="H59" s="41" t="s">
        <v>7</v>
      </c>
      <c r="I59" s="44">
        <v>1101.0899999999999</v>
      </c>
      <c r="J59" s="44">
        <f t="shared" si="0"/>
        <v>0</v>
      </c>
      <c r="K59" s="38" t="s">
        <v>240</v>
      </c>
      <c r="L59" s="38" t="s">
        <v>352</v>
      </c>
    </row>
    <row r="60" spans="2:12" hidden="1" x14ac:dyDescent="0.3">
      <c r="B60" s="38"/>
      <c r="C60" s="47" t="s">
        <v>353</v>
      </c>
      <c r="D60" s="46" t="s">
        <v>236</v>
      </c>
      <c r="E60" s="41" t="s">
        <v>218</v>
      </c>
      <c r="F60" s="45"/>
      <c r="G60" s="45">
        <v>2</v>
      </c>
      <c r="H60" s="41" t="s">
        <v>7</v>
      </c>
      <c r="I60" s="44">
        <v>1412.86</v>
      </c>
      <c r="J60" s="44">
        <f t="shared" si="0"/>
        <v>0</v>
      </c>
      <c r="K60" s="38" t="s">
        <v>237</v>
      </c>
      <c r="L60" s="38" t="s">
        <v>354</v>
      </c>
    </row>
    <row r="61" spans="2:12" hidden="1" x14ac:dyDescent="0.3">
      <c r="B61" s="38"/>
      <c r="C61" s="47" t="s">
        <v>353</v>
      </c>
      <c r="D61" s="46" t="s">
        <v>234</v>
      </c>
      <c r="E61" s="41" t="s">
        <v>218</v>
      </c>
      <c r="F61" s="45"/>
      <c r="G61" s="45">
        <v>2</v>
      </c>
      <c r="H61" s="41" t="s">
        <v>7</v>
      </c>
      <c r="I61" s="44">
        <v>1186.93</v>
      </c>
      <c r="J61" s="44">
        <f t="shared" si="0"/>
        <v>0</v>
      </c>
      <c r="K61" s="38" t="s">
        <v>235</v>
      </c>
      <c r="L61" s="38" t="s">
        <v>355</v>
      </c>
    </row>
    <row r="62" spans="2:12" hidden="1" x14ac:dyDescent="0.3">
      <c r="B62" s="38"/>
      <c r="C62" s="47" t="s">
        <v>353</v>
      </c>
      <c r="D62" s="46" t="s">
        <v>238</v>
      </c>
      <c r="E62" s="41" t="s">
        <v>218</v>
      </c>
      <c r="F62" s="45"/>
      <c r="G62" s="45">
        <v>2</v>
      </c>
      <c r="H62" s="41" t="s">
        <v>7</v>
      </c>
      <c r="I62" s="44">
        <v>2214.88</v>
      </c>
      <c r="J62" s="44">
        <f t="shared" si="0"/>
        <v>0</v>
      </c>
      <c r="K62" s="38" t="s">
        <v>154</v>
      </c>
      <c r="L62" s="38" t="s">
        <v>64</v>
      </c>
    </row>
    <row r="63" spans="2:12" hidden="1" x14ac:dyDescent="0.3">
      <c r="B63" s="38"/>
      <c r="C63" s="39" t="s">
        <v>356</v>
      </c>
      <c r="D63" s="40" t="s">
        <v>357</v>
      </c>
      <c r="E63" s="41" t="s">
        <v>218</v>
      </c>
      <c r="F63" s="42"/>
      <c r="G63" s="42">
        <v>40</v>
      </c>
      <c r="H63" s="41" t="s">
        <v>7</v>
      </c>
      <c r="I63" s="44">
        <v>285</v>
      </c>
      <c r="J63" s="44">
        <f t="shared" si="0"/>
        <v>0</v>
      </c>
      <c r="K63" s="38" t="s">
        <v>231</v>
      </c>
      <c r="L63" s="38" t="s">
        <v>231</v>
      </c>
    </row>
    <row r="64" spans="2:12" hidden="1" x14ac:dyDescent="0.3">
      <c r="B64" s="38"/>
      <c r="C64" s="39" t="s">
        <v>319</v>
      </c>
      <c r="D64" s="40" t="s">
        <v>297</v>
      </c>
      <c r="E64" s="41" t="s">
        <v>218</v>
      </c>
      <c r="F64" s="42"/>
      <c r="G64" s="42">
        <v>8</v>
      </c>
      <c r="H64" s="41" t="s">
        <v>7</v>
      </c>
      <c r="I64" s="44">
        <v>200.72</v>
      </c>
      <c r="J64" s="44">
        <f>F64*I64</f>
        <v>0</v>
      </c>
      <c r="K64" s="38" t="s">
        <v>143</v>
      </c>
      <c r="L64" s="38" t="s">
        <v>53</v>
      </c>
    </row>
    <row r="65" spans="2:12" hidden="1" x14ac:dyDescent="0.3">
      <c r="B65" s="38"/>
      <c r="C65" s="39" t="s">
        <v>319</v>
      </c>
      <c r="D65" s="40" t="s">
        <v>295</v>
      </c>
      <c r="E65" s="41" t="s">
        <v>218</v>
      </c>
      <c r="F65" s="42"/>
      <c r="G65" s="42">
        <v>4</v>
      </c>
      <c r="H65" s="41" t="s">
        <v>7</v>
      </c>
      <c r="I65" s="44">
        <v>283.58999999999997</v>
      </c>
      <c r="J65" s="44">
        <f>F65*I65</f>
        <v>0</v>
      </c>
      <c r="K65" s="38" t="s">
        <v>296</v>
      </c>
      <c r="L65" s="38" t="s">
        <v>358</v>
      </c>
    </row>
    <row r="66" spans="2:12" hidden="1" x14ac:dyDescent="0.3">
      <c r="B66" s="38"/>
      <c r="C66" s="39" t="s">
        <v>359</v>
      </c>
      <c r="D66" s="40" t="s">
        <v>303</v>
      </c>
      <c r="E66" s="41" t="s">
        <v>218</v>
      </c>
      <c r="F66" s="42"/>
      <c r="G66" s="42">
        <v>8</v>
      </c>
      <c r="H66" s="41" t="s">
        <v>7</v>
      </c>
      <c r="I66" s="44">
        <v>167.86</v>
      </c>
      <c r="J66" s="44">
        <f>F66*I66</f>
        <v>0</v>
      </c>
      <c r="K66" s="38" t="s">
        <v>231</v>
      </c>
      <c r="L66" s="38" t="s">
        <v>360</v>
      </c>
    </row>
  </sheetData>
  <autoFilter ref="B1:L66" xr:uid="{95513106-6B89-46F2-9A04-C0F7B9395D47}">
    <filterColumn colId="3">
      <filters>
        <filter val="Planlı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Sheet1</vt:lpstr>
      <vt:lpstr>Graphics</vt:lpstr>
      <vt:lpstr>Sheet3</vt:lpstr>
      <vt:lpstr>SDD_norm_usage_data</vt:lpstr>
      <vt:lpstr>Normativ</vt:lpstr>
      <vt:lpstr>Pivot</vt:lpstr>
      <vt:lpstr>1C_data</vt:lpstr>
      <vt:lpstr>Normativ üzrə material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Vüsal Ağayev</dc:creator>
  <cp:lastModifiedBy>User</cp:lastModifiedBy>
  <dcterms:created xsi:type="dcterms:W3CDTF">2023-02-15T08:30:11Z</dcterms:created>
  <dcterms:modified xsi:type="dcterms:W3CDTF">2023-05-05T12:52:30Z</dcterms:modified>
</cp:coreProperties>
</file>