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50" yWindow="420" windowWidth="13770" windowHeight="12885" tabRatio="869"/>
  </bookViews>
  <sheets>
    <sheet name="General Well Data" sheetId="1" r:id="rId1"/>
    <sheet name="Casing Shoe Depths" sheetId="6" r:id="rId2"/>
    <sheet name="Bit Size Depths" sheetId="10" r:id="rId3"/>
    <sheet name="Deviation Survey" sheetId="2" r:id="rId4"/>
    <sheet name="Formation Summary" sheetId="3" r:id="rId5"/>
    <sheet name="Electric Log Summary" sheetId="4" r:id="rId6"/>
    <sheet name="Checkshot Data" sheetId="5" r:id="rId7"/>
    <sheet name="Environmental Correction Data" sheetId="11" r:id="rId8"/>
    <sheet name="Curve Tracking" sheetId="1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V21" i="11" l="1"/>
  <c r="X7" i="11"/>
  <c r="S7" i="11"/>
  <c r="Q7" i="11"/>
  <c r="N7" i="11"/>
  <c r="K7" i="11"/>
  <c r="X6" i="11"/>
  <c r="S6" i="11"/>
  <c r="Q6" i="11"/>
  <c r="N6" i="11"/>
  <c r="K6" i="11"/>
  <c r="B9" i="10" l="1"/>
  <c r="B7" i="10" l="1"/>
  <c r="B8" i="10"/>
  <c r="B5" i="1" l="1"/>
  <c r="B6" i="10" l="1"/>
</calcChain>
</file>

<file path=xl/sharedStrings.xml><?xml version="1.0" encoding="utf-8"?>
<sst xmlns="http://schemas.openxmlformats.org/spreadsheetml/2006/main" count="258" uniqueCount="214">
  <si>
    <t>Well</t>
  </si>
  <si>
    <t>UWI</t>
  </si>
  <si>
    <t>Licence</t>
  </si>
  <si>
    <t>Operator</t>
  </si>
  <si>
    <t>Status at Completion</t>
  </si>
  <si>
    <t>Total Drilled Depth (m AHBRT)</t>
  </si>
  <si>
    <t>Spud Date</t>
  </si>
  <si>
    <t>TD Date</t>
  </si>
  <si>
    <t>Onshore/Offshore</t>
  </si>
  <si>
    <t>Water Depth</t>
  </si>
  <si>
    <t>General Well Data</t>
  </si>
  <si>
    <t>General Lithology</t>
  </si>
  <si>
    <t>Formation Summary</t>
  </si>
  <si>
    <t>Electric Log Summary</t>
  </si>
  <si>
    <t>Formation at TD</t>
  </si>
  <si>
    <t>PR Report Number</t>
  </si>
  <si>
    <t>Deviation Survey</t>
  </si>
  <si>
    <t>Formation Top (m)</t>
  </si>
  <si>
    <t>Formation Base  (m)</t>
  </si>
  <si>
    <t>Casing Shoe Depths</t>
  </si>
  <si>
    <t>Rig Release Date</t>
  </si>
  <si>
    <t>Depth to 30" Casing Shoe (m)</t>
  </si>
  <si>
    <t>Depth to 20" Casing Shoe (m)</t>
  </si>
  <si>
    <t>Depth to 13 3/8" Casing Shoe (m)</t>
  </si>
  <si>
    <t>Interval</t>
  </si>
  <si>
    <t>Top (m)</t>
  </si>
  <si>
    <t>Bottom (m)</t>
  </si>
  <si>
    <t>Logging Run</t>
  </si>
  <si>
    <t>Fluid Type in Hole</t>
  </si>
  <si>
    <t>(m)</t>
  </si>
  <si>
    <t>Bit Size</t>
  </si>
  <si>
    <t>(in)</t>
  </si>
  <si>
    <t>(mm)</t>
  </si>
  <si>
    <t>Bit Size @</t>
  </si>
  <si>
    <t>BHT (°C)</t>
  </si>
  <si>
    <t>Log</t>
  </si>
  <si>
    <t>Curve</t>
  </si>
  <si>
    <t>Tool Type</t>
  </si>
  <si>
    <t>Stand Off</t>
  </si>
  <si>
    <t>Eccentered/Centered</t>
  </si>
  <si>
    <t>GR</t>
  </si>
  <si>
    <t>LDT</t>
  </si>
  <si>
    <t>NEUT</t>
  </si>
  <si>
    <t>Resistivity</t>
  </si>
  <si>
    <t>LLD</t>
  </si>
  <si>
    <t>LLS</t>
  </si>
  <si>
    <t>MSFL</t>
  </si>
  <si>
    <t>MLL</t>
  </si>
  <si>
    <t>ILD</t>
  </si>
  <si>
    <t>ILS</t>
  </si>
  <si>
    <t>AIT</t>
  </si>
  <si>
    <t>AHT</t>
  </si>
  <si>
    <t>AOT</t>
  </si>
  <si>
    <t>RLA</t>
  </si>
  <si>
    <t>Mud Density (kg/m3)</t>
  </si>
  <si>
    <t>Top 
(ft)</t>
  </si>
  <si>
    <t>Top 
(m)</t>
  </si>
  <si>
    <t>Hole Size 
(in)</t>
  </si>
  <si>
    <t>Hole Size 
(mm)</t>
  </si>
  <si>
    <t>Bottom 
(ft)</t>
  </si>
  <si>
    <t>Mud
Res (Ω)</t>
  </si>
  <si>
    <t>Mud Temp (°C)</t>
  </si>
  <si>
    <t>Mud Filtrate
Res (Ω)</t>
  </si>
  <si>
    <t>Mud Cake 
Res (Ω)</t>
  </si>
  <si>
    <t>Mud Cake Temp (°C)</t>
  </si>
  <si>
    <t>BHT (°F)</t>
  </si>
  <si>
    <t>Centered</t>
  </si>
  <si>
    <t>Eccentered</t>
  </si>
  <si>
    <t>Centred Eccentered</t>
  </si>
  <si>
    <t>Gamma</t>
  </si>
  <si>
    <t>No Stand Off</t>
  </si>
  <si>
    <t>Mud Temp (°F)</t>
  </si>
  <si>
    <t>Mud Cake Temp (°F)</t>
  </si>
  <si>
    <t>*119.8264</t>
  </si>
  <si>
    <t>*1000</t>
  </si>
  <si>
    <t xml:space="preserve">Mud Density (g/cm3) </t>
  </si>
  <si>
    <t>Neutron</t>
  </si>
  <si>
    <t>Density</t>
  </si>
  <si>
    <t>CGR</t>
  </si>
  <si>
    <t>SGR</t>
  </si>
  <si>
    <t>ECGR</t>
  </si>
  <si>
    <t>GRCL</t>
  </si>
  <si>
    <t>NPHI</t>
  </si>
  <si>
    <t>TNPH</t>
  </si>
  <si>
    <t>NPOR</t>
  </si>
  <si>
    <t>RHOB</t>
  </si>
  <si>
    <t>RHOZ</t>
  </si>
  <si>
    <t>DENS</t>
  </si>
  <si>
    <t>MSFC</t>
  </si>
  <si>
    <t>RT</t>
  </si>
  <si>
    <t>RXO</t>
  </si>
  <si>
    <t>HRLA</t>
  </si>
  <si>
    <t>ILM</t>
  </si>
  <si>
    <t>/0.3048</t>
  </si>
  <si>
    <t>*25.4</t>
  </si>
  <si>
    <t>SFLU</t>
  </si>
  <si>
    <t>SFLA</t>
  </si>
  <si>
    <t>Tool Type Density</t>
  </si>
  <si>
    <t>Fluid Type</t>
  </si>
  <si>
    <t>Size of Tool Gamma</t>
  </si>
  <si>
    <t>3 5/8"</t>
  </si>
  <si>
    <t>1 11/16"</t>
  </si>
  <si>
    <t xml:space="preserve">Size of Tool </t>
  </si>
  <si>
    <t>Barite in Mud</t>
  </si>
  <si>
    <t>Barite</t>
  </si>
  <si>
    <t>Normal</t>
  </si>
  <si>
    <t>FDC</t>
  </si>
  <si>
    <t>Standard</t>
  </si>
  <si>
    <t>Slimhole</t>
  </si>
  <si>
    <t>Resistivity
Laterolog</t>
  </si>
  <si>
    <t>Resistivity
Induction</t>
  </si>
  <si>
    <t>Resistivity
Array Induction</t>
  </si>
  <si>
    <t>Resistivity
Array Laterolog</t>
  </si>
  <si>
    <t>Resistivity
Micro Resistivity</t>
  </si>
  <si>
    <t>DLS-D/E (Eccentered)</t>
  </si>
  <si>
    <t>DLT-D/E (Centered)</t>
  </si>
  <si>
    <t>DLS-B (Ccentered)</t>
  </si>
  <si>
    <t>6FF40</t>
  </si>
  <si>
    <t>6FF28</t>
  </si>
  <si>
    <t>Size of Tool Micro Resitivity</t>
  </si>
  <si>
    <t>Tool Type Resistivity
Laterolog</t>
  </si>
  <si>
    <t>Tool Type Resistivity
Induction</t>
  </si>
  <si>
    <t>RH08</t>
  </si>
  <si>
    <t>OBM</t>
  </si>
  <si>
    <t>WBM</t>
  </si>
  <si>
    <t>SBM</t>
  </si>
  <si>
    <t xml:space="preserve">Mud Density (ppg or lb/g)
</t>
  </si>
  <si>
    <t>Conversions</t>
  </si>
  <si>
    <t>Stand Off (mm)</t>
  </si>
  <si>
    <t>Stand Off (in)</t>
  </si>
  <si>
    <t>Bit Size Depths</t>
  </si>
  <si>
    <t>Checkshot Data</t>
  </si>
  <si>
    <t>Longitude</t>
  </si>
  <si>
    <t>Latitude</t>
  </si>
  <si>
    <t>Curve Tracking</t>
  </si>
  <si>
    <t>Input RAW</t>
  </si>
  <si>
    <t>Output FINAL</t>
  </si>
  <si>
    <t>Resolution-1</t>
  </si>
  <si>
    <t>PR648</t>
  </si>
  <si>
    <t>PPL685</t>
  </si>
  <si>
    <t>Abandoned Date</t>
  </si>
  <si>
    <t>31/7/1975</t>
  </si>
  <si>
    <t>Dry and abandoned</t>
  </si>
  <si>
    <t>PR648, page 22</t>
  </si>
  <si>
    <t>PR648, page 44</t>
  </si>
  <si>
    <t xml:space="preserve">Run </t>
  </si>
  <si>
    <t>1A</t>
  </si>
  <si>
    <t>2B</t>
  </si>
  <si>
    <t>Taranaki</t>
  </si>
  <si>
    <t>Southland</t>
  </si>
  <si>
    <t>Pareora</t>
  </si>
  <si>
    <t xml:space="preserve">Landon </t>
  </si>
  <si>
    <t>Arnold</t>
  </si>
  <si>
    <t>Dannevirke</t>
  </si>
  <si>
    <t>Mata</t>
  </si>
  <si>
    <t>1963 (TD)</t>
  </si>
  <si>
    <t>PR648, page 48-50</t>
  </si>
  <si>
    <t>BHC-GR</t>
  </si>
  <si>
    <t>DSL</t>
  </si>
  <si>
    <t>1B</t>
  </si>
  <si>
    <t>CAL</t>
  </si>
  <si>
    <t>HDT</t>
  </si>
  <si>
    <t>2A</t>
  </si>
  <si>
    <t>Offshore</t>
  </si>
  <si>
    <t>Record No.</t>
  </si>
  <si>
    <t>Depth</t>
  </si>
  <si>
    <t>Z</t>
  </si>
  <si>
    <t>T</t>
  </si>
  <si>
    <t>t</t>
  </si>
  <si>
    <t>Te</t>
  </si>
  <si>
    <t>Tc</t>
  </si>
  <si>
    <t>Average velocity</t>
  </si>
  <si>
    <t>Δz</t>
  </si>
  <si>
    <t>Δ t c</t>
  </si>
  <si>
    <t>Interval Velocity</t>
  </si>
  <si>
    <t>m</t>
  </si>
  <si>
    <t>s</t>
  </si>
  <si>
    <t>m/s</t>
  </si>
  <si>
    <t>RT Elevation (m AMSL)</t>
  </si>
  <si>
    <t>PR648, page 11 &amp; 71</t>
  </si>
  <si>
    <t>Shelly clay in a silty clay matrix.</t>
  </si>
  <si>
    <t>Hawera-Wanganui</t>
  </si>
  <si>
    <t xml:space="preserve">Silty clay with subordinate intervals of very fine grained glauconitic sandstone and occasional thin beds of lignite. </t>
  </si>
  <si>
    <t>Calcareous, microfossiliferous, silty mudstone occurs.</t>
  </si>
  <si>
    <t>Silty mudstone, with a sandy limestone occurring with depth.</t>
  </si>
  <si>
    <t>Sandy, glauconitic limestone with wackestone texture.</t>
  </si>
  <si>
    <t xml:space="preserve">Silty calcareous, glauconitic, silty mudstone. </t>
  </si>
  <si>
    <t xml:space="preserve">Calcareous, glauconitic silty mudstone. </t>
  </si>
  <si>
    <t xml:space="preserve">Sandstone which is locally glauconitic, and carries rare fragments of volcanic rock and is highly porous. </t>
  </si>
  <si>
    <t xml:space="preserve">Medium to coarse grained basic igneous rock ranging in composition between quartz syenogabbro and teschenite. </t>
  </si>
  <si>
    <t>PR648, log 15</t>
  </si>
  <si>
    <t>Igneous Intrusive</t>
  </si>
  <si>
    <t>Shell BP Todd Canterbury</t>
  </si>
  <si>
    <t>Series</t>
  </si>
  <si>
    <t>N/A</t>
  </si>
  <si>
    <t>BS</t>
  </si>
  <si>
    <t>CALI</t>
  </si>
  <si>
    <t>DTC</t>
  </si>
  <si>
    <t>RESD</t>
  </si>
  <si>
    <t>RESS</t>
  </si>
  <si>
    <t>SP</t>
  </si>
  <si>
    <t>DT</t>
  </si>
  <si>
    <t>Environmental Corrections</t>
  </si>
  <si>
    <t>Mud FiltrateTemp (°F)</t>
  </si>
  <si>
    <t>Mud FiltrateTemp (°C)</t>
  </si>
  <si>
    <t>F-32/1.8</t>
  </si>
  <si>
    <t>DLL</t>
  </si>
  <si>
    <t>PR648L8</t>
  </si>
  <si>
    <t>PR648L9</t>
  </si>
  <si>
    <t>PR648, logs 8, 9</t>
  </si>
  <si>
    <t xml:space="preserve">Insufficient data available to apply environmental corrections to resistivity curves. Insufficient data available to apply environmental corrections on GR only in 17.5" hole section. </t>
  </si>
  <si>
    <t>Measured Depth (m)</t>
  </si>
  <si>
    <t>Inclination (degrees)</t>
  </si>
  <si>
    <t>PR648, logs 6,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</si>
</sst>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6" borderId="5" applyNumberFormat="0" applyAlignment="0" applyProtection="0"/>
    <xf numFmtId="0" fontId="3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1" fillId="6" borderId="4" applyNumberFormat="0" applyAlignment="0" applyProtection="0"/>
  </cellStyleXfs>
  <cellXfs count="54">
    <xf numFmtId="0" fontId="0" fillId="0" borderId="0" xfId="0"/>
    <xf numFmtId="0" fontId="1" fillId="0" borderId="0" xfId="1" applyAlignment="1">
      <alignment horizontal="left"/>
    </xf>
    <xf numFmtId="0" fontId="0" fillId="0" borderId="0" xfId="0"/>
    <xf numFmtId="0" fontId="0" fillId="0" borderId="0" xfId="0" applyAlignment="1">
      <alignment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right"/>
    </xf>
    <xf numFmtId="0" fontId="2" fillId="6" borderId="5" xfId="2"/>
    <xf numFmtId="0" fontId="20" fillId="0" borderId="0" xfId="0" applyFont="1" applyAlignment="1">
      <alignment horizontal="left"/>
    </xf>
    <xf numFmtId="0" fontId="1" fillId="0" borderId="0" xfId="1" applyAlignment="1">
      <alignment horizontal="center" vertical="top"/>
    </xf>
    <xf numFmtId="0" fontId="1" fillId="0" borderId="0" xfId="1" applyAlignment="1"/>
    <xf numFmtId="0" fontId="2" fillId="6" borderId="5" xfId="2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vertical="top"/>
    </xf>
    <xf numFmtId="0" fontId="2" fillId="6" borderId="5" xfId="2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2" fillId="6" borderId="5" xfId="2" applyAlignment="1">
      <alignment horizontal="left" vertical="top"/>
    </xf>
    <xf numFmtId="0" fontId="2" fillId="6" borderId="12" xfId="2" applyBorder="1" applyAlignment="1">
      <alignment horizontal="center"/>
    </xf>
    <xf numFmtId="0" fontId="2" fillId="6" borderId="5" xfId="2" applyAlignment="1">
      <alignment horizontal="left" vertical="top" wrapText="1"/>
    </xf>
    <xf numFmtId="0" fontId="2" fillId="6" borderId="13" xfId="2" applyBorder="1" applyAlignment="1">
      <alignment horizontal="center"/>
    </xf>
    <xf numFmtId="0" fontId="22" fillId="0" borderId="0" xfId="1" applyFont="1"/>
    <xf numFmtId="0" fontId="2" fillId="6" borderId="10" xfId="2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21" fillId="6" borderId="4" xfId="45" applyNumberFormat="1" applyAlignment="1">
      <alignment horizontal="left" vertical="top"/>
    </xf>
    <xf numFmtId="0" fontId="0" fillId="0" borderId="0" xfId="0"/>
    <xf numFmtId="164" fontId="0" fillId="33" borderId="0" xfId="0" applyNumberFormat="1" applyFill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64" fontId="0" fillId="33" borderId="0" xfId="0" applyNumberFormat="1" applyFill="1" applyBorder="1" applyAlignment="1">
      <alignment horizontal="left" vertical="top"/>
    </xf>
    <xf numFmtId="164" fontId="0" fillId="0" borderId="15" xfId="0" applyNumberFormat="1" applyBorder="1" applyAlignment="1">
      <alignment horizontal="left" vertical="top"/>
    </xf>
    <xf numFmtId="164" fontId="0" fillId="33" borderId="15" xfId="0" applyNumberFormat="1" applyFill="1" applyBorder="1" applyAlignment="1">
      <alignment horizontal="left" vertical="top"/>
    </xf>
    <xf numFmtId="0" fontId="1" fillId="0" borderId="0" xfId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1"/>
    <xf numFmtId="165" fontId="0" fillId="0" borderId="0" xfId="0" applyNumberForma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left"/>
    </xf>
    <xf numFmtId="0" fontId="20" fillId="0" borderId="0" xfId="0" applyFont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/>
    </xf>
    <xf numFmtId="1" fontId="0" fillId="0" borderId="15" xfId="0" applyNumberFormat="1" applyBorder="1" applyAlignment="1">
      <alignment horizontal="left" vertical="top"/>
    </xf>
    <xf numFmtId="166" fontId="0" fillId="0" borderId="15" xfId="0" applyNumberFormat="1" applyBorder="1" applyAlignment="1">
      <alignment horizontal="left" vertical="top"/>
    </xf>
    <xf numFmtId="164" fontId="0" fillId="0" borderId="15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2" fillId="6" borderId="10" xfId="2" applyBorder="1" applyAlignment="1">
      <alignment horizontal="center" vertical="top"/>
    </xf>
    <xf numFmtId="0" fontId="2" fillId="6" borderId="11" xfId="2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20" fillId="0" borderId="0" xfId="0" applyFont="1"/>
  </cellXfs>
  <cellStyles count="46">
    <cellStyle name="20% - Accent1 2" xfId="21"/>
    <cellStyle name="20% - Accent2 2" xfId="25"/>
    <cellStyle name="20% - Accent3 2" xfId="29"/>
    <cellStyle name="20% - Accent4 2" xfId="33"/>
    <cellStyle name="20% - Accent5 2" xfId="37"/>
    <cellStyle name="20% - Accent6 2" xfId="41"/>
    <cellStyle name="40% - Accent1 2" xfId="22"/>
    <cellStyle name="40% - Accent2 2" xfId="26"/>
    <cellStyle name="40% - Accent3 2" xfId="30"/>
    <cellStyle name="40% - Accent4 2" xfId="34"/>
    <cellStyle name="40% - Accent5 2" xfId="38"/>
    <cellStyle name="40% - Accent6 2" xfId="42"/>
    <cellStyle name="60% - Accent1 2" xfId="23"/>
    <cellStyle name="60% - Accent2 2" xfId="27"/>
    <cellStyle name="60% - Accent3 2" xfId="31"/>
    <cellStyle name="60% - Accent4 2" xfId="35"/>
    <cellStyle name="60% - Accent5 2" xfId="39"/>
    <cellStyle name="60% - Accent6 2" xfId="43"/>
    <cellStyle name="Accent1 2" xfId="20"/>
    <cellStyle name="Accent2 2" xfId="24"/>
    <cellStyle name="Accent3 2" xfId="28"/>
    <cellStyle name="Accent4 2" xfId="32"/>
    <cellStyle name="Accent5 2" xfId="36"/>
    <cellStyle name="Accent6 2" xfId="40"/>
    <cellStyle name="Bad 2" xfId="9"/>
    <cellStyle name="Calculation" xfId="45" builtinId="22"/>
    <cellStyle name="Calculation 2" xfId="13"/>
    <cellStyle name="Check Cell 2" xfId="15"/>
    <cellStyle name="Explanatory Text 2" xfId="18"/>
    <cellStyle name="Good 2" xfId="8"/>
    <cellStyle name="Heading 1 2" xfId="4"/>
    <cellStyle name="Heading 2 2" xfId="5"/>
    <cellStyle name="Heading 3 2" xfId="6"/>
    <cellStyle name="Heading 4 2" xfId="7"/>
    <cellStyle name="Input 2" xfId="11"/>
    <cellStyle name="Linked Cell 2" xfId="14"/>
    <cellStyle name="Neutral 2" xfId="10"/>
    <cellStyle name="Normal" xfId="0" builtinId="0"/>
    <cellStyle name="Normal 2" xfId="44"/>
    <cellStyle name="Normal 3" xfId="3"/>
    <cellStyle name="Note 2" xfId="17"/>
    <cellStyle name="Output" xfId="2" builtinId="21"/>
    <cellStyle name="Output 2" xfId="12"/>
    <cellStyle name="Title" xfId="1" builtinId="15" customBuiltin="1"/>
    <cellStyle name="Total 2" xfId="19"/>
    <cellStyle name="Warning Text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vs. Time Curve</a:t>
            </a:r>
          </a:p>
        </c:rich>
      </c:tx>
      <c:layout>
        <c:manualLayout>
          <c:xMode val="edge"/>
          <c:yMode val="edge"/>
          <c:x val="0.27076629407338071"/>
          <c:y val="0.110058546419650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99006374203224"/>
          <c:y val="0.26401450524515596"/>
          <c:w val="0.68747356580427443"/>
          <c:h val="0.5390507834083194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'Checkshot Data'!$D$6:$D$18</c:f>
              <c:numCache>
                <c:formatCode>General</c:formatCode>
                <c:ptCount val="13"/>
                <c:pt idx="0">
                  <c:v>0.21199999999999999</c:v>
                </c:pt>
                <c:pt idx="1">
                  <c:v>0.35599999999999998</c:v>
                </c:pt>
                <c:pt idx="2">
                  <c:v>0.48599999999999999</c:v>
                </c:pt>
                <c:pt idx="3">
                  <c:v>0.58299999999999996</c:v>
                </c:pt>
                <c:pt idx="4">
                  <c:v>0.61499999999999999</c:v>
                </c:pt>
                <c:pt idx="5">
                  <c:v>0.64200000000000002</c:v>
                </c:pt>
                <c:pt idx="6">
                  <c:v>0.66100000000000003</c:v>
                </c:pt>
                <c:pt idx="7">
                  <c:v>0.70499999999999996</c:v>
                </c:pt>
                <c:pt idx="8">
                  <c:v>0.74199999999999999</c:v>
                </c:pt>
                <c:pt idx="9">
                  <c:v>0.77500000000000002</c:v>
                </c:pt>
                <c:pt idx="10">
                  <c:v>0.81100000000000005</c:v>
                </c:pt>
                <c:pt idx="11">
                  <c:v>0.81699999999999995</c:v>
                </c:pt>
                <c:pt idx="12">
                  <c:v>0.82499999999999996</c:v>
                </c:pt>
              </c:numCache>
            </c:numRef>
          </c:xVal>
          <c:yVal>
            <c:numRef>
              <c:f>'Checkshot Data'!$B$6:$B$18</c:f>
              <c:numCache>
                <c:formatCode>General</c:formatCode>
                <c:ptCount val="13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1240</c:v>
                </c:pt>
                <c:pt idx="4">
                  <c:v>1335</c:v>
                </c:pt>
                <c:pt idx="5">
                  <c:v>1400</c:v>
                </c:pt>
                <c:pt idx="6">
                  <c:v>1440</c:v>
                </c:pt>
                <c:pt idx="7">
                  <c:v>1560</c:v>
                </c:pt>
                <c:pt idx="8">
                  <c:v>1665</c:v>
                </c:pt>
                <c:pt idx="9">
                  <c:v>1770</c:v>
                </c:pt>
                <c:pt idx="10">
                  <c:v>1890</c:v>
                </c:pt>
                <c:pt idx="11">
                  <c:v>1915</c:v>
                </c:pt>
                <c:pt idx="12">
                  <c:v>1950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0768"/>
        <c:axId val="114722688"/>
      </c:scatterChart>
      <c:valAx>
        <c:axId val="1147207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layout>
            <c:manualLayout>
              <c:xMode val="edge"/>
              <c:yMode val="edge"/>
              <c:x val="0.40610779902512184"/>
              <c:y val="0.9054168886652458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114722688"/>
        <c:crosses val="autoZero"/>
        <c:crossBetween val="midCat"/>
      </c:valAx>
      <c:valAx>
        <c:axId val="1147226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Depth (m MD)</a:t>
                </a:r>
              </a:p>
            </c:rich>
          </c:tx>
          <c:layout>
            <c:manualLayout>
              <c:xMode val="edge"/>
              <c:yMode val="edge"/>
              <c:x val="2.3321334833145857E-2"/>
              <c:y val="0.44794040818138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7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vs. Time Curve</a:t>
            </a:r>
          </a:p>
        </c:rich>
      </c:tx>
      <c:layout>
        <c:manualLayout>
          <c:xMode val="edge"/>
          <c:yMode val="edge"/>
          <c:x val="0.27076629407338071"/>
          <c:y val="0.110058546419650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99006374203224"/>
          <c:y val="0.26401450524515596"/>
          <c:w val="0.68747356580427443"/>
          <c:h val="0.5390507834083194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'Checkshot Data'!$G$6:$G$18</c:f>
              <c:numCache>
                <c:formatCode>General</c:formatCode>
                <c:ptCount val="13"/>
                <c:pt idx="0">
                  <c:v>0.2238</c:v>
                </c:pt>
                <c:pt idx="1">
                  <c:v>0.36820000000000003</c:v>
                </c:pt>
                <c:pt idx="2">
                  <c:v>0.49830000000000002</c:v>
                </c:pt>
                <c:pt idx="3">
                  <c:v>0.59540000000000004</c:v>
                </c:pt>
                <c:pt idx="4">
                  <c:v>0.62739999999999996</c:v>
                </c:pt>
                <c:pt idx="5">
                  <c:v>0.65439999999999998</c:v>
                </c:pt>
                <c:pt idx="6">
                  <c:v>0.6734</c:v>
                </c:pt>
                <c:pt idx="7">
                  <c:v>0.71750000000000003</c:v>
                </c:pt>
                <c:pt idx="8">
                  <c:v>0.75449999999999995</c:v>
                </c:pt>
                <c:pt idx="9">
                  <c:v>0.78749999999999998</c:v>
                </c:pt>
                <c:pt idx="10">
                  <c:v>0.82350000000000001</c:v>
                </c:pt>
                <c:pt idx="11">
                  <c:v>0.82950000000000002</c:v>
                </c:pt>
                <c:pt idx="12">
                  <c:v>0.83750000000000002</c:v>
                </c:pt>
              </c:numCache>
            </c:numRef>
          </c:xVal>
          <c:yVal>
            <c:numRef>
              <c:f>'Checkshot Data'!$B$6:$B$18</c:f>
              <c:numCache>
                <c:formatCode>General</c:formatCode>
                <c:ptCount val="13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1240</c:v>
                </c:pt>
                <c:pt idx="4">
                  <c:v>1335</c:v>
                </c:pt>
                <c:pt idx="5">
                  <c:v>1400</c:v>
                </c:pt>
                <c:pt idx="6">
                  <c:v>1440</c:v>
                </c:pt>
                <c:pt idx="7">
                  <c:v>1560</c:v>
                </c:pt>
                <c:pt idx="8">
                  <c:v>1665</c:v>
                </c:pt>
                <c:pt idx="9">
                  <c:v>1770</c:v>
                </c:pt>
                <c:pt idx="10">
                  <c:v>1890</c:v>
                </c:pt>
                <c:pt idx="11">
                  <c:v>1915</c:v>
                </c:pt>
                <c:pt idx="12">
                  <c:v>1950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2400"/>
        <c:axId val="115224576"/>
      </c:scatterChart>
      <c:valAx>
        <c:axId val="1152224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Corrected Time (ms)</a:t>
                </a:r>
              </a:p>
            </c:rich>
          </c:tx>
          <c:layout>
            <c:manualLayout>
              <c:xMode val="edge"/>
              <c:yMode val="edge"/>
              <c:x val="0.40610779902512184"/>
              <c:y val="0.9054168886652458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115224576"/>
        <c:crosses val="autoZero"/>
        <c:crossBetween val="midCat"/>
      </c:valAx>
      <c:valAx>
        <c:axId val="11522457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Depth (m MD)</a:t>
                </a:r>
              </a:p>
            </c:rich>
          </c:tx>
          <c:layout>
            <c:manualLayout>
              <c:xMode val="edge"/>
              <c:yMode val="edge"/>
              <c:x val="2.3321334833145857E-2"/>
              <c:y val="0.44794040818138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22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2</xdr:row>
      <xdr:rowOff>180975</xdr:rowOff>
    </xdr:from>
    <xdr:to>
      <xdr:col>23</xdr:col>
      <xdr:colOff>180975</xdr:colOff>
      <xdr:row>17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19</xdr:row>
      <xdr:rowOff>28575</xdr:rowOff>
    </xdr:from>
    <xdr:to>
      <xdr:col>23</xdr:col>
      <xdr:colOff>200025</xdr:colOff>
      <xdr:row>34</xdr:row>
      <xdr:rowOff>14289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Zealand%20Log%20Project/UWI's%20Match%20IHS-NZ%20G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 IRIS-NZ"/>
    </sheetNames>
    <sheetDataSet>
      <sheetData sheetId="0" refreshError="1">
        <row r="5">
          <cell r="D5" t="str">
            <v>exploration</v>
          </cell>
        </row>
        <row r="680">
          <cell r="B680">
            <v>100000022150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4" sqref="B4"/>
    </sheetView>
  </sheetViews>
  <sheetFormatPr defaultRowHeight="15" x14ac:dyDescent="0.25"/>
  <cols>
    <col min="1" max="1" width="30.7109375" bestFit="1" customWidth="1"/>
    <col min="2" max="2" width="37.7109375" customWidth="1"/>
  </cols>
  <sheetData>
    <row r="1" spans="1:2" ht="22.5" x14ac:dyDescent="0.3">
      <c r="A1" s="31" t="s">
        <v>10</v>
      </c>
      <c r="B1" s="4"/>
    </row>
    <row r="2" spans="1:2" s="5" customFormat="1" x14ac:dyDescent="0.25">
      <c r="A2" s="7" t="s">
        <v>179</v>
      </c>
    </row>
    <row r="3" spans="1:2" ht="15" customHeight="1" x14ac:dyDescent="0.25">
      <c r="A3" s="4"/>
      <c r="B3" s="4"/>
    </row>
    <row r="4" spans="1:2" x14ac:dyDescent="0.25">
      <c r="A4" s="6" t="s">
        <v>0</v>
      </c>
      <c r="B4" s="5" t="s">
        <v>137</v>
      </c>
    </row>
    <row r="5" spans="1:2" x14ac:dyDescent="0.25">
      <c r="A5" s="6" t="s">
        <v>1</v>
      </c>
      <c r="B5" s="32">
        <f>'[1]Match IRIS-NZ'!$B$680</f>
        <v>100000022150</v>
      </c>
    </row>
    <row r="6" spans="1:2" x14ac:dyDescent="0.25">
      <c r="A6" s="6" t="s">
        <v>15</v>
      </c>
      <c r="B6" s="5" t="s">
        <v>138</v>
      </c>
    </row>
    <row r="7" spans="1:2" s="2" customFormat="1" x14ac:dyDescent="0.25">
      <c r="A7" s="6" t="s">
        <v>2</v>
      </c>
      <c r="B7" s="5" t="s">
        <v>139</v>
      </c>
    </row>
    <row r="8" spans="1:2" x14ac:dyDescent="0.25">
      <c r="A8" s="6" t="s">
        <v>3</v>
      </c>
      <c r="B8" s="5" t="s">
        <v>192</v>
      </c>
    </row>
    <row r="9" spans="1:2" x14ac:dyDescent="0.25">
      <c r="A9" s="6" t="s">
        <v>133</v>
      </c>
      <c r="B9" s="34">
        <v>-44.186126000000002</v>
      </c>
    </row>
    <row r="10" spans="1:2" x14ac:dyDescent="0.25">
      <c r="A10" s="6" t="s">
        <v>132</v>
      </c>
      <c r="B10" s="34">
        <v>172.63623319999999</v>
      </c>
    </row>
    <row r="11" spans="1:2" x14ac:dyDescent="0.25">
      <c r="A11" s="6" t="s">
        <v>4</v>
      </c>
      <c r="B11" s="5" t="s">
        <v>142</v>
      </c>
    </row>
    <row r="12" spans="1:2" x14ac:dyDescent="0.25">
      <c r="A12" s="6" t="s">
        <v>5</v>
      </c>
      <c r="B12" s="5">
        <v>1963</v>
      </c>
    </row>
    <row r="13" spans="1:2" x14ac:dyDescent="0.25">
      <c r="A13" s="6" t="s">
        <v>6</v>
      </c>
      <c r="B13" s="35">
        <v>27584</v>
      </c>
    </row>
    <row r="14" spans="1:2" x14ac:dyDescent="0.25">
      <c r="A14" s="6" t="s">
        <v>7</v>
      </c>
      <c r="B14" s="35">
        <v>27602</v>
      </c>
    </row>
    <row r="15" spans="1:2" s="2" customFormat="1" x14ac:dyDescent="0.25">
      <c r="A15" s="6" t="s">
        <v>140</v>
      </c>
      <c r="B15" s="5" t="s">
        <v>141</v>
      </c>
    </row>
    <row r="16" spans="1:2" x14ac:dyDescent="0.25">
      <c r="A16" s="6" t="s">
        <v>20</v>
      </c>
      <c r="B16" s="35">
        <v>27609</v>
      </c>
    </row>
    <row r="17" spans="1:2" x14ac:dyDescent="0.25">
      <c r="A17" s="6" t="s">
        <v>8</v>
      </c>
      <c r="B17" s="5" t="s">
        <v>163</v>
      </c>
    </row>
    <row r="18" spans="1:2" x14ac:dyDescent="0.25">
      <c r="A18" s="6" t="s">
        <v>9</v>
      </c>
      <c r="B18" s="5">
        <v>64</v>
      </c>
    </row>
    <row r="19" spans="1:2" x14ac:dyDescent="0.25">
      <c r="A19" s="6" t="s">
        <v>178</v>
      </c>
      <c r="B19" s="5">
        <v>10</v>
      </c>
    </row>
    <row r="20" spans="1:2" x14ac:dyDescent="0.25">
      <c r="A20" s="6" t="s">
        <v>14</v>
      </c>
      <c r="B20" s="16" t="s">
        <v>191</v>
      </c>
    </row>
    <row r="22" spans="1:2" x14ac:dyDescent="0.25">
      <c r="A22" s="25"/>
      <c r="B22" s="5"/>
    </row>
  </sheetData>
  <pageMargins left="0.7" right="0.7" top="0.75" bottom="0.75" header="0.3" footer="0.3"/>
  <pageSetup paperSize="1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6" sqref="B36"/>
    </sheetView>
  </sheetViews>
  <sheetFormatPr defaultRowHeight="15" x14ac:dyDescent="0.25"/>
  <cols>
    <col min="1" max="1" width="30.42578125" style="11" customWidth="1"/>
    <col min="2" max="2" width="25.140625" style="16" customWidth="1"/>
    <col min="3" max="16384" width="9.140625" style="11"/>
  </cols>
  <sheetData>
    <row r="1" spans="1:2" ht="22.5" x14ac:dyDescent="0.3">
      <c r="A1" s="31" t="s">
        <v>19</v>
      </c>
      <c r="B1" s="4"/>
    </row>
    <row r="2" spans="1:2" ht="15" customHeight="1" x14ac:dyDescent="0.25">
      <c r="A2" s="7" t="s">
        <v>143</v>
      </c>
      <c r="B2" s="4"/>
    </row>
    <row r="4" spans="1:2" x14ac:dyDescent="0.25">
      <c r="A4" s="17" t="s">
        <v>21</v>
      </c>
      <c r="B4" s="16">
        <v>122</v>
      </c>
    </row>
    <row r="5" spans="1:2" x14ac:dyDescent="0.25">
      <c r="A5" s="17" t="s">
        <v>22</v>
      </c>
      <c r="B5" s="16">
        <v>377</v>
      </c>
    </row>
    <row r="6" spans="1:2" x14ac:dyDescent="0.25">
      <c r="A6" s="17" t="s">
        <v>23</v>
      </c>
      <c r="B6" s="16">
        <v>1223.57</v>
      </c>
    </row>
  </sheetData>
  <pageMargins left="0.7" right="0.7" top="0.75" bottom="0.75" header="0.3" footer="0.3"/>
  <pageSetup paperSize="1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6384" width="9.140625" style="25"/>
  </cols>
  <sheetData>
    <row r="1" spans="1:3" ht="22.5" x14ac:dyDescent="0.3">
      <c r="A1" s="21" t="s">
        <v>130</v>
      </c>
    </row>
    <row r="2" spans="1:3" x14ac:dyDescent="0.25">
      <c r="A2" s="7" t="s">
        <v>143</v>
      </c>
    </row>
    <row r="4" spans="1:3" x14ac:dyDescent="0.25">
      <c r="A4" s="18" t="s">
        <v>30</v>
      </c>
      <c r="B4" s="18" t="s">
        <v>30</v>
      </c>
      <c r="C4" s="18" t="s">
        <v>33</v>
      </c>
    </row>
    <row r="5" spans="1:3" x14ac:dyDescent="0.25">
      <c r="A5" s="20" t="s">
        <v>31</v>
      </c>
      <c r="B5" s="20" t="s">
        <v>32</v>
      </c>
      <c r="C5" s="20" t="s">
        <v>29</v>
      </c>
    </row>
    <row r="6" spans="1:3" x14ac:dyDescent="0.25">
      <c r="A6" s="25">
        <v>36</v>
      </c>
      <c r="B6" s="25">
        <f>A6*25.4</f>
        <v>914.4</v>
      </c>
      <c r="C6" s="25">
        <v>127</v>
      </c>
    </row>
    <row r="7" spans="1:3" x14ac:dyDescent="0.25">
      <c r="A7" s="25">
        <v>26</v>
      </c>
      <c r="B7" s="25">
        <f t="shared" ref="B7:B9" si="0">A7*25.4</f>
        <v>660.4</v>
      </c>
      <c r="C7" s="25">
        <v>390</v>
      </c>
    </row>
    <row r="8" spans="1:3" x14ac:dyDescent="0.25">
      <c r="A8" s="25">
        <v>17.5</v>
      </c>
      <c r="B8" s="25">
        <f t="shared" si="0"/>
        <v>444.5</v>
      </c>
      <c r="C8" s="25">
        <v>1235</v>
      </c>
    </row>
    <row r="9" spans="1:3" x14ac:dyDescent="0.25">
      <c r="A9" s="36">
        <v>12.25</v>
      </c>
      <c r="B9" s="25">
        <f t="shared" si="0"/>
        <v>311.14999999999998</v>
      </c>
      <c r="C9" s="25">
        <v>1963</v>
      </c>
    </row>
  </sheetData>
  <pageMargins left="0.7" right="0.7" top="0.75" bottom="0.75" header="0.3" footer="0.3"/>
  <pageSetup paperSize="1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4" sqref="C34"/>
    </sheetView>
  </sheetViews>
  <sheetFormatPr defaultRowHeight="15" x14ac:dyDescent="0.25"/>
  <cols>
    <col min="1" max="1" width="29.28515625" style="3" bestFit="1" customWidth="1"/>
    <col min="2" max="2" width="19.7109375" style="3" bestFit="1" customWidth="1"/>
    <col min="3" max="3" width="12.85546875" style="3" customWidth="1"/>
    <col min="4" max="4" width="9.140625" style="3"/>
    <col min="5" max="5" width="11" style="3" customWidth="1"/>
    <col min="6" max="6" width="10.5703125" style="3" customWidth="1"/>
    <col min="7" max="7" width="20.5703125" style="3" customWidth="1"/>
    <col min="8" max="16384" width="9.140625" style="3"/>
  </cols>
  <sheetData>
    <row r="1" spans="1:9" ht="26.25" customHeight="1" x14ac:dyDescent="0.3">
      <c r="A1" s="31" t="s">
        <v>16</v>
      </c>
      <c r="B1" s="31"/>
      <c r="C1" s="31"/>
      <c r="D1" s="31"/>
      <c r="E1" s="31"/>
      <c r="F1" s="31"/>
      <c r="G1" s="31"/>
    </row>
    <row r="2" spans="1:9" s="53" customFormat="1" ht="13.5" customHeight="1" x14ac:dyDescent="0.25">
      <c r="A2" s="53" t="s">
        <v>213</v>
      </c>
    </row>
    <row r="3" spans="1:9" ht="15" customHeight="1" x14ac:dyDescent="0.25">
      <c r="A3" s="4"/>
      <c r="B3" s="4"/>
      <c r="C3" s="4"/>
      <c r="D3" s="4"/>
      <c r="E3" s="4"/>
      <c r="F3" s="4"/>
      <c r="G3" s="4"/>
    </row>
    <row r="4" spans="1:9" x14ac:dyDescent="0.25">
      <c r="A4" s="6" t="s">
        <v>211</v>
      </c>
      <c r="B4" s="6" t="s">
        <v>212</v>
      </c>
      <c r="C4" s="25"/>
      <c r="D4" s="25"/>
      <c r="E4" s="25"/>
      <c r="F4" s="25"/>
      <c r="G4" s="25"/>
      <c r="H4" s="25"/>
      <c r="I4" s="25"/>
    </row>
    <row r="5" spans="1:9" x14ac:dyDescent="0.25">
      <c r="A5" s="3">
        <v>1250</v>
      </c>
      <c r="B5" s="3">
        <v>0</v>
      </c>
    </row>
    <row r="6" spans="1:9" x14ac:dyDescent="0.25">
      <c r="A6" s="3">
        <v>1300</v>
      </c>
      <c r="B6" s="3">
        <v>0</v>
      </c>
    </row>
    <row r="7" spans="1:9" x14ac:dyDescent="0.25">
      <c r="A7" s="3">
        <v>1350</v>
      </c>
      <c r="B7" s="3">
        <v>0</v>
      </c>
    </row>
    <row r="8" spans="1:9" x14ac:dyDescent="0.25">
      <c r="A8" s="3">
        <v>1400</v>
      </c>
      <c r="B8" s="3">
        <v>0</v>
      </c>
    </row>
    <row r="9" spans="1:9" x14ac:dyDescent="0.25">
      <c r="A9" s="3">
        <v>1450</v>
      </c>
      <c r="B9" s="3">
        <v>0</v>
      </c>
    </row>
    <row r="10" spans="1:9" x14ac:dyDescent="0.25">
      <c r="A10" s="3">
        <v>1500</v>
      </c>
      <c r="B10" s="3">
        <v>0</v>
      </c>
    </row>
    <row r="11" spans="1:9" x14ac:dyDescent="0.25">
      <c r="A11" s="3">
        <v>1550</v>
      </c>
      <c r="B11" s="3">
        <v>0</v>
      </c>
    </row>
    <row r="12" spans="1:9" x14ac:dyDescent="0.25">
      <c r="A12" s="3">
        <v>1600</v>
      </c>
      <c r="B12" s="3">
        <v>0</v>
      </c>
    </row>
    <row r="13" spans="1:9" x14ac:dyDescent="0.25">
      <c r="A13" s="3">
        <v>1650</v>
      </c>
      <c r="B13" s="3">
        <v>0</v>
      </c>
    </row>
    <row r="14" spans="1:9" x14ac:dyDescent="0.25">
      <c r="A14" s="3">
        <v>1700</v>
      </c>
      <c r="B14" s="3">
        <v>0</v>
      </c>
    </row>
    <row r="15" spans="1:9" x14ac:dyDescent="0.25">
      <c r="A15" s="3">
        <v>1750</v>
      </c>
      <c r="B15" s="3">
        <v>0</v>
      </c>
    </row>
    <row r="16" spans="1:9" x14ac:dyDescent="0.25">
      <c r="A16" s="3">
        <v>1800</v>
      </c>
      <c r="B16" s="3">
        <v>0</v>
      </c>
    </row>
    <row r="17" spans="1:2" x14ac:dyDescent="0.25">
      <c r="A17" s="3">
        <v>1850</v>
      </c>
      <c r="B17" s="3">
        <v>0</v>
      </c>
    </row>
    <row r="18" spans="1:2" x14ac:dyDescent="0.25">
      <c r="A18" s="3">
        <v>1900</v>
      </c>
      <c r="B18" s="3">
        <v>0</v>
      </c>
    </row>
    <row r="19" spans="1:2" x14ac:dyDescent="0.25">
      <c r="A19" s="3">
        <v>1950</v>
      </c>
      <c r="B19" s="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7" sqref="D17"/>
    </sheetView>
  </sheetViews>
  <sheetFormatPr defaultRowHeight="15" x14ac:dyDescent="0.25"/>
  <cols>
    <col min="1" max="1" width="18" style="3" bestFit="1" customWidth="1"/>
    <col min="2" max="2" width="11.85546875" style="3" customWidth="1"/>
    <col min="3" max="3" width="12" style="3" customWidth="1"/>
    <col min="4" max="4" width="104.7109375" style="15" bestFit="1" customWidth="1"/>
    <col min="5" max="16384" width="9.140625" style="3"/>
  </cols>
  <sheetData>
    <row r="1" spans="1:4" ht="22.5" x14ac:dyDescent="0.3">
      <c r="A1" s="9" t="s">
        <v>12</v>
      </c>
      <c r="B1" s="9"/>
      <c r="C1" s="9"/>
      <c r="D1" s="9"/>
    </row>
    <row r="2" spans="1:4" ht="15" customHeight="1" x14ac:dyDescent="0.25">
      <c r="A2" s="7" t="s">
        <v>156</v>
      </c>
      <c r="B2" s="8"/>
      <c r="C2" s="8"/>
    </row>
    <row r="4" spans="1:4" ht="30" x14ac:dyDescent="0.25">
      <c r="A4" s="10" t="s">
        <v>193</v>
      </c>
      <c r="B4" s="10" t="s">
        <v>17</v>
      </c>
      <c r="C4" s="10" t="s">
        <v>18</v>
      </c>
      <c r="D4" s="10" t="s">
        <v>11</v>
      </c>
    </row>
    <row r="5" spans="1:4" x14ac:dyDescent="0.25">
      <c r="A5" s="11" t="s">
        <v>181</v>
      </c>
      <c r="B5" s="16">
        <v>75</v>
      </c>
      <c r="C5" s="16">
        <v>685</v>
      </c>
      <c r="D5" s="12" t="s">
        <v>180</v>
      </c>
    </row>
    <row r="6" spans="1:4" x14ac:dyDescent="0.25">
      <c r="A6" s="11" t="s">
        <v>148</v>
      </c>
      <c r="B6" s="16">
        <v>685</v>
      </c>
      <c r="C6" s="16">
        <v>1220</v>
      </c>
      <c r="D6" s="12" t="s">
        <v>182</v>
      </c>
    </row>
    <row r="7" spans="1:4" x14ac:dyDescent="0.25">
      <c r="A7" s="11" t="s">
        <v>149</v>
      </c>
      <c r="B7" s="16">
        <v>1220</v>
      </c>
      <c r="C7" s="16">
        <v>1280</v>
      </c>
      <c r="D7" s="12" t="s">
        <v>183</v>
      </c>
    </row>
    <row r="8" spans="1:4" x14ac:dyDescent="0.25">
      <c r="A8" s="11" t="s">
        <v>150</v>
      </c>
      <c r="B8" s="16">
        <v>1280</v>
      </c>
      <c r="C8" s="16">
        <v>1306</v>
      </c>
      <c r="D8" s="12" t="s">
        <v>184</v>
      </c>
    </row>
    <row r="9" spans="1:4" x14ac:dyDescent="0.25">
      <c r="A9" s="11" t="s">
        <v>151</v>
      </c>
      <c r="B9" s="16">
        <v>1306</v>
      </c>
      <c r="C9" s="16">
        <v>1328</v>
      </c>
      <c r="D9" s="12" t="s">
        <v>185</v>
      </c>
    </row>
    <row r="10" spans="1:4" x14ac:dyDescent="0.25">
      <c r="A10" s="11" t="s">
        <v>152</v>
      </c>
      <c r="B10" s="16">
        <v>1328</v>
      </c>
      <c r="C10" s="16">
        <v>1413.5</v>
      </c>
      <c r="D10" s="12" t="s">
        <v>186</v>
      </c>
    </row>
    <row r="11" spans="1:4" x14ac:dyDescent="0.25">
      <c r="A11" s="11" t="s">
        <v>153</v>
      </c>
      <c r="B11" s="16">
        <v>1413.5</v>
      </c>
      <c r="C11" s="16">
        <v>1480.5</v>
      </c>
      <c r="D11" s="12" t="s">
        <v>187</v>
      </c>
    </row>
    <row r="12" spans="1:4" x14ac:dyDescent="0.25">
      <c r="A12" s="11" t="s">
        <v>154</v>
      </c>
      <c r="B12" s="16">
        <v>1480.5</v>
      </c>
      <c r="C12" s="16">
        <v>1911.5</v>
      </c>
      <c r="D12" s="12" t="s">
        <v>188</v>
      </c>
    </row>
    <row r="13" spans="1:4" x14ac:dyDescent="0.25">
      <c r="A13" s="11" t="s">
        <v>191</v>
      </c>
      <c r="B13" s="16">
        <v>1911.5</v>
      </c>
      <c r="C13" s="16" t="s">
        <v>155</v>
      </c>
      <c r="D13" s="12" t="s">
        <v>189</v>
      </c>
    </row>
    <row r="14" spans="1:4" x14ac:dyDescent="0.25">
      <c r="D14" s="12"/>
    </row>
    <row r="15" spans="1:4" x14ac:dyDescent="0.25">
      <c r="A15" s="11"/>
      <c r="B15" s="11"/>
      <c r="C15" s="11"/>
      <c r="D15" s="12"/>
    </row>
    <row r="16" spans="1:4" x14ac:dyDescent="0.25">
      <c r="A16" s="11"/>
      <c r="B16" s="11"/>
      <c r="C16" s="11"/>
      <c r="D16" s="12"/>
    </row>
    <row r="17" spans="1:4" x14ac:dyDescent="0.25">
      <c r="A17" s="11"/>
      <c r="B17" s="11"/>
      <c r="C17" s="11"/>
      <c r="D17" s="12"/>
    </row>
    <row r="18" spans="1:4" x14ac:dyDescent="0.25">
      <c r="A18" s="11"/>
      <c r="B18" s="11"/>
      <c r="C18" s="11"/>
      <c r="D18" s="12"/>
    </row>
    <row r="19" spans="1:4" x14ac:dyDescent="0.25">
      <c r="A19" s="11"/>
      <c r="B19" s="11"/>
      <c r="C19" s="11"/>
      <c r="D19" s="12"/>
    </row>
    <row r="20" spans="1:4" x14ac:dyDescent="0.25">
      <c r="A20" s="11"/>
      <c r="B20" s="11"/>
      <c r="C20" s="11"/>
      <c r="D20" s="12"/>
    </row>
    <row r="21" spans="1:4" x14ac:dyDescent="0.25">
      <c r="A21" s="11"/>
      <c r="B21" s="11"/>
      <c r="C21" s="11"/>
      <c r="D21" s="12"/>
    </row>
    <row r="22" spans="1:4" x14ac:dyDescent="0.25">
      <c r="A22" s="11"/>
      <c r="B22" s="11"/>
      <c r="C22" s="11"/>
      <c r="D22" s="12"/>
    </row>
    <row r="23" spans="1:4" x14ac:dyDescent="0.25">
      <c r="A23" s="11"/>
      <c r="B23" s="11"/>
      <c r="C23" s="11"/>
      <c r="D23" s="12"/>
    </row>
    <row r="24" spans="1:4" x14ac:dyDescent="0.25">
      <c r="A24" s="11"/>
      <c r="B24" s="11"/>
      <c r="C24" s="11"/>
      <c r="D24" s="12"/>
    </row>
    <row r="25" spans="1:4" x14ac:dyDescent="0.25">
      <c r="A25" s="11"/>
      <c r="B25" s="11"/>
      <c r="C25" s="11"/>
      <c r="D25" s="12"/>
    </row>
    <row r="26" spans="1:4" x14ac:dyDescent="0.25">
      <c r="A26" s="11"/>
      <c r="B26" s="11"/>
      <c r="C26" s="11"/>
      <c r="D26" s="12"/>
    </row>
    <row r="27" spans="1:4" x14ac:dyDescent="0.25">
      <c r="A27" s="11"/>
      <c r="B27" s="11"/>
      <c r="C27" s="11"/>
      <c r="D27" s="12"/>
    </row>
    <row r="28" spans="1:4" x14ac:dyDescent="0.25">
      <c r="D28" s="12"/>
    </row>
  </sheetData>
  <pageMargins left="0.7" right="0.7" top="0.75" bottom="0.75" header="0.3" footer="0.3"/>
  <pageSetup paperSize="1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40" sqref="J40"/>
    </sheetView>
  </sheetViews>
  <sheetFormatPr defaultRowHeight="15" x14ac:dyDescent="0.25"/>
  <cols>
    <col min="1" max="1" width="6.5703125" style="3" customWidth="1"/>
    <col min="2" max="2" width="15.7109375" style="3" customWidth="1"/>
    <col min="3" max="3" width="9.140625" style="3"/>
    <col min="4" max="4" width="11.140625" style="3" bestFit="1" customWidth="1"/>
    <col min="5" max="16384" width="9.140625" style="3"/>
  </cols>
  <sheetData>
    <row r="1" spans="1:4" ht="22.5" x14ac:dyDescent="0.3">
      <c r="A1" s="9" t="s">
        <v>13</v>
      </c>
    </row>
    <row r="2" spans="1:4" x14ac:dyDescent="0.25">
      <c r="A2" s="7" t="s">
        <v>144</v>
      </c>
    </row>
    <row r="3" spans="1:4" x14ac:dyDescent="0.25">
      <c r="A3" s="13"/>
    </row>
    <row r="4" spans="1:4" x14ac:dyDescent="0.25">
      <c r="C4" s="49" t="s">
        <v>24</v>
      </c>
      <c r="D4" s="50"/>
    </row>
    <row r="5" spans="1:4" x14ac:dyDescent="0.25">
      <c r="A5" s="14" t="s">
        <v>145</v>
      </c>
      <c r="B5" s="14" t="s">
        <v>35</v>
      </c>
      <c r="C5" s="14" t="s">
        <v>25</v>
      </c>
      <c r="D5" s="14" t="s">
        <v>26</v>
      </c>
    </row>
    <row r="6" spans="1:4" x14ac:dyDescent="0.25">
      <c r="A6" s="3" t="s">
        <v>146</v>
      </c>
      <c r="B6" s="3" t="s">
        <v>157</v>
      </c>
      <c r="C6" s="3">
        <v>379</v>
      </c>
      <c r="D6" s="3">
        <v>1207.3</v>
      </c>
    </row>
    <row r="7" spans="1:4" x14ac:dyDescent="0.25">
      <c r="A7" s="3" t="s">
        <v>147</v>
      </c>
      <c r="B7" s="3" t="s">
        <v>157</v>
      </c>
      <c r="C7" s="3">
        <v>1212</v>
      </c>
      <c r="D7" s="3">
        <v>1956.5</v>
      </c>
    </row>
    <row r="8" spans="1:4" x14ac:dyDescent="0.25">
      <c r="A8" s="3" t="s">
        <v>146</v>
      </c>
      <c r="B8" s="3" t="s">
        <v>158</v>
      </c>
      <c r="C8" s="3">
        <v>379</v>
      </c>
      <c r="D8" s="3">
        <v>1204.5999999999999</v>
      </c>
    </row>
    <row r="9" spans="1:4" x14ac:dyDescent="0.25">
      <c r="A9" s="3" t="s">
        <v>147</v>
      </c>
      <c r="B9" s="3" t="s">
        <v>158</v>
      </c>
      <c r="C9" s="3">
        <v>1213.3</v>
      </c>
      <c r="D9" s="3">
        <v>1954.8</v>
      </c>
    </row>
    <row r="10" spans="1:4" x14ac:dyDescent="0.25">
      <c r="A10" s="3" t="s">
        <v>159</v>
      </c>
      <c r="B10" s="3" t="s">
        <v>160</v>
      </c>
      <c r="C10" s="3">
        <v>379</v>
      </c>
      <c r="D10" s="3">
        <v>1204.5999999999999</v>
      </c>
    </row>
    <row r="11" spans="1:4" x14ac:dyDescent="0.25">
      <c r="A11" s="3" t="s">
        <v>162</v>
      </c>
      <c r="B11" s="3" t="s">
        <v>161</v>
      </c>
      <c r="C11" s="3">
        <v>1212</v>
      </c>
      <c r="D11" s="3">
        <v>1959</v>
      </c>
    </row>
  </sheetData>
  <mergeCells count="1">
    <mergeCell ref="C4:D4"/>
  </mergeCells>
  <pageMargins left="0.7" right="0.7" top="0.75" bottom="0.75" header="0.3" footer="0.3"/>
  <pageSetup paperSize="1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4" sqref="G24"/>
    </sheetView>
  </sheetViews>
  <sheetFormatPr defaultRowHeight="15" x14ac:dyDescent="0.25"/>
  <cols>
    <col min="1" max="1" width="13.5703125" style="3" customWidth="1"/>
    <col min="2" max="3" width="8.28515625" style="3" customWidth="1"/>
    <col min="4" max="4" width="7" style="3" customWidth="1"/>
    <col min="5" max="5" width="7.7109375" style="3" customWidth="1"/>
    <col min="6" max="6" width="8.140625" style="3" customWidth="1"/>
    <col min="7" max="7" width="7.85546875" style="3" customWidth="1"/>
    <col min="8" max="8" width="17" style="3" customWidth="1"/>
    <col min="9" max="9" width="7" style="3" customWidth="1"/>
    <col min="10" max="10" width="7.5703125" style="3" customWidth="1"/>
    <col min="11" max="11" width="19.85546875" style="3" customWidth="1"/>
    <col min="12" max="16384" width="9.140625" style="3"/>
  </cols>
  <sheetData>
    <row r="1" spans="1:11" ht="22.5" x14ac:dyDescent="0.3">
      <c r="A1" s="1" t="s">
        <v>131</v>
      </c>
    </row>
    <row r="2" spans="1:11" x14ac:dyDescent="0.25">
      <c r="A2" s="7" t="s">
        <v>190</v>
      </c>
    </row>
    <row r="4" spans="1:11" x14ac:dyDescent="0.25">
      <c r="A4" s="14" t="s">
        <v>164</v>
      </c>
      <c r="B4" s="14" t="s">
        <v>165</v>
      </c>
      <c r="C4" s="14" t="s">
        <v>166</v>
      </c>
      <c r="D4" s="14" t="s">
        <v>167</v>
      </c>
      <c r="E4" s="14" t="s">
        <v>168</v>
      </c>
      <c r="F4" s="14" t="s">
        <v>169</v>
      </c>
      <c r="G4" s="14" t="s">
        <v>170</v>
      </c>
      <c r="H4" s="14" t="s">
        <v>171</v>
      </c>
      <c r="I4" s="14" t="s">
        <v>172</v>
      </c>
      <c r="J4" s="14" t="s">
        <v>173</v>
      </c>
      <c r="K4" s="14" t="s">
        <v>174</v>
      </c>
    </row>
    <row r="5" spans="1:11" x14ac:dyDescent="0.25">
      <c r="B5" s="14" t="s">
        <v>175</v>
      </c>
      <c r="C5" s="14" t="s">
        <v>175</v>
      </c>
      <c r="D5" s="14" t="s">
        <v>176</v>
      </c>
      <c r="E5" s="14" t="s">
        <v>176</v>
      </c>
      <c r="F5" s="14" t="s">
        <v>176</v>
      </c>
      <c r="G5" s="14" t="s">
        <v>176</v>
      </c>
      <c r="H5" s="14" t="s">
        <v>177</v>
      </c>
      <c r="I5" s="14" t="s">
        <v>175</v>
      </c>
      <c r="J5" s="14" t="s">
        <v>176</v>
      </c>
      <c r="K5" s="14" t="s">
        <v>177</v>
      </c>
    </row>
    <row r="6" spans="1:11" x14ac:dyDescent="0.25">
      <c r="A6" s="3">
        <v>13</v>
      </c>
      <c r="B6" s="3">
        <v>400</v>
      </c>
      <c r="C6" s="3">
        <v>390.6</v>
      </c>
      <c r="D6" s="3">
        <v>0.21199999999999999</v>
      </c>
      <c r="E6" s="3">
        <v>0.2112</v>
      </c>
      <c r="F6" s="3">
        <v>1.26E-2</v>
      </c>
      <c r="G6" s="3">
        <v>0.2238</v>
      </c>
      <c r="H6" s="3">
        <v>1745</v>
      </c>
      <c r="I6" s="3">
        <v>300</v>
      </c>
      <c r="J6" s="3">
        <v>0.1444</v>
      </c>
      <c r="K6" s="3">
        <v>2078</v>
      </c>
    </row>
    <row r="7" spans="1:11" x14ac:dyDescent="0.25">
      <c r="A7" s="3">
        <v>12</v>
      </c>
      <c r="B7" s="3">
        <v>700</v>
      </c>
      <c r="C7" s="3">
        <v>690.6</v>
      </c>
      <c r="D7" s="3">
        <v>0.35599999999999998</v>
      </c>
      <c r="E7" s="3">
        <v>0.35560000000000003</v>
      </c>
      <c r="F7" s="3">
        <v>1.26E-2</v>
      </c>
      <c r="G7" s="3">
        <v>0.36820000000000003</v>
      </c>
      <c r="H7" s="3">
        <v>1876</v>
      </c>
      <c r="I7" s="3">
        <v>300</v>
      </c>
      <c r="J7" s="3">
        <v>0.13009999999999999</v>
      </c>
      <c r="K7" s="3">
        <v>2306</v>
      </c>
    </row>
    <row r="8" spans="1:11" x14ac:dyDescent="0.25">
      <c r="A8" s="3">
        <v>11</v>
      </c>
      <c r="B8" s="3">
        <v>1000</v>
      </c>
      <c r="C8" s="3">
        <v>990.6</v>
      </c>
      <c r="D8" s="3">
        <v>0.48599999999999999</v>
      </c>
      <c r="E8" s="3">
        <v>0.48570000000000002</v>
      </c>
      <c r="F8" s="3">
        <v>1.26E-2</v>
      </c>
      <c r="G8" s="3">
        <v>0.49830000000000002</v>
      </c>
      <c r="H8" s="3">
        <v>1988</v>
      </c>
      <c r="I8" s="3">
        <v>240</v>
      </c>
      <c r="J8" s="3">
        <v>9.7100000000000006E-2</v>
      </c>
      <c r="K8" s="3">
        <v>2472</v>
      </c>
    </row>
    <row r="9" spans="1:11" x14ac:dyDescent="0.25">
      <c r="A9" s="3">
        <v>1</v>
      </c>
      <c r="B9" s="3">
        <v>1240</v>
      </c>
      <c r="C9" s="3">
        <v>1230.5999999999999</v>
      </c>
      <c r="D9" s="3">
        <v>0.58299999999999996</v>
      </c>
      <c r="E9" s="3">
        <v>0.58279999999999998</v>
      </c>
      <c r="F9" s="3">
        <v>1.26E-2</v>
      </c>
      <c r="G9" s="3">
        <v>0.59540000000000004</v>
      </c>
      <c r="H9" s="3">
        <v>2067</v>
      </c>
      <c r="I9" s="3">
        <v>95</v>
      </c>
      <c r="J9" s="3">
        <v>3.2000000000000001E-2</v>
      </c>
      <c r="K9" s="3">
        <v>2969</v>
      </c>
    </row>
    <row r="10" spans="1:11" x14ac:dyDescent="0.25">
      <c r="A10" s="3">
        <v>10</v>
      </c>
      <c r="B10" s="3">
        <v>1335</v>
      </c>
      <c r="C10" s="3">
        <v>1325.6</v>
      </c>
      <c r="D10" s="3">
        <v>0.61499999999999999</v>
      </c>
      <c r="E10" s="3">
        <v>0.61480000000000001</v>
      </c>
      <c r="F10" s="3">
        <v>1.26E-2</v>
      </c>
      <c r="G10" s="3">
        <v>0.62739999999999996</v>
      </c>
      <c r="H10" s="3">
        <v>2113</v>
      </c>
      <c r="I10" s="3">
        <v>65</v>
      </c>
      <c r="J10" s="3">
        <v>2.7E-2</v>
      </c>
      <c r="K10" s="3">
        <v>2407</v>
      </c>
    </row>
    <row r="11" spans="1:11" x14ac:dyDescent="0.25">
      <c r="A11" s="3">
        <v>9</v>
      </c>
      <c r="B11" s="3">
        <v>1400</v>
      </c>
      <c r="C11" s="3">
        <v>1390.6</v>
      </c>
      <c r="D11" s="3">
        <v>0.64200000000000002</v>
      </c>
      <c r="E11" s="3">
        <v>0.64180000000000004</v>
      </c>
      <c r="F11" s="3">
        <v>1.26E-2</v>
      </c>
      <c r="G11" s="3">
        <v>0.65439999999999998</v>
      </c>
      <c r="H11" s="3">
        <v>2125</v>
      </c>
      <c r="I11" s="3">
        <v>40</v>
      </c>
      <c r="J11" s="3">
        <v>1.9E-2</v>
      </c>
      <c r="K11" s="3">
        <v>2105</v>
      </c>
    </row>
    <row r="12" spans="1:11" x14ac:dyDescent="0.25">
      <c r="A12" s="3">
        <v>8</v>
      </c>
      <c r="B12" s="3">
        <v>1440</v>
      </c>
      <c r="C12" s="3">
        <v>1430.6</v>
      </c>
      <c r="D12" s="3">
        <v>0.66100000000000003</v>
      </c>
      <c r="E12" s="3">
        <v>0.66080000000000005</v>
      </c>
      <c r="F12" s="3">
        <v>1.26E-2</v>
      </c>
      <c r="G12" s="3">
        <v>0.6734</v>
      </c>
      <c r="H12" s="3">
        <v>2124</v>
      </c>
      <c r="I12" s="3">
        <v>120</v>
      </c>
      <c r="J12" s="3">
        <v>4.41E-2</v>
      </c>
      <c r="K12" s="3">
        <v>2721</v>
      </c>
    </row>
    <row r="13" spans="1:11" x14ac:dyDescent="0.25">
      <c r="A13" s="3">
        <v>7</v>
      </c>
      <c r="B13" s="3">
        <v>1560</v>
      </c>
      <c r="C13" s="3">
        <v>1550.6</v>
      </c>
      <c r="D13" s="3">
        <v>0.70499999999999996</v>
      </c>
      <c r="E13" s="3">
        <v>0.70489999999999997</v>
      </c>
      <c r="F13" s="3">
        <v>1.26E-2</v>
      </c>
      <c r="G13" s="3">
        <v>0.71750000000000003</v>
      </c>
      <c r="H13" s="3">
        <v>2161</v>
      </c>
      <c r="I13" s="3">
        <v>105</v>
      </c>
      <c r="J13" s="3">
        <v>3.6999999999999998E-2</v>
      </c>
      <c r="K13" s="3">
        <v>2838</v>
      </c>
    </row>
    <row r="14" spans="1:11" x14ac:dyDescent="0.25">
      <c r="A14" s="3">
        <v>6</v>
      </c>
      <c r="B14" s="3">
        <v>1665</v>
      </c>
      <c r="C14" s="3">
        <v>1655.6</v>
      </c>
      <c r="D14" s="3">
        <v>0.74199999999999999</v>
      </c>
      <c r="E14" s="3">
        <v>0.72189999999999999</v>
      </c>
      <c r="F14" s="3">
        <v>1.26E-2</v>
      </c>
      <c r="G14" s="3">
        <v>0.75449999999999995</v>
      </c>
      <c r="H14" s="3">
        <v>2194</v>
      </c>
      <c r="I14" s="3">
        <v>105</v>
      </c>
      <c r="J14" s="3">
        <v>3.3000000000000002E-2</v>
      </c>
      <c r="K14" s="3">
        <v>3182</v>
      </c>
    </row>
    <row r="15" spans="1:11" x14ac:dyDescent="0.25">
      <c r="A15" s="3">
        <v>5</v>
      </c>
      <c r="B15" s="3">
        <v>1770</v>
      </c>
      <c r="C15" s="3">
        <v>1760.6</v>
      </c>
      <c r="D15" s="3">
        <v>0.77500000000000002</v>
      </c>
      <c r="E15" s="3">
        <v>0.77490000000000003</v>
      </c>
      <c r="F15" s="3">
        <v>1.26E-2</v>
      </c>
      <c r="G15" s="3">
        <v>0.78749999999999998</v>
      </c>
      <c r="H15" s="3">
        <v>2236</v>
      </c>
      <c r="I15" s="3">
        <v>120</v>
      </c>
      <c r="J15" s="3">
        <v>3.5999999999999997E-2</v>
      </c>
      <c r="K15" s="3">
        <v>3333</v>
      </c>
    </row>
    <row r="16" spans="1:11" x14ac:dyDescent="0.25">
      <c r="A16" s="3">
        <v>3</v>
      </c>
      <c r="B16" s="3">
        <v>1890</v>
      </c>
      <c r="C16" s="3">
        <v>1880.6</v>
      </c>
      <c r="D16" s="3">
        <v>0.81100000000000005</v>
      </c>
      <c r="E16" s="3">
        <v>0.81089999999999995</v>
      </c>
      <c r="F16" s="3">
        <v>1.26E-2</v>
      </c>
      <c r="G16" s="3">
        <v>0.82350000000000001</v>
      </c>
      <c r="H16" s="3">
        <v>2284</v>
      </c>
      <c r="I16" s="3">
        <v>25</v>
      </c>
      <c r="J16" s="3">
        <v>6.0000000000000001E-3</v>
      </c>
      <c r="K16" s="3">
        <v>4167</v>
      </c>
    </row>
    <row r="17" spans="1:11" x14ac:dyDescent="0.25">
      <c r="A17" s="3">
        <v>2</v>
      </c>
      <c r="B17" s="3">
        <v>1915</v>
      </c>
      <c r="C17" s="3">
        <v>1905.6</v>
      </c>
      <c r="D17" s="3">
        <v>0.81699999999999995</v>
      </c>
      <c r="E17" s="3">
        <v>0.81689999999999996</v>
      </c>
      <c r="F17" s="3">
        <v>1.26E-2</v>
      </c>
      <c r="G17" s="3">
        <v>0.82950000000000002</v>
      </c>
      <c r="H17" s="3">
        <v>2297</v>
      </c>
      <c r="I17" s="3">
        <v>35</v>
      </c>
      <c r="J17" s="3">
        <v>8.0000000000000002E-3</v>
      </c>
      <c r="K17" s="3">
        <v>4375</v>
      </c>
    </row>
    <row r="18" spans="1:11" x14ac:dyDescent="0.25">
      <c r="A18" s="3">
        <v>4</v>
      </c>
      <c r="B18" s="3">
        <v>1950</v>
      </c>
      <c r="C18" s="3">
        <v>1940.6</v>
      </c>
      <c r="D18" s="3">
        <v>0.82499999999999996</v>
      </c>
      <c r="E18" s="3">
        <v>0.82489999999999997</v>
      </c>
      <c r="F18" s="3">
        <v>1.26E-2</v>
      </c>
      <c r="G18" s="3">
        <v>0.83750000000000002</v>
      </c>
      <c r="H18" s="3">
        <v>2317</v>
      </c>
    </row>
  </sheetData>
  <pageMargins left="0.7" right="0.7" top="0.75" bottom="0.75" header="0.3" footer="0.3"/>
  <pageSetup paperSize="16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47"/>
  <sheetViews>
    <sheetView zoomScaleNormal="100" workbookViewId="0">
      <selection activeCell="AT52" sqref="AT52"/>
    </sheetView>
  </sheetViews>
  <sheetFormatPr defaultColWidth="11" defaultRowHeight="15" x14ac:dyDescent="0.25"/>
  <cols>
    <col min="1" max="1" width="15.42578125" style="11" customWidth="1"/>
    <col min="2" max="2" width="12.5703125" style="11" hidden="1" customWidth="1"/>
    <col min="3" max="3" width="12.85546875" style="11" hidden="1" customWidth="1"/>
    <col min="4" max="5" width="11" style="11" hidden="1" customWidth="1"/>
    <col min="6" max="9" width="11" style="11"/>
    <col min="10" max="10" width="0" style="11" hidden="1" customWidth="1"/>
    <col min="11" max="12" width="11" style="11"/>
    <col min="13" max="13" width="0" style="11" hidden="1" customWidth="1"/>
    <col min="14" max="15" width="11" style="11"/>
    <col min="16" max="16" width="0" style="11" hidden="1" customWidth="1"/>
    <col min="17" max="17" width="11" style="11"/>
    <col min="18" max="18" width="0" style="11" hidden="1" customWidth="1"/>
    <col min="19" max="19" width="11" style="11"/>
    <col min="20" max="20" width="0" style="11" hidden="1" customWidth="1"/>
    <col min="21" max="21" width="12.42578125" style="11" hidden="1" customWidth="1"/>
    <col min="22" max="22" width="11" style="11"/>
    <col min="23" max="23" width="0" style="11" hidden="1" customWidth="1"/>
    <col min="24" max="24" width="11" style="11"/>
    <col min="25" max="27" width="0" style="11" hidden="1" customWidth="1"/>
    <col min="28" max="28" width="12.85546875" style="11" customWidth="1"/>
    <col min="29" max="29" width="11" style="25"/>
    <col min="30" max="30" width="0" style="25" hidden="1" customWidth="1"/>
    <col min="31" max="42" width="11" style="25" hidden="1" customWidth="1"/>
    <col min="43" max="43" width="31.5703125" style="25" hidden="1" customWidth="1"/>
    <col min="44" max="44" width="11" style="25" hidden="1" customWidth="1"/>
    <col min="45" max="16384" width="11" style="25"/>
  </cols>
  <sheetData>
    <row r="1" spans="1:67" s="37" customFormat="1" ht="22.5" x14ac:dyDescent="0.25">
      <c r="A1" s="4" t="s">
        <v>202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67" s="37" customFormat="1" x14ac:dyDescent="0.25">
      <c r="A2" s="38" t="s">
        <v>209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67" s="37" customForma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67" s="12" customFormat="1" ht="45" x14ac:dyDescent="0.25">
      <c r="A4" s="19" t="s">
        <v>35</v>
      </c>
      <c r="B4" s="19" t="s">
        <v>36</v>
      </c>
      <c r="C4" s="22" t="s">
        <v>27</v>
      </c>
      <c r="D4" s="39" t="s">
        <v>55</v>
      </c>
      <c r="E4" s="39" t="s">
        <v>59</v>
      </c>
      <c r="F4" s="19" t="s">
        <v>56</v>
      </c>
      <c r="G4" s="19" t="s">
        <v>26</v>
      </c>
      <c r="H4" s="19" t="s">
        <v>28</v>
      </c>
      <c r="I4" s="19" t="s">
        <v>60</v>
      </c>
      <c r="J4" s="39" t="s">
        <v>71</v>
      </c>
      <c r="K4" s="19" t="s">
        <v>61</v>
      </c>
      <c r="L4" s="19" t="s">
        <v>62</v>
      </c>
      <c r="M4" s="39" t="s">
        <v>203</v>
      </c>
      <c r="N4" s="19" t="s">
        <v>204</v>
      </c>
      <c r="O4" s="19" t="s">
        <v>63</v>
      </c>
      <c r="P4" s="39" t="s">
        <v>72</v>
      </c>
      <c r="Q4" s="19" t="s">
        <v>64</v>
      </c>
      <c r="R4" s="39" t="s">
        <v>65</v>
      </c>
      <c r="S4" s="19" t="s">
        <v>34</v>
      </c>
      <c r="T4" s="39" t="s">
        <v>75</v>
      </c>
      <c r="U4" s="39" t="s">
        <v>126</v>
      </c>
      <c r="V4" s="19" t="s">
        <v>54</v>
      </c>
      <c r="W4" s="39" t="s">
        <v>57</v>
      </c>
      <c r="X4" s="19" t="s">
        <v>58</v>
      </c>
      <c r="Y4" s="19" t="s">
        <v>37</v>
      </c>
      <c r="Z4" s="39" t="s">
        <v>129</v>
      </c>
      <c r="AA4" s="19" t="s">
        <v>128</v>
      </c>
      <c r="AB4" s="19" t="s">
        <v>39</v>
      </c>
      <c r="AC4" s="19" t="s">
        <v>102</v>
      </c>
      <c r="AD4" s="19" t="s">
        <v>103</v>
      </c>
      <c r="AE4" s="12" t="s">
        <v>69</v>
      </c>
      <c r="AF4" s="12" t="s">
        <v>76</v>
      </c>
      <c r="AG4" s="12" t="s">
        <v>77</v>
      </c>
      <c r="AH4" s="12" t="s">
        <v>43</v>
      </c>
      <c r="AI4" s="12" t="s">
        <v>27</v>
      </c>
      <c r="AJ4" s="12" t="s">
        <v>99</v>
      </c>
      <c r="AK4" s="12" t="s">
        <v>119</v>
      </c>
      <c r="AL4" s="12" t="s">
        <v>97</v>
      </c>
      <c r="AM4" s="12" t="s">
        <v>98</v>
      </c>
      <c r="AN4" s="12" t="s">
        <v>68</v>
      </c>
      <c r="AO4" s="12" t="s">
        <v>38</v>
      </c>
      <c r="AP4" s="12" t="s">
        <v>103</v>
      </c>
      <c r="AQ4" s="12" t="s">
        <v>120</v>
      </c>
      <c r="AR4" s="12" t="s">
        <v>121</v>
      </c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</row>
    <row r="5" spans="1:67" s="12" customFormat="1" hidden="1" x14ac:dyDescent="0.25">
      <c r="A5" s="24" t="s">
        <v>127</v>
      </c>
      <c r="B5" s="23"/>
      <c r="C5" s="23"/>
      <c r="D5" s="24" t="s">
        <v>93</v>
      </c>
      <c r="E5" s="24" t="s">
        <v>93</v>
      </c>
      <c r="F5" s="23"/>
      <c r="G5" s="23"/>
      <c r="H5" s="23"/>
      <c r="I5" s="23"/>
      <c r="J5" s="24" t="s">
        <v>205</v>
      </c>
      <c r="K5" s="23"/>
      <c r="L5" s="23"/>
      <c r="M5" s="24" t="s">
        <v>205</v>
      </c>
      <c r="N5" s="23"/>
      <c r="O5" s="23"/>
      <c r="P5" s="24" t="s">
        <v>205</v>
      </c>
      <c r="Q5" s="23"/>
      <c r="R5" s="24" t="s">
        <v>205</v>
      </c>
      <c r="S5" s="23"/>
      <c r="T5" s="24" t="s">
        <v>74</v>
      </c>
      <c r="U5" s="24" t="s">
        <v>73</v>
      </c>
      <c r="V5" s="23"/>
      <c r="W5" s="24" t="s">
        <v>94</v>
      </c>
      <c r="X5" s="23"/>
      <c r="Y5" s="23"/>
      <c r="Z5" s="24" t="s">
        <v>94</v>
      </c>
      <c r="AA5" s="23"/>
      <c r="AB5" s="23"/>
      <c r="AE5" s="37" t="s">
        <v>40</v>
      </c>
      <c r="AF5" s="37" t="s">
        <v>42</v>
      </c>
      <c r="AG5" s="37" t="s">
        <v>85</v>
      </c>
      <c r="AH5" s="37" t="s">
        <v>44</v>
      </c>
      <c r="AI5" s="12">
        <v>1</v>
      </c>
      <c r="AJ5" s="12" t="s">
        <v>100</v>
      </c>
      <c r="AK5" s="12" t="s">
        <v>107</v>
      </c>
      <c r="AL5" s="12" t="s">
        <v>106</v>
      </c>
      <c r="AM5" s="12" t="s">
        <v>123</v>
      </c>
      <c r="AN5" s="37" t="s">
        <v>66</v>
      </c>
      <c r="AO5" s="37" t="s">
        <v>38</v>
      </c>
      <c r="AP5" s="12" t="s">
        <v>104</v>
      </c>
      <c r="AQ5" s="11" t="s">
        <v>114</v>
      </c>
      <c r="AR5" s="12" t="s">
        <v>117</v>
      </c>
    </row>
    <row r="6" spans="1:67" s="37" customFormat="1" ht="15" customHeight="1" x14ac:dyDescent="0.25">
      <c r="A6" s="51" t="s">
        <v>69</v>
      </c>
      <c r="B6" s="40"/>
      <c r="C6" s="40"/>
      <c r="D6" s="27"/>
      <c r="E6" s="27"/>
      <c r="F6" s="27">
        <v>379</v>
      </c>
      <c r="G6" s="27">
        <v>1204.5999999999999</v>
      </c>
      <c r="H6" s="27" t="s">
        <v>124</v>
      </c>
      <c r="I6" s="41">
        <v>0.65700000000000003</v>
      </c>
      <c r="J6" s="27">
        <v>55</v>
      </c>
      <c r="K6" s="27">
        <f>(J6-32)/1.8</f>
        <v>12.777777777777777</v>
      </c>
      <c r="L6" s="41">
        <v>0.45900000000000002</v>
      </c>
      <c r="M6" s="27">
        <v>55</v>
      </c>
      <c r="N6" s="27">
        <f>(M6-32)/1.8</f>
        <v>12.777777777777777</v>
      </c>
      <c r="O6" s="41">
        <v>0.875</v>
      </c>
      <c r="P6" s="27">
        <v>55</v>
      </c>
      <c r="Q6" s="27">
        <f>(P6-32)/1.8</f>
        <v>12.777777777777777</v>
      </c>
      <c r="R6" s="27">
        <v>105</v>
      </c>
      <c r="S6" s="27">
        <f>(R6-32)/1.8</f>
        <v>40.555555555555557</v>
      </c>
      <c r="T6" s="27"/>
      <c r="U6" s="27">
        <v>10</v>
      </c>
      <c r="V6" s="27">
        <v>1198.2640000000001</v>
      </c>
      <c r="W6" s="27">
        <v>17.5</v>
      </c>
      <c r="X6" s="27">
        <f>W6*25.4</f>
        <v>444.5</v>
      </c>
      <c r="Y6" s="28"/>
      <c r="Z6" s="28"/>
      <c r="AA6" s="28"/>
      <c r="AB6" s="27" t="s">
        <v>67</v>
      </c>
      <c r="AC6" s="42" t="s">
        <v>100</v>
      </c>
      <c r="AD6" s="28"/>
      <c r="AE6" s="37" t="s">
        <v>78</v>
      </c>
      <c r="AF6" s="37" t="s">
        <v>82</v>
      </c>
      <c r="AG6" s="37" t="s">
        <v>86</v>
      </c>
      <c r="AH6" s="37" t="s">
        <v>45</v>
      </c>
      <c r="AI6" s="37">
        <v>2</v>
      </c>
      <c r="AJ6" s="37" t="s">
        <v>101</v>
      </c>
      <c r="AK6" s="37" t="s">
        <v>108</v>
      </c>
      <c r="AL6" s="37" t="s">
        <v>41</v>
      </c>
      <c r="AM6" s="37" t="s">
        <v>124</v>
      </c>
      <c r="AN6" s="37" t="s">
        <v>67</v>
      </c>
      <c r="AO6" s="37" t="s">
        <v>70</v>
      </c>
      <c r="AP6" s="37" t="s">
        <v>105</v>
      </c>
      <c r="AQ6" s="12" t="s">
        <v>115</v>
      </c>
      <c r="AR6" s="37" t="s">
        <v>118</v>
      </c>
    </row>
    <row r="7" spans="1:67" s="37" customFormat="1" ht="15" hidden="1" customHeight="1" x14ac:dyDescent="0.25">
      <c r="A7" s="51"/>
      <c r="B7" s="40"/>
      <c r="C7" s="40"/>
      <c r="D7" s="27"/>
      <c r="E7" s="27"/>
      <c r="F7" s="27">
        <v>1213.3</v>
      </c>
      <c r="G7" s="27">
        <v>1954.8</v>
      </c>
      <c r="H7" s="27" t="s">
        <v>124</v>
      </c>
      <c r="I7" s="41">
        <v>0.502</v>
      </c>
      <c r="J7" s="27">
        <v>60</v>
      </c>
      <c r="K7" s="27">
        <f>(J7-32)/1.8</f>
        <v>15.555555555555555</v>
      </c>
      <c r="L7" s="41">
        <v>0.39300000000000002</v>
      </c>
      <c r="M7" s="27">
        <v>56</v>
      </c>
      <c r="N7" s="27">
        <f>(M7-32)/1.8</f>
        <v>13.333333333333332</v>
      </c>
      <c r="O7" s="41">
        <v>0.91400000000000003</v>
      </c>
      <c r="P7" s="27">
        <v>56</v>
      </c>
      <c r="Q7" s="27">
        <f>(P7-32)/1.8</f>
        <v>13.333333333333332</v>
      </c>
      <c r="R7" s="27">
        <v>134</v>
      </c>
      <c r="S7" s="27">
        <f>(R7-32)/1.8</f>
        <v>56.666666666666664</v>
      </c>
      <c r="T7" s="27"/>
      <c r="U7" s="27" t="s">
        <v>194</v>
      </c>
      <c r="V7" s="27" t="s">
        <v>194</v>
      </c>
      <c r="W7" s="27">
        <v>12.25</v>
      </c>
      <c r="X7" s="27">
        <f>W7*25.4</f>
        <v>311.14999999999998</v>
      </c>
      <c r="Y7" s="28"/>
      <c r="Z7" s="28"/>
      <c r="AA7" s="28"/>
      <c r="AB7" s="27"/>
      <c r="AC7" s="42"/>
      <c r="AD7" s="28"/>
      <c r="AE7" s="37" t="s">
        <v>79</v>
      </c>
      <c r="AF7" s="37" t="s">
        <v>83</v>
      </c>
      <c r="AG7" s="37" t="s">
        <v>87</v>
      </c>
      <c r="AH7" s="37" t="s">
        <v>48</v>
      </c>
      <c r="AI7" s="12">
        <v>3</v>
      </c>
      <c r="AJ7" s="12"/>
      <c r="AK7" s="12"/>
      <c r="AM7" s="37" t="s">
        <v>125</v>
      </c>
      <c r="AQ7" s="12" t="s">
        <v>116</v>
      </c>
    </row>
    <row r="8" spans="1:67" s="37" customFormat="1" ht="15" hidden="1" customHeight="1" x14ac:dyDescent="0.25">
      <c r="A8" s="51"/>
      <c r="B8" s="40"/>
      <c r="C8" s="40"/>
      <c r="D8" s="27"/>
      <c r="E8" s="27"/>
      <c r="F8" s="27"/>
      <c r="G8" s="27"/>
      <c r="H8" s="27"/>
      <c r="I8" s="41"/>
      <c r="J8" s="27"/>
      <c r="K8" s="27"/>
      <c r="L8" s="41"/>
      <c r="M8" s="27"/>
      <c r="N8" s="27"/>
      <c r="O8" s="41"/>
      <c r="P8" s="27"/>
      <c r="Q8" s="27"/>
      <c r="R8" s="27"/>
      <c r="S8" s="27"/>
      <c r="T8" s="27"/>
      <c r="U8" s="27"/>
      <c r="V8" s="27"/>
      <c r="W8" s="27"/>
      <c r="X8" s="27"/>
      <c r="Y8" s="28"/>
      <c r="Z8" s="28"/>
      <c r="AA8" s="28"/>
      <c r="AB8" s="27"/>
      <c r="AC8" s="42"/>
      <c r="AD8" s="28"/>
      <c r="AE8" s="37" t="s">
        <v>80</v>
      </c>
      <c r="AF8" s="37" t="s">
        <v>84</v>
      </c>
      <c r="AG8" s="37" t="s">
        <v>122</v>
      </c>
      <c r="AH8" s="37" t="s">
        <v>49</v>
      </c>
      <c r="AI8" s="37">
        <v>4</v>
      </c>
    </row>
    <row r="9" spans="1:67" s="37" customFormat="1" ht="15" hidden="1" customHeight="1" x14ac:dyDescent="0.25">
      <c r="A9" s="51"/>
      <c r="B9" s="40"/>
      <c r="C9" s="40"/>
      <c r="D9" s="27"/>
      <c r="E9" s="27"/>
      <c r="F9" s="27"/>
      <c r="G9" s="27"/>
      <c r="H9" s="27"/>
      <c r="I9" s="41"/>
      <c r="J9" s="27"/>
      <c r="K9" s="27"/>
      <c r="L9" s="41"/>
      <c r="M9" s="27"/>
      <c r="N9" s="27"/>
      <c r="O9" s="41"/>
      <c r="P9" s="27"/>
      <c r="Q9" s="27"/>
      <c r="R9" s="27"/>
      <c r="S9" s="27"/>
      <c r="T9" s="27"/>
      <c r="U9" s="27"/>
      <c r="V9" s="27"/>
      <c r="W9" s="27"/>
      <c r="X9" s="27"/>
      <c r="Y9" s="28"/>
      <c r="Z9" s="28"/>
      <c r="AA9" s="28"/>
      <c r="AB9" s="27"/>
      <c r="AC9" s="42"/>
      <c r="AD9" s="28"/>
      <c r="AE9" s="37" t="s">
        <v>81</v>
      </c>
      <c r="AH9" s="37" t="s">
        <v>47</v>
      </c>
      <c r="AI9" s="12">
        <v>5</v>
      </c>
      <c r="AJ9" s="12"/>
      <c r="AK9" s="12"/>
    </row>
    <row r="10" spans="1:67" s="37" customFormat="1" ht="15" hidden="1" customHeight="1" x14ac:dyDescent="0.25">
      <c r="A10" s="52"/>
      <c r="B10" s="43"/>
      <c r="C10" s="43"/>
      <c r="D10" s="29"/>
      <c r="E10" s="29"/>
      <c r="F10" s="29"/>
      <c r="G10" s="29"/>
      <c r="H10" s="29"/>
      <c r="I10" s="44"/>
      <c r="J10" s="29"/>
      <c r="K10" s="29"/>
      <c r="L10" s="44"/>
      <c r="M10" s="29"/>
      <c r="N10" s="29"/>
      <c r="O10" s="44"/>
      <c r="P10" s="29"/>
      <c r="Q10" s="29"/>
      <c r="R10" s="29"/>
      <c r="S10" s="29"/>
      <c r="T10" s="29"/>
      <c r="U10" s="29"/>
      <c r="V10" s="29"/>
      <c r="W10" s="29"/>
      <c r="X10" s="29"/>
      <c r="Y10" s="30"/>
      <c r="Z10" s="30"/>
      <c r="AA10" s="30"/>
      <c r="AB10" s="29"/>
      <c r="AC10" s="45"/>
      <c r="AD10" s="30"/>
      <c r="AH10" s="37" t="s">
        <v>46</v>
      </c>
      <c r="AI10" s="37">
        <v>6</v>
      </c>
    </row>
    <row r="11" spans="1:67" s="37" customFormat="1" ht="16.5" hidden="1" customHeight="1" x14ac:dyDescent="0.25">
      <c r="A11" s="51" t="s">
        <v>77</v>
      </c>
      <c r="B11" s="40"/>
      <c r="C11" s="40"/>
      <c r="D11" s="27"/>
      <c r="E11" s="27"/>
      <c r="F11" s="27"/>
      <c r="G11" s="27"/>
      <c r="H11" s="27"/>
      <c r="I11" s="41"/>
      <c r="J11" s="27"/>
      <c r="K11" s="27"/>
      <c r="L11" s="41"/>
      <c r="M11" s="27"/>
      <c r="N11" s="27"/>
      <c r="O11" s="41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  <c r="AA11" s="26"/>
      <c r="AB11" s="26"/>
      <c r="AC11" s="26"/>
      <c r="AD11" s="26"/>
      <c r="AH11" s="37" t="s">
        <v>88</v>
      </c>
      <c r="AI11" s="12">
        <v>7</v>
      </c>
      <c r="AJ11" s="12"/>
      <c r="AK11" s="12"/>
    </row>
    <row r="12" spans="1:67" s="37" customFormat="1" ht="16.5" hidden="1" customHeight="1" x14ac:dyDescent="0.25">
      <c r="A12" s="51"/>
      <c r="B12" s="40"/>
      <c r="C12" s="40"/>
      <c r="D12" s="27"/>
      <c r="E12" s="27"/>
      <c r="F12" s="27"/>
      <c r="G12" s="27"/>
      <c r="H12" s="27"/>
      <c r="I12" s="41"/>
      <c r="J12" s="27"/>
      <c r="K12" s="27"/>
      <c r="L12" s="41"/>
      <c r="M12" s="27"/>
      <c r="N12" s="27"/>
      <c r="O12" s="41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6"/>
      <c r="AA12" s="26"/>
      <c r="AB12" s="26"/>
      <c r="AC12" s="26"/>
      <c r="AD12" s="26"/>
      <c r="AH12" s="37" t="s">
        <v>50</v>
      </c>
      <c r="AI12" s="37">
        <v>8</v>
      </c>
    </row>
    <row r="13" spans="1:67" s="37" customFormat="1" ht="16.5" hidden="1" customHeight="1" x14ac:dyDescent="0.25">
      <c r="A13" s="51"/>
      <c r="B13" s="40"/>
      <c r="C13" s="40"/>
      <c r="D13" s="27"/>
      <c r="E13" s="27"/>
      <c r="F13" s="27"/>
      <c r="G13" s="27"/>
      <c r="H13" s="27"/>
      <c r="I13" s="41"/>
      <c r="J13" s="27"/>
      <c r="K13" s="27"/>
      <c r="L13" s="41"/>
      <c r="M13" s="27"/>
      <c r="N13" s="27"/>
      <c r="O13" s="41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6"/>
      <c r="AA13" s="26"/>
      <c r="AB13" s="26"/>
      <c r="AC13" s="26"/>
      <c r="AD13" s="26"/>
      <c r="AH13" s="37" t="s">
        <v>52</v>
      </c>
      <c r="AI13" s="12">
        <v>9</v>
      </c>
      <c r="AJ13" s="12"/>
      <c r="AK13" s="12"/>
    </row>
    <row r="14" spans="1:67" s="37" customFormat="1" ht="16.5" hidden="1" customHeight="1" x14ac:dyDescent="0.25">
      <c r="A14" s="51"/>
      <c r="B14" s="40"/>
      <c r="C14" s="40"/>
      <c r="D14" s="27"/>
      <c r="E14" s="27"/>
      <c r="F14" s="27"/>
      <c r="G14" s="27"/>
      <c r="H14" s="27"/>
      <c r="I14" s="41"/>
      <c r="J14" s="27"/>
      <c r="K14" s="27"/>
      <c r="L14" s="41"/>
      <c r="M14" s="27"/>
      <c r="N14" s="27"/>
      <c r="O14" s="4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6"/>
      <c r="AA14" s="26"/>
      <c r="AB14" s="26"/>
      <c r="AC14" s="26"/>
      <c r="AD14" s="26"/>
      <c r="AH14" s="37" t="s">
        <v>89</v>
      </c>
      <c r="AI14" s="37">
        <v>10</v>
      </c>
    </row>
    <row r="15" spans="1:67" s="37" customFormat="1" ht="16.5" hidden="1" customHeight="1" x14ac:dyDescent="0.25">
      <c r="A15" s="52"/>
      <c r="B15" s="43"/>
      <c r="C15" s="43"/>
      <c r="D15" s="29"/>
      <c r="E15" s="29"/>
      <c r="F15" s="29"/>
      <c r="G15" s="29"/>
      <c r="H15" s="29"/>
      <c r="I15" s="44"/>
      <c r="J15" s="29"/>
      <c r="K15" s="29"/>
      <c r="L15" s="44"/>
      <c r="M15" s="29"/>
      <c r="N15" s="29"/>
      <c r="O15" s="44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6"/>
      <c r="AA15" s="26"/>
      <c r="AB15" s="26"/>
      <c r="AC15" s="26"/>
      <c r="AD15" s="26"/>
      <c r="AH15" s="37" t="s">
        <v>90</v>
      </c>
      <c r="AI15" s="12">
        <v>11</v>
      </c>
      <c r="AJ15" s="12"/>
      <c r="AK15" s="12"/>
    </row>
    <row r="16" spans="1:67" s="37" customFormat="1" hidden="1" x14ac:dyDescent="0.25">
      <c r="A16" s="51" t="s">
        <v>76</v>
      </c>
      <c r="B16" s="40"/>
      <c r="C16" s="40"/>
      <c r="D16" s="27"/>
      <c r="E16" s="27"/>
      <c r="F16" s="27"/>
      <c r="G16" s="27"/>
      <c r="H16" s="27"/>
      <c r="I16" s="41"/>
      <c r="J16" s="27"/>
      <c r="K16" s="27"/>
      <c r="L16" s="41"/>
      <c r="M16" s="27"/>
      <c r="N16" s="27"/>
      <c r="O16" s="41"/>
      <c r="P16" s="27"/>
      <c r="Q16" s="27"/>
      <c r="R16" s="27"/>
      <c r="S16" s="27"/>
      <c r="T16" s="27"/>
      <c r="U16" s="27"/>
      <c r="V16" s="27"/>
      <c r="W16" s="27"/>
      <c r="X16" s="27"/>
      <c r="Y16" s="26"/>
      <c r="Z16" s="27"/>
      <c r="AA16" s="27"/>
      <c r="AB16" s="26"/>
      <c r="AC16" s="26"/>
      <c r="AD16" s="46"/>
      <c r="AH16" s="37" t="s">
        <v>53</v>
      </c>
      <c r="AI16" s="37">
        <v>12</v>
      </c>
    </row>
    <row r="17" spans="1:46" s="37" customFormat="1" hidden="1" x14ac:dyDescent="0.25">
      <c r="A17" s="51"/>
      <c r="B17" s="40"/>
      <c r="C17" s="40"/>
      <c r="D17" s="27"/>
      <c r="E17" s="27"/>
      <c r="F17" s="27"/>
      <c r="G17" s="27"/>
      <c r="H17" s="27"/>
      <c r="I17" s="41"/>
      <c r="J17" s="27"/>
      <c r="K17" s="27"/>
      <c r="L17" s="41"/>
      <c r="M17" s="27"/>
      <c r="N17" s="27"/>
      <c r="O17" s="41"/>
      <c r="P17" s="27"/>
      <c r="Q17" s="27"/>
      <c r="R17" s="27"/>
      <c r="S17" s="27"/>
      <c r="T17" s="27"/>
      <c r="U17" s="27"/>
      <c r="V17" s="27"/>
      <c r="W17" s="27"/>
      <c r="X17" s="27"/>
      <c r="Y17" s="26"/>
      <c r="Z17" s="27"/>
      <c r="AA17" s="27"/>
      <c r="AB17" s="26"/>
      <c r="AC17" s="26"/>
      <c r="AD17" s="46"/>
      <c r="AH17" s="37" t="s">
        <v>91</v>
      </c>
      <c r="AI17" s="12">
        <v>13</v>
      </c>
      <c r="AJ17" s="12"/>
      <c r="AK17" s="12"/>
    </row>
    <row r="18" spans="1:46" s="37" customFormat="1" hidden="1" x14ac:dyDescent="0.25">
      <c r="A18" s="51"/>
      <c r="B18" s="40"/>
      <c r="C18" s="40"/>
      <c r="D18" s="27"/>
      <c r="E18" s="27"/>
      <c r="F18" s="27"/>
      <c r="G18" s="27"/>
      <c r="H18" s="27"/>
      <c r="I18" s="41"/>
      <c r="J18" s="27"/>
      <c r="K18" s="27"/>
      <c r="L18" s="41"/>
      <c r="M18" s="27"/>
      <c r="N18" s="27"/>
      <c r="O18" s="41"/>
      <c r="P18" s="27"/>
      <c r="Q18" s="27"/>
      <c r="R18" s="27"/>
      <c r="S18" s="27"/>
      <c r="T18" s="27"/>
      <c r="U18" s="27"/>
      <c r="V18" s="27"/>
      <c r="W18" s="27"/>
      <c r="X18" s="27"/>
      <c r="Y18" s="26"/>
      <c r="Z18" s="27"/>
      <c r="AA18" s="27"/>
      <c r="AB18" s="26"/>
      <c r="AC18" s="26"/>
      <c r="AD18" s="46"/>
      <c r="AH18" s="37" t="s">
        <v>92</v>
      </c>
      <c r="AI18" s="37">
        <v>14</v>
      </c>
    </row>
    <row r="19" spans="1:46" s="37" customFormat="1" hidden="1" x14ac:dyDescent="0.25">
      <c r="A19" s="51"/>
      <c r="B19" s="40"/>
      <c r="C19" s="40"/>
      <c r="D19" s="27"/>
      <c r="E19" s="27"/>
      <c r="F19" s="27"/>
      <c r="G19" s="27"/>
      <c r="H19" s="27"/>
      <c r="I19" s="41"/>
      <c r="J19" s="27"/>
      <c r="K19" s="27"/>
      <c r="L19" s="41"/>
      <c r="M19" s="27"/>
      <c r="N19" s="27"/>
      <c r="O19" s="41"/>
      <c r="P19" s="27"/>
      <c r="Q19" s="27"/>
      <c r="R19" s="27"/>
      <c r="S19" s="27"/>
      <c r="T19" s="27"/>
      <c r="U19" s="27"/>
      <c r="V19" s="27"/>
      <c r="W19" s="27"/>
      <c r="X19" s="27"/>
      <c r="Y19" s="26"/>
      <c r="Z19" s="27"/>
      <c r="AA19" s="27"/>
      <c r="AB19" s="26"/>
      <c r="AC19" s="26"/>
      <c r="AD19" s="46"/>
      <c r="AH19" s="37" t="s">
        <v>96</v>
      </c>
      <c r="AI19" s="12">
        <v>15</v>
      </c>
      <c r="AJ19" s="12"/>
      <c r="AK19" s="12"/>
    </row>
    <row r="20" spans="1:46" s="37" customFormat="1" hidden="1" x14ac:dyDescent="0.25">
      <c r="A20" s="52"/>
      <c r="B20" s="43"/>
      <c r="C20" s="43"/>
      <c r="D20" s="29"/>
      <c r="E20" s="29"/>
      <c r="F20" s="29"/>
      <c r="G20" s="29"/>
      <c r="H20" s="29"/>
      <c r="I20" s="44"/>
      <c r="J20" s="29"/>
      <c r="K20" s="29"/>
      <c r="L20" s="44"/>
      <c r="M20" s="29"/>
      <c r="N20" s="29"/>
      <c r="O20" s="44"/>
      <c r="P20" s="29"/>
      <c r="Q20" s="29"/>
      <c r="R20" s="29"/>
      <c r="S20" s="29"/>
      <c r="T20" s="29"/>
      <c r="U20" s="29"/>
      <c r="V20" s="29"/>
      <c r="W20" s="29"/>
      <c r="X20" s="29"/>
      <c r="Y20" s="26"/>
      <c r="Z20" s="29"/>
      <c r="AA20" s="29"/>
      <c r="AB20" s="26"/>
      <c r="AC20" s="26"/>
      <c r="AD20" s="46"/>
      <c r="AH20" s="37" t="s">
        <v>95</v>
      </c>
      <c r="AI20" s="37">
        <v>16</v>
      </c>
    </row>
    <row r="21" spans="1:46" s="37" customFormat="1" ht="15" hidden="1" customHeight="1" x14ac:dyDescent="0.25">
      <c r="A21" s="51" t="s">
        <v>109</v>
      </c>
      <c r="B21" s="40"/>
      <c r="C21" s="40">
        <v>1</v>
      </c>
      <c r="D21" s="27">
        <v>379</v>
      </c>
      <c r="E21" s="27">
        <v>1204.5999999999999</v>
      </c>
      <c r="F21" s="11"/>
      <c r="G21" s="11"/>
      <c r="H21" s="27" t="s">
        <v>124</v>
      </c>
      <c r="I21" s="41">
        <v>0.65700000000000003</v>
      </c>
      <c r="J21" s="27">
        <v>55</v>
      </c>
      <c r="K21" s="27"/>
      <c r="L21" s="41">
        <v>0.45900000000000002</v>
      </c>
      <c r="M21" s="27">
        <v>55</v>
      </c>
      <c r="N21" s="27"/>
      <c r="O21" s="41">
        <v>0.875</v>
      </c>
      <c r="P21" s="27">
        <v>55</v>
      </c>
      <c r="Q21" s="27"/>
      <c r="R21" s="27">
        <v>105</v>
      </c>
      <c r="S21" s="27"/>
      <c r="T21" s="27"/>
      <c r="U21" s="27">
        <v>10</v>
      </c>
      <c r="V21" s="27">
        <f>10*119.8264</f>
        <v>1198.2640000000001</v>
      </c>
      <c r="W21" s="27">
        <v>17.5</v>
      </c>
      <c r="X21" s="27"/>
      <c r="Y21" s="27"/>
      <c r="Z21" s="26"/>
      <c r="AA21" s="26"/>
      <c r="AB21" s="26"/>
      <c r="AC21" s="26"/>
      <c r="AD21" s="26"/>
      <c r="AH21" s="37" t="s">
        <v>51</v>
      </c>
      <c r="AI21" s="12">
        <v>17</v>
      </c>
      <c r="AJ21" s="12"/>
      <c r="AK21" s="12"/>
      <c r="AS21" s="37" t="s">
        <v>206</v>
      </c>
      <c r="AT21" s="37" t="s">
        <v>207</v>
      </c>
    </row>
    <row r="22" spans="1:46" s="37" customFormat="1" hidden="1" x14ac:dyDescent="0.25">
      <c r="A22" s="51"/>
      <c r="B22" s="40"/>
      <c r="C22" s="40">
        <v>2</v>
      </c>
      <c r="D22" s="27">
        <v>1213.3</v>
      </c>
      <c r="E22" s="27">
        <v>1954.8</v>
      </c>
      <c r="F22" s="11"/>
      <c r="G22" s="11"/>
      <c r="H22" s="27" t="s">
        <v>124</v>
      </c>
      <c r="I22" s="41">
        <v>0.502</v>
      </c>
      <c r="J22" s="27">
        <v>60</v>
      </c>
      <c r="K22" s="27"/>
      <c r="L22" s="41">
        <v>0.39300000000000002</v>
      </c>
      <c r="M22" s="27">
        <v>56</v>
      </c>
      <c r="N22" s="27"/>
      <c r="O22" s="41">
        <v>0.91400000000000003</v>
      </c>
      <c r="P22" s="27">
        <v>56</v>
      </c>
      <c r="Q22" s="27"/>
      <c r="R22" s="27">
        <v>134</v>
      </c>
      <c r="S22" s="27"/>
      <c r="T22" s="27"/>
      <c r="U22" s="27" t="s">
        <v>194</v>
      </c>
      <c r="V22" s="27" t="s">
        <v>194</v>
      </c>
      <c r="W22" s="27">
        <v>12.25</v>
      </c>
      <c r="X22" s="27"/>
      <c r="Y22" s="27"/>
      <c r="Z22" s="26"/>
      <c r="AA22" s="26"/>
      <c r="AB22" s="26"/>
      <c r="AC22" s="26"/>
      <c r="AD22" s="26"/>
      <c r="AI22" s="37">
        <v>18</v>
      </c>
      <c r="AS22" s="37" t="s">
        <v>206</v>
      </c>
      <c r="AT22" s="37" t="s">
        <v>208</v>
      </c>
    </row>
    <row r="23" spans="1:46" s="37" customFormat="1" hidden="1" x14ac:dyDescent="0.25">
      <c r="A23" s="51"/>
      <c r="B23" s="40"/>
      <c r="C23" s="40"/>
      <c r="D23" s="27"/>
      <c r="E23" s="27"/>
      <c r="F23" s="27"/>
      <c r="G23" s="27"/>
      <c r="H23" s="27"/>
      <c r="I23" s="41"/>
      <c r="J23" s="27"/>
      <c r="K23" s="27"/>
      <c r="L23" s="41"/>
      <c r="M23" s="27"/>
      <c r="N23" s="27"/>
      <c r="O23" s="41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6"/>
      <c r="AA23" s="26"/>
      <c r="AB23" s="26"/>
      <c r="AC23" s="26"/>
      <c r="AD23" s="26"/>
      <c r="AI23" s="12">
        <v>19</v>
      </c>
      <c r="AJ23" s="12"/>
      <c r="AK23" s="12"/>
    </row>
    <row r="24" spans="1:46" s="37" customFormat="1" hidden="1" x14ac:dyDescent="0.25">
      <c r="A24" s="51"/>
      <c r="B24" s="40"/>
      <c r="C24" s="40"/>
      <c r="D24" s="27"/>
      <c r="E24" s="27"/>
      <c r="F24" s="27"/>
      <c r="G24" s="27"/>
      <c r="H24" s="27"/>
      <c r="I24" s="41"/>
      <c r="J24" s="27"/>
      <c r="K24" s="27"/>
      <c r="L24" s="41"/>
      <c r="M24" s="27"/>
      <c r="N24" s="27"/>
      <c r="O24" s="41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6"/>
      <c r="AA24" s="26"/>
      <c r="AB24" s="26"/>
      <c r="AC24" s="26"/>
      <c r="AD24" s="26"/>
      <c r="AI24" s="37">
        <v>20</v>
      </c>
    </row>
    <row r="25" spans="1:46" s="37" customFormat="1" hidden="1" x14ac:dyDescent="0.25">
      <c r="A25" s="52"/>
      <c r="B25" s="43"/>
      <c r="C25" s="43"/>
      <c r="D25" s="29"/>
      <c r="E25" s="29"/>
      <c r="F25" s="29"/>
      <c r="G25" s="29"/>
      <c r="H25" s="29"/>
      <c r="I25" s="44"/>
      <c r="J25" s="29"/>
      <c r="K25" s="29"/>
      <c r="L25" s="44"/>
      <c r="M25" s="29"/>
      <c r="N25" s="29"/>
      <c r="O25" s="44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6"/>
      <c r="AA25" s="26"/>
      <c r="AB25" s="26"/>
      <c r="AC25" s="26"/>
      <c r="AD25" s="26"/>
      <c r="AI25" s="12">
        <v>21</v>
      </c>
      <c r="AJ25" s="12"/>
      <c r="AK25" s="12"/>
    </row>
    <row r="26" spans="1:46" s="37" customFormat="1" ht="15" hidden="1" customHeight="1" x14ac:dyDescent="0.25">
      <c r="A26" s="51" t="s">
        <v>110</v>
      </c>
      <c r="B26" s="40"/>
      <c r="C26" s="40"/>
      <c r="D26" s="27"/>
      <c r="E26" s="27"/>
      <c r="F26" s="27"/>
      <c r="G26" s="27"/>
      <c r="H26" s="27"/>
      <c r="I26" s="41"/>
      <c r="J26" s="27"/>
      <c r="K26" s="27"/>
      <c r="L26" s="41"/>
      <c r="M26" s="27"/>
      <c r="N26" s="27"/>
      <c r="O26" s="41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6"/>
      <c r="AC26" s="26"/>
      <c r="AD26" s="26"/>
      <c r="AI26" s="37">
        <v>22</v>
      </c>
    </row>
    <row r="27" spans="1:46" s="37" customFormat="1" hidden="1" x14ac:dyDescent="0.25">
      <c r="A27" s="51"/>
      <c r="B27" s="40"/>
      <c r="C27" s="40"/>
      <c r="D27" s="27"/>
      <c r="E27" s="27"/>
      <c r="F27" s="27"/>
      <c r="G27" s="27"/>
      <c r="H27" s="27"/>
      <c r="I27" s="41"/>
      <c r="J27" s="27"/>
      <c r="K27" s="27"/>
      <c r="L27" s="41"/>
      <c r="M27" s="27"/>
      <c r="N27" s="27"/>
      <c r="O27" s="41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6"/>
      <c r="AC27" s="26"/>
      <c r="AD27" s="26"/>
      <c r="AI27" s="12">
        <v>23</v>
      </c>
      <c r="AJ27" s="12"/>
      <c r="AK27" s="12"/>
    </row>
    <row r="28" spans="1:46" s="37" customFormat="1" hidden="1" x14ac:dyDescent="0.25">
      <c r="A28" s="51"/>
      <c r="B28" s="40"/>
      <c r="C28" s="40"/>
      <c r="D28" s="27"/>
      <c r="E28" s="27"/>
      <c r="F28" s="27"/>
      <c r="G28" s="27"/>
      <c r="H28" s="27"/>
      <c r="I28" s="41"/>
      <c r="J28" s="27"/>
      <c r="K28" s="27"/>
      <c r="L28" s="41"/>
      <c r="M28" s="27"/>
      <c r="N28" s="27"/>
      <c r="O28" s="41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6"/>
      <c r="AC28" s="26"/>
      <c r="AD28" s="26"/>
    </row>
    <row r="29" spans="1:46" s="37" customFormat="1" hidden="1" x14ac:dyDescent="0.25">
      <c r="A29" s="51"/>
      <c r="B29" s="40"/>
      <c r="C29" s="40"/>
      <c r="D29" s="27"/>
      <c r="E29" s="27"/>
      <c r="F29" s="27"/>
      <c r="G29" s="27"/>
      <c r="H29" s="27"/>
      <c r="I29" s="41"/>
      <c r="J29" s="27"/>
      <c r="K29" s="27"/>
      <c r="L29" s="41"/>
      <c r="M29" s="27"/>
      <c r="N29" s="27"/>
      <c r="O29" s="41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6"/>
      <c r="AC29" s="26"/>
      <c r="AD29" s="26"/>
    </row>
    <row r="30" spans="1:46" s="37" customFormat="1" hidden="1" x14ac:dyDescent="0.25">
      <c r="A30" s="52"/>
      <c r="B30" s="43"/>
      <c r="C30" s="43"/>
      <c r="D30" s="29"/>
      <c r="E30" s="29"/>
      <c r="F30" s="29"/>
      <c r="G30" s="29"/>
      <c r="H30" s="29"/>
      <c r="I30" s="44"/>
      <c r="J30" s="29"/>
      <c r="K30" s="29"/>
      <c r="L30" s="44"/>
      <c r="M30" s="29"/>
      <c r="N30" s="29"/>
      <c r="O30" s="44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6"/>
      <c r="AC30" s="26"/>
      <c r="AD30" s="26"/>
    </row>
    <row r="31" spans="1:46" s="37" customFormat="1" ht="15" hidden="1" customHeight="1" x14ac:dyDescent="0.25">
      <c r="A31" s="51" t="s">
        <v>111</v>
      </c>
      <c r="B31" s="40"/>
      <c r="C31" s="40"/>
      <c r="D31" s="27"/>
      <c r="E31" s="27"/>
      <c r="F31" s="27"/>
      <c r="G31" s="27"/>
      <c r="H31" s="27"/>
      <c r="I31" s="41"/>
      <c r="J31" s="27"/>
      <c r="K31" s="27"/>
      <c r="L31" s="41"/>
      <c r="M31" s="27"/>
      <c r="N31" s="27"/>
      <c r="O31" s="41"/>
      <c r="P31" s="27"/>
      <c r="Q31" s="27"/>
      <c r="R31" s="27"/>
      <c r="S31" s="27"/>
      <c r="T31" s="27"/>
      <c r="U31" s="27"/>
      <c r="V31" s="27"/>
      <c r="W31" s="27"/>
      <c r="X31" s="27"/>
      <c r="Y31" s="26"/>
      <c r="Z31" s="27"/>
      <c r="AA31" s="27"/>
      <c r="AB31" s="26"/>
      <c r="AC31" s="26"/>
      <c r="AD31" s="26"/>
    </row>
    <row r="32" spans="1:46" s="37" customFormat="1" hidden="1" x14ac:dyDescent="0.25">
      <c r="A32" s="51"/>
      <c r="B32" s="40"/>
      <c r="C32" s="40"/>
      <c r="D32" s="27"/>
      <c r="E32" s="27"/>
      <c r="F32" s="27"/>
      <c r="G32" s="27"/>
      <c r="H32" s="27"/>
      <c r="I32" s="41"/>
      <c r="J32" s="27"/>
      <c r="K32" s="27"/>
      <c r="L32" s="41"/>
      <c r="M32" s="27"/>
      <c r="N32" s="27"/>
      <c r="O32" s="41"/>
      <c r="P32" s="27"/>
      <c r="Q32" s="27"/>
      <c r="R32" s="27"/>
      <c r="S32" s="27"/>
      <c r="T32" s="27"/>
      <c r="U32" s="27"/>
      <c r="V32" s="27"/>
      <c r="W32" s="27"/>
      <c r="X32" s="27"/>
      <c r="Y32" s="26"/>
      <c r="Z32" s="27"/>
      <c r="AA32" s="27"/>
      <c r="AB32" s="26"/>
      <c r="AC32" s="26"/>
      <c r="AD32" s="26"/>
    </row>
    <row r="33" spans="1:30" s="37" customFormat="1" hidden="1" x14ac:dyDescent="0.25">
      <c r="A33" s="51"/>
      <c r="B33" s="40"/>
      <c r="C33" s="40"/>
      <c r="D33" s="27"/>
      <c r="E33" s="27"/>
      <c r="F33" s="27"/>
      <c r="G33" s="27"/>
      <c r="H33" s="27"/>
      <c r="I33" s="41"/>
      <c r="J33" s="27"/>
      <c r="K33" s="27"/>
      <c r="L33" s="41"/>
      <c r="M33" s="27"/>
      <c r="N33" s="27"/>
      <c r="O33" s="41"/>
      <c r="P33" s="27"/>
      <c r="Q33" s="27"/>
      <c r="R33" s="27"/>
      <c r="S33" s="27"/>
      <c r="T33" s="27"/>
      <c r="U33" s="27"/>
      <c r="V33" s="27"/>
      <c r="W33" s="27"/>
      <c r="X33" s="27"/>
      <c r="Y33" s="26"/>
      <c r="Z33" s="27"/>
      <c r="AA33" s="27"/>
      <c r="AB33" s="26"/>
      <c r="AC33" s="26"/>
      <c r="AD33" s="26"/>
    </row>
    <row r="34" spans="1:30" s="37" customFormat="1" hidden="1" x14ac:dyDescent="0.25">
      <c r="A34" s="51"/>
      <c r="B34" s="40"/>
      <c r="C34" s="40"/>
      <c r="D34" s="27"/>
      <c r="E34" s="27"/>
      <c r="F34" s="27"/>
      <c r="G34" s="27"/>
      <c r="H34" s="27"/>
      <c r="I34" s="41"/>
      <c r="J34" s="27"/>
      <c r="K34" s="27"/>
      <c r="L34" s="41"/>
      <c r="M34" s="27"/>
      <c r="N34" s="27"/>
      <c r="O34" s="41"/>
      <c r="P34" s="27"/>
      <c r="Q34" s="27"/>
      <c r="R34" s="27"/>
      <c r="S34" s="27"/>
      <c r="T34" s="27"/>
      <c r="U34" s="27"/>
      <c r="V34" s="27"/>
      <c r="W34" s="27"/>
      <c r="X34" s="27"/>
      <c r="Y34" s="26"/>
      <c r="Z34" s="27"/>
      <c r="AA34" s="27"/>
      <c r="AB34" s="26"/>
      <c r="AC34" s="26"/>
      <c r="AD34" s="26"/>
    </row>
    <row r="35" spans="1:30" s="37" customFormat="1" hidden="1" x14ac:dyDescent="0.25">
      <c r="A35" s="52"/>
      <c r="B35" s="43"/>
      <c r="C35" s="43"/>
      <c r="D35" s="29"/>
      <c r="E35" s="29"/>
      <c r="F35" s="29"/>
      <c r="G35" s="29"/>
      <c r="H35" s="29"/>
      <c r="I35" s="44"/>
      <c r="J35" s="29"/>
      <c r="K35" s="29"/>
      <c r="L35" s="44"/>
      <c r="M35" s="29"/>
      <c r="N35" s="29"/>
      <c r="O35" s="44"/>
      <c r="P35" s="29"/>
      <c r="Q35" s="29"/>
      <c r="R35" s="29"/>
      <c r="S35" s="29"/>
      <c r="T35" s="29"/>
      <c r="U35" s="29"/>
      <c r="V35" s="29"/>
      <c r="W35" s="29"/>
      <c r="X35" s="29"/>
      <c r="Y35" s="26"/>
      <c r="Z35" s="29"/>
      <c r="AA35" s="29"/>
      <c r="AB35" s="26"/>
      <c r="AC35" s="26"/>
      <c r="AD35" s="26"/>
    </row>
    <row r="36" spans="1:30" s="37" customFormat="1" ht="15" hidden="1" customHeight="1" x14ac:dyDescent="0.25">
      <c r="A36" s="51" t="s">
        <v>112</v>
      </c>
      <c r="B36" s="40"/>
      <c r="C36" s="40"/>
      <c r="D36" s="27"/>
      <c r="E36" s="27"/>
      <c r="F36" s="27"/>
      <c r="G36" s="27"/>
      <c r="H36" s="27"/>
      <c r="I36" s="41"/>
      <c r="J36" s="27"/>
      <c r="K36" s="27"/>
      <c r="L36" s="41"/>
      <c r="M36" s="27"/>
      <c r="N36" s="27"/>
      <c r="O36" s="41"/>
      <c r="P36" s="27"/>
      <c r="Q36" s="27"/>
      <c r="R36" s="27"/>
      <c r="S36" s="27"/>
      <c r="T36" s="27"/>
      <c r="U36" s="27"/>
      <c r="V36" s="27"/>
      <c r="W36" s="27"/>
      <c r="X36" s="27"/>
      <c r="Y36" s="26"/>
      <c r="Z36" s="26"/>
      <c r="AA36" s="26"/>
      <c r="AB36" s="26"/>
      <c r="AC36" s="26"/>
      <c r="AD36" s="26"/>
    </row>
    <row r="37" spans="1:30" s="37" customFormat="1" hidden="1" x14ac:dyDescent="0.25">
      <c r="A37" s="51"/>
      <c r="B37" s="40"/>
      <c r="C37" s="40"/>
      <c r="D37" s="27"/>
      <c r="E37" s="27"/>
      <c r="F37" s="27"/>
      <c r="G37" s="27"/>
      <c r="H37" s="27"/>
      <c r="I37" s="41"/>
      <c r="J37" s="27"/>
      <c r="K37" s="27"/>
      <c r="L37" s="41"/>
      <c r="M37" s="27"/>
      <c r="N37" s="27"/>
      <c r="O37" s="41"/>
      <c r="P37" s="27"/>
      <c r="Q37" s="27"/>
      <c r="R37" s="27"/>
      <c r="S37" s="27"/>
      <c r="T37" s="27"/>
      <c r="U37" s="27"/>
      <c r="V37" s="27"/>
      <c r="W37" s="27"/>
      <c r="X37" s="27"/>
      <c r="Y37" s="26"/>
      <c r="Z37" s="26"/>
      <c r="AA37" s="26"/>
      <c r="AB37" s="26"/>
      <c r="AC37" s="26"/>
      <c r="AD37" s="26"/>
    </row>
    <row r="38" spans="1:30" s="37" customFormat="1" hidden="1" x14ac:dyDescent="0.25">
      <c r="A38" s="51"/>
      <c r="B38" s="40"/>
      <c r="C38" s="40"/>
      <c r="D38" s="27"/>
      <c r="E38" s="27"/>
      <c r="F38" s="27"/>
      <c r="G38" s="27"/>
      <c r="H38" s="27"/>
      <c r="I38" s="41"/>
      <c r="J38" s="27"/>
      <c r="K38" s="27"/>
      <c r="L38" s="41"/>
      <c r="M38" s="27"/>
      <c r="N38" s="27"/>
      <c r="O38" s="41"/>
      <c r="P38" s="27"/>
      <c r="Q38" s="27"/>
      <c r="R38" s="27"/>
      <c r="S38" s="27"/>
      <c r="T38" s="27"/>
      <c r="U38" s="27"/>
      <c r="V38" s="27"/>
      <c r="W38" s="27"/>
      <c r="X38" s="27"/>
      <c r="Y38" s="26"/>
      <c r="Z38" s="26"/>
      <c r="AA38" s="26"/>
      <c r="AB38" s="26"/>
      <c r="AC38" s="26"/>
      <c r="AD38" s="26"/>
    </row>
    <row r="39" spans="1:30" s="37" customFormat="1" hidden="1" x14ac:dyDescent="0.25">
      <c r="A39" s="51"/>
      <c r="B39" s="40"/>
      <c r="C39" s="40"/>
      <c r="D39" s="27"/>
      <c r="E39" s="27"/>
      <c r="F39" s="27"/>
      <c r="G39" s="27"/>
      <c r="H39" s="27"/>
      <c r="I39" s="41"/>
      <c r="J39" s="27"/>
      <c r="K39" s="27"/>
      <c r="L39" s="41"/>
      <c r="M39" s="27"/>
      <c r="N39" s="27"/>
      <c r="O39" s="41"/>
      <c r="P39" s="27"/>
      <c r="Q39" s="27"/>
      <c r="R39" s="27"/>
      <c r="S39" s="27"/>
      <c r="T39" s="27"/>
      <c r="U39" s="27"/>
      <c r="V39" s="27"/>
      <c r="W39" s="27"/>
      <c r="X39" s="27"/>
      <c r="Y39" s="26"/>
      <c r="Z39" s="26"/>
      <c r="AA39" s="26"/>
      <c r="AB39" s="26"/>
      <c r="AC39" s="26"/>
      <c r="AD39" s="26"/>
    </row>
    <row r="40" spans="1:30" s="37" customFormat="1" hidden="1" x14ac:dyDescent="0.25">
      <c r="A40" s="52"/>
      <c r="B40" s="43"/>
      <c r="C40" s="43"/>
      <c r="D40" s="29"/>
      <c r="E40" s="29"/>
      <c r="F40" s="29"/>
      <c r="G40" s="29"/>
      <c r="H40" s="29"/>
      <c r="I40" s="44"/>
      <c r="J40" s="29"/>
      <c r="K40" s="29"/>
      <c r="L40" s="44"/>
      <c r="M40" s="29"/>
      <c r="N40" s="29"/>
      <c r="O40" s="44"/>
      <c r="P40" s="29"/>
      <c r="Q40" s="29"/>
      <c r="R40" s="29"/>
      <c r="S40" s="29"/>
      <c r="T40" s="29"/>
      <c r="U40" s="29"/>
      <c r="V40" s="29"/>
      <c r="W40" s="29"/>
      <c r="X40" s="29"/>
      <c r="Y40" s="26"/>
      <c r="Z40" s="26"/>
      <c r="AA40" s="26"/>
      <c r="AB40" s="26"/>
      <c r="AC40" s="26"/>
      <c r="AD40" s="26"/>
    </row>
    <row r="41" spans="1:30" s="37" customFormat="1" ht="15" hidden="1" customHeight="1" x14ac:dyDescent="0.25">
      <c r="A41" s="51" t="s">
        <v>113</v>
      </c>
      <c r="B41" s="40"/>
      <c r="C41" s="40"/>
      <c r="D41" s="27"/>
      <c r="E41" s="27"/>
      <c r="F41" s="27"/>
      <c r="G41" s="27"/>
      <c r="H41" s="27"/>
      <c r="I41" s="41"/>
      <c r="J41" s="27"/>
      <c r="K41" s="27"/>
      <c r="L41" s="41"/>
      <c r="M41" s="27"/>
      <c r="N41" s="27"/>
      <c r="O41" s="41"/>
      <c r="P41" s="27"/>
      <c r="Q41" s="27"/>
      <c r="R41" s="27"/>
      <c r="S41" s="27"/>
      <c r="T41" s="27"/>
      <c r="U41" s="27"/>
      <c r="V41" s="27"/>
      <c r="W41" s="27"/>
      <c r="X41" s="27"/>
      <c r="Y41" s="26"/>
      <c r="Z41" s="26"/>
      <c r="AA41" s="26"/>
      <c r="AB41" s="26"/>
      <c r="AC41" s="42"/>
      <c r="AD41" s="26"/>
    </row>
    <row r="42" spans="1:30" s="37" customFormat="1" hidden="1" x14ac:dyDescent="0.25">
      <c r="A42" s="51"/>
      <c r="B42" s="40"/>
      <c r="C42" s="40"/>
      <c r="D42" s="27"/>
      <c r="E42" s="27"/>
      <c r="F42" s="27"/>
      <c r="G42" s="27"/>
      <c r="H42" s="27"/>
      <c r="I42" s="41"/>
      <c r="J42" s="27"/>
      <c r="K42" s="27"/>
      <c r="L42" s="41"/>
      <c r="M42" s="27"/>
      <c r="N42" s="27"/>
      <c r="O42" s="41"/>
      <c r="P42" s="27"/>
      <c r="Q42" s="27"/>
      <c r="R42" s="27"/>
      <c r="S42" s="27"/>
      <c r="T42" s="27"/>
      <c r="U42" s="27"/>
      <c r="V42" s="27"/>
      <c r="W42" s="27"/>
      <c r="X42" s="27"/>
      <c r="Y42" s="26"/>
      <c r="Z42" s="26"/>
      <c r="AA42" s="26"/>
      <c r="AB42" s="26"/>
      <c r="AC42" s="42"/>
      <c r="AD42" s="26"/>
    </row>
    <row r="43" spans="1:30" s="37" customFormat="1" hidden="1" x14ac:dyDescent="0.25">
      <c r="A43" s="51"/>
      <c r="B43" s="40"/>
      <c r="C43" s="40"/>
      <c r="D43" s="27"/>
      <c r="E43" s="27"/>
      <c r="F43" s="27"/>
      <c r="G43" s="27"/>
      <c r="H43" s="27"/>
      <c r="I43" s="41"/>
      <c r="J43" s="27"/>
      <c r="K43" s="27"/>
      <c r="L43" s="41"/>
      <c r="M43" s="27"/>
      <c r="N43" s="27"/>
      <c r="O43" s="41"/>
      <c r="P43" s="27"/>
      <c r="Q43" s="27"/>
      <c r="R43" s="27"/>
      <c r="S43" s="27"/>
      <c r="T43" s="27"/>
      <c r="U43" s="27"/>
      <c r="V43" s="27"/>
      <c r="W43" s="27"/>
      <c r="X43" s="27"/>
      <c r="Y43" s="26"/>
      <c r="Z43" s="26"/>
      <c r="AA43" s="26"/>
      <c r="AB43" s="26"/>
      <c r="AC43" s="42"/>
      <c r="AD43" s="26"/>
    </row>
    <row r="44" spans="1:30" s="37" customFormat="1" hidden="1" x14ac:dyDescent="0.25">
      <c r="A44" s="51"/>
      <c r="B44" s="40"/>
      <c r="C44" s="40"/>
      <c r="D44" s="27"/>
      <c r="E44" s="27"/>
      <c r="F44" s="27"/>
      <c r="G44" s="27"/>
      <c r="H44" s="27"/>
      <c r="I44" s="41"/>
      <c r="J44" s="27"/>
      <c r="K44" s="27"/>
      <c r="L44" s="41"/>
      <c r="M44" s="27"/>
      <c r="N44" s="27"/>
      <c r="O44" s="41"/>
      <c r="P44" s="27"/>
      <c r="Q44" s="27"/>
      <c r="R44" s="27"/>
      <c r="S44" s="27"/>
      <c r="T44" s="27"/>
      <c r="U44" s="27"/>
      <c r="V44" s="27"/>
      <c r="W44" s="27"/>
      <c r="X44" s="27"/>
      <c r="Y44" s="26"/>
      <c r="Z44" s="26"/>
      <c r="AA44" s="26"/>
      <c r="AB44" s="26"/>
      <c r="AC44" s="42"/>
      <c r="AD44" s="26"/>
    </row>
    <row r="45" spans="1:30" s="37" customFormat="1" hidden="1" x14ac:dyDescent="0.25">
      <c r="A45" s="52"/>
      <c r="B45" s="43"/>
      <c r="C45" s="43"/>
      <c r="D45" s="29"/>
      <c r="E45" s="29"/>
      <c r="F45" s="29"/>
      <c r="G45" s="29"/>
      <c r="H45" s="29"/>
      <c r="I45" s="44"/>
      <c r="J45" s="29"/>
      <c r="K45" s="29"/>
      <c r="L45" s="44"/>
      <c r="M45" s="29"/>
      <c r="N45" s="29"/>
      <c r="O45" s="44"/>
      <c r="P45" s="29"/>
      <c r="Q45" s="29"/>
      <c r="R45" s="29"/>
      <c r="S45" s="29"/>
      <c r="T45" s="29"/>
      <c r="U45" s="29"/>
      <c r="V45" s="29"/>
      <c r="W45" s="29"/>
      <c r="X45" s="29"/>
      <c r="Y45" s="26"/>
      <c r="Z45" s="26"/>
      <c r="AA45" s="26"/>
      <c r="AB45" s="26"/>
      <c r="AC45" s="45"/>
      <c r="AD45" s="26"/>
    </row>
    <row r="46" spans="1:30" s="37" customForma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30" s="48" customFormat="1" x14ac:dyDescent="0.25">
      <c r="A47" s="47" t="s">
        <v>210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</sheetData>
  <dataConsolidate/>
  <mergeCells count="8">
    <mergeCell ref="A36:A40"/>
    <mergeCell ref="A41:A45"/>
    <mergeCell ref="A6:A10"/>
    <mergeCell ref="A11:A15"/>
    <mergeCell ref="A16:A20"/>
    <mergeCell ref="A21:A25"/>
    <mergeCell ref="A26:A30"/>
    <mergeCell ref="A31:A35"/>
  </mergeCells>
  <dataValidations count="16">
    <dataValidation type="list" allowBlank="1" showInputMessage="1" showErrorMessage="1" sqref="Y31:Z35">
      <formula1>$AM$5:$AM$27</formula1>
    </dataValidation>
    <dataValidation type="list" showInputMessage="1" showErrorMessage="1" sqref="B11:B15">
      <formula1>$AG$5:$AG$22</formula1>
    </dataValidation>
    <dataValidation type="list" showInputMessage="1" showErrorMessage="1" sqref="B16:B20">
      <formula1>$AF$5:$AF$21</formula1>
    </dataValidation>
    <dataValidation type="list" allowBlank="1" showInputMessage="1" showErrorMessage="1" sqref="B26:B30 B36:B45">
      <formula1>$AH$5:$AH$27</formula1>
    </dataValidation>
    <dataValidation type="list" allowBlank="1" showInputMessage="1" showErrorMessage="1" sqref="C5:C45">
      <formula1>$AI$5:$AI$27</formula1>
    </dataValidation>
    <dataValidation type="list" allowBlank="1" showInputMessage="1" showErrorMessage="1" sqref="Y11:Z15">
      <formula1>$AL$5:$AL$6</formula1>
    </dataValidation>
    <dataValidation type="list" allowBlank="1" showInputMessage="1" showErrorMessage="1" sqref="AC6:AC10">
      <formula1>$AJ$5:$AJ$6</formula1>
    </dataValidation>
    <dataValidation type="list" allowBlank="1" showInputMessage="1" showErrorMessage="1" sqref="AB6:AB10">
      <formula1>$AN$5:$AN$6</formula1>
    </dataValidation>
    <dataValidation type="list" allowBlank="1" showInputMessage="1" showErrorMessage="1" sqref="AC41:AC45">
      <formula1>$AK$5:$AK$6</formula1>
    </dataValidation>
    <dataValidation type="list" allowBlank="1" showInputMessage="1" showErrorMessage="1" sqref="AD16:AD20">
      <formula1>$AP$5:$AP$6</formula1>
    </dataValidation>
    <dataValidation type="list" allowBlank="1" showInputMessage="1" showErrorMessage="1" sqref="Y21:Z25">
      <formula1>$AQ$5:$AQ$7</formula1>
    </dataValidation>
    <dataValidation type="list" allowBlank="1" showInputMessage="1" showErrorMessage="1" sqref="Y26:Z30">
      <formula1>$AR$5:$AR$6</formula1>
    </dataValidation>
    <dataValidation type="list" allowBlank="1" showInputMessage="1" showErrorMessage="1" sqref="B31:B35">
      <formula1>$AH$12:$AH$13</formula1>
    </dataValidation>
    <dataValidation type="list" allowBlank="1" showInputMessage="1" showErrorMessage="1" sqref="B21:B25">
      <formula1>$AH$16:$AH$17</formula1>
    </dataValidation>
    <dataValidation type="list" allowBlank="1" showInputMessage="1" showErrorMessage="1" sqref="H6:H45">
      <formula1>$AM$5:$AM$7</formula1>
    </dataValidation>
    <dataValidation type="list" showInputMessage="1" showErrorMessage="1" sqref="B6:B10">
      <formula1>$AE$5:$AE$27</formula1>
    </dataValidation>
  </dataValidations>
  <pageMargins left="0.7" right="0.7" top="0.75" bottom="0.75" header="0.3" footer="0.3"/>
  <pageSetup paperSize="9" scale="3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11" sqref="G11"/>
    </sheetView>
  </sheetViews>
  <sheetFormatPr defaultRowHeight="15" x14ac:dyDescent="0.25"/>
  <cols>
    <col min="1" max="2" width="16.28515625" style="25" customWidth="1"/>
    <col min="3" max="16384" width="9.140625" style="25"/>
  </cols>
  <sheetData>
    <row r="1" spans="1:2" ht="22.5" x14ac:dyDescent="0.3">
      <c r="A1" s="33" t="s">
        <v>134</v>
      </c>
    </row>
    <row r="3" spans="1:2" x14ac:dyDescent="0.25">
      <c r="A3" s="6" t="s">
        <v>135</v>
      </c>
      <c r="B3" s="6" t="s">
        <v>136</v>
      </c>
    </row>
    <row r="4" spans="1:2" x14ac:dyDescent="0.25">
      <c r="A4" s="25" t="s">
        <v>195</v>
      </c>
      <c r="B4" s="25" t="s">
        <v>195</v>
      </c>
    </row>
    <row r="5" spans="1:2" x14ac:dyDescent="0.25">
      <c r="A5" s="25" t="s">
        <v>196</v>
      </c>
      <c r="B5" s="25" t="s">
        <v>196</v>
      </c>
    </row>
    <row r="6" spans="1:2" x14ac:dyDescent="0.25">
      <c r="A6" s="25" t="s">
        <v>201</v>
      </c>
      <c r="B6" s="25" t="s">
        <v>197</v>
      </c>
    </row>
    <row r="7" spans="1:2" x14ac:dyDescent="0.25">
      <c r="A7" s="25" t="s">
        <v>40</v>
      </c>
      <c r="B7" s="25" t="s">
        <v>40</v>
      </c>
    </row>
    <row r="8" spans="1:2" x14ac:dyDescent="0.25">
      <c r="A8" s="25" t="s">
        <v>44</v>
      </c>
      <c r="B8" s="25" t="s">
        <v>198</v>
      </c>
    </row>
    <row r="9" spans="1:2" x14ac:dyDescent="0.25">
      <c r="A9" s="25" t="s">
        <v>45</v>
      </c>
      <c r="B9" s="25" t="s">
        <v>199</v>
      </c>
    </row>
    <row r="10" spans="1:2" x14ac:dyDescent="0.25">
      <c r="A10" s="25" t="s">
        <v>200</v>
      </c>
      <c r="B10" s="25" t="s">
        <v>200</v>
      </c>
    </row>
  </sheetData>
  <pageMargins left="0.7" right="0.7" top="0.75" bottom="0.75" header="0.3" footer="0.3"/>
  <pageSetup paperSize="1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Well Data</vt:lpstr>
      <vt:lpstr>Casing Shoe Depths</vt:lpstr>
      <vt:lpstr>Bit Size Depths</vt:lpstr>
      <vt:lpstr>Deviation Survey</vt:lpstr>
      <vt:lpstr>Formation Summary</vt:lpstr>
      <vt:lpstr>Electric Log Summary</vt:lpstr>
      <vt:lpstr>Checkshot Data</vt:lpstr>
      <vt:lpstr>Environmental Correction Data</vt:lpstr>
      <vt:lpstr>Curve Tracking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Hilarion</dc:creator>
  <cp:lastModifiedBy>Michele Lockhead</cp:lastModifiedBy>
  <cp:lastPrinted>2014-07-16T06:17:57Z</cp:lastPrinted>
  <dcterms:created xsi:type="dcterms:W3CDTF">2014-05-08T23:29:43Z</dcterms:created>
  <dcterms:modified xsi:type="dcterms:W3CDTF">2014-12-22T05:01:08Z</dcterms:modified>
</cp:coreProperties>
</file>