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Debian\home\multi\opcua\TempTag\OPCUAServer\files\server\"/>
    </mc:Choice>
  </mc:AlternateContent>
  <xr:revisionPtr revIDLastSave="0" documentId="13_ncr:9_{17A8C7AF-BEB3-4263-8655-C7D467A878FC}" xr6:coauthVersionLast="36" xr6:coauthVersionMax="36" xr10:uidLastSave="{00000000-0000-0000-0000-000000000000}"/>
  <bookViews>
    <workbookView xWindow="0" yWindow="0" windowWidth="29470" windowHeight="12460" xr2:uid="{AAAA4FE4-0340-4C39-966B-5E81A8D15135}"/>
  </bookViews>
  <sheets>
    <sheet name="node" sheetId="1" r:id="rId1"/>
    <sheet name="Tabelle1" sheetId="2" r:id="rId2"/>
    <sheet name="Tabelle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B12" i="1"/>
  <c r="B13" i="1" s="1"/>
  <c r="B14" i="1" l="1"/>
  <c r="B15" i="1" s="1"/>
  <c r="E57" i="1"/>
  <c r="M56" i="1"/>
  <c r="M55" i="1"/>
  <c r="M54" i="1"/>
  <c r="K54" i="1"/>
  <c r="K55" i="1" s="1"/>
  <c r="M53" i="1"/>
  <c r="K53" i="1"/>
  <c r="J53" i="1"/>
  <c r="J54" i="1" s="1"/>
  <c r="M52" i="1"/>
  <c r="K52" i="1"/>
  <c r="J52" i="1"/>
  <c r="M51" i="1"/>
  <c r="E50" i="1"/>
  <c r="M49" i="1"/>
  <c r="M48" i="1"/>
  <c r="M47" i="1"/>
  <c r="M46" i="1"/>
  <c r="M45" i="1"/>
  <c r="K45" i="1"/>
  <c r="K46" i="1" s="1"/>
  <c r="K47" i="1" s="1"/>
  <c r="J45" i="1"/>
  <c r="J46" i="1" s="1"/>
  <c r="J47" i="1" s="1"/>
  <c r="M44" i="1"/>
  <c r="E43" i="1"/>
  <c r="M42" i="1"/>
  <c r="M41" i="1"/>
  <c r="M40" i="1"/>
  <c r="K40" i="1"/>
  <c r="K41" i="1" s="1"/>
  <c r="M39" i="1"/>
  <c r="K39" i="1"/>
  <c r="J39" i="1"/>
  <c r="J40" i="1" s="1"/>
  <c r="M38" i="1"/>
  <c r="K38" i="1"/>
  <c r="J38" i="1"/>
  <c r="M37" i="1"/>
  <c r="E36" i="1"/>
  <c r="M35" i="1"/>
  <c r="M34" i="1"/>
  <c r="M33" i="1"/>
  <c r="M32" i="1"/>
  <c r="M31" i="1"/>
  <c r="K31" i="1"/>
  <c r="K32" i="1" s="1"/>
  <c r="K33" i="1" s="1"/>
  <c r="J31" i="1"/>
  <c r="J32" i="1" s="1"/>
  <c r="J33" i="1" s="1"/>
  <c r="M30" i="1"/>
  <c r="E29" i="1"/>
  <c r="M28" i="1"/>
  <c r="M27" i="1"/>
  <c r="J27" i="1"/>
  <c r="M26" i="1"/>
  <c r="K26" i="1"/>
  <c r="K27" i="1" s="1"/>
  <c r="M25" i="1"/>
  <c r="K25" i="1"/>
  <c r="J25" i="1"/>
  <c r="M24" i="1"/>
  <c r="K24" i="1"/>
  <c r="J24" i="1"/>
  <c r="M23" i="1"/>
  <c r="E22" i="1"/>
  <c r="M21" i="1"/>
  <c r="M20" i="1"/>
  <c r="J20" i="1"/>
  <c r="M19" i="1"/>
  <c r="M18" i="1"/>
  <c r="K18" i="1"/>
  <c r="K19" i="1" s="1"/>
  <c r="J18" i="1"/>
  <c r="M17" i="1"/>
  <c r="K17" i="1"/>
  <c r="J17" i="1"/>
  <c r="M16" i="1"/>
  <c r="E15" i="1"/>
  <c r="E14" i="1"/>
  <c r="E13" i="1"/>
  <c r="M11" i="1"/>
  <c r="E11" i="1"/>
  <c r="B11" i="1"/>
  <c r="M10" i="1"/>
  <c r="M9" i="1"/>
  <c r="M8" i="1"/>
  <c r="M7" i="1"/>
  <c r="M6" i="1"/>
  <c r="M5" i="1"/>
  <c r="M4" i="1"/>
  <c r="M3" i="1"/>
  <c r="J9" i="1"/>
  <c r="B3" i="1"/>
  <c r="B4" i="1" s="1"/>
  <c r="G2" i="2"/>
  <c r="H2" i="2"/>
  <c r="M2" i="2"/>
  <c r="L2" i="2"/>
  <c r="K2" i="2"/>
  <c r="J2" i="2"/>
  <c r="I2" i="2"/>
  <c r="E2" i="2"/>
  <c r="D2" i="2"/>
  <c r="B2" i="2"/>
  <c r="C2" i="2"/>
  <c r="B2" i="1"/>
  <c r="B16" i="1" l="1"/>
  <c r="K35" i="1"/>
  <c r="K34" i="1"/>
  <c r="K20" i="1"/>
  <c r="K21" i="1"/>
  <c r="J49" i="1"/>
  <c r="J48" i="1"/>
  <c r="J56" i="1"/>
  <c r="J55" i="1"/>
  <c r="J42" i="1"/>
  <c r="J41" i="1"/>
  <c r="K49" i="1"/>
  <c r="K48" i="1"/>
  <c r="J35" i="1"/>
  <c r="J34" i="1"/>
  <c r="K28" i="1"/>
  <c r="K56" i="1"/>
  <c r="M13" i="1"/>
  <c r="K42" i="1"/>
  <c r="B5" i="1"/>
  <c r="E3" i="1"/>
  <c r="E4" i="1"/>
  <c r="E7" i="1"/>
  <c r="E8" i="1"/>
  <c r="E9" i="1"/>
  <c r="E10" i="1"/>
  <c r="E5" i="1"/>
  <c r="E6" i="1"/>
  <c r="J10" i="1"/>
  <c r="J4" i="1"/>
  <c r="J5" i="1" s="1"/>
  <c r="J6" i="1" s="1"/>
  <c r="J7" i="1" s="1"/>
  <c r="H7" i="1"/>
  <c r="L4" i="1"/>
  <c r="L5" i="1" s="1"/>
  <c r="L6" i="1" s="1"/>
  <c r="L7" i="1" s="1"/>
  <c r="L8" i="1" s="1"/>
  <c r="L9" i="1" s="1"/>
  <c r="L10" i="1" s="1"/>
  <c r="L11" i="1" s="1"/>
  <c r="K4" i="1"/>
  <c r="K5" i="1" s="1"/>
  <c r="K6" i="1" s="1"/>
  <c r="K7" i="1" s="1"/>
  <c r="K8" i="1" s="1"/>
  <c r="K9" i="1" s="1"/>
  <c r="K10" i="1" s="1"/>
  <c r="K11" i="1" s="1"/>
  <c r="B17" i="1" l="1"/>
  <c r="B6" i="1"/>
  <c r="B7" i="1"/>
  <c r="B18" i="1" l="1"/>
  <c r="L16" i="1"/>
  <c r="L17" i="1" s="1"/>
  <c r="L18" i="1" s="1"/>
  <c r="L19" i="1" s="1"/>
  <c r="L20" i="1" s="1"/>
  <c r="L21" i="1" s="1"/>
  <c r="E21" i="1"/>
  <c r="E20" i="1"/>
  <c r="E19" i="1"/>
  <c r="E18" i="1"/>
  <c r="E17" i="1"/>
  <c r="E16" i="1"/>
  <c r="M14" i="1"/>
  <c r="B8" i="1"/>
  <c r="B9" i="1" s="1"/>
  <c r="B19" i="1" l="1"/>
  <c r="B10" i="1"/>
  <c r="B20" i="1" l="1"/>
  <c r="B21" i="1" l="1"/>
  <c r="B22" i="1" s="1"/>
  <c r="B23" i="1" l="1"/>
  <c r="B24" i="1" s="1"/>
  <c r="B25" i="1" s="1"/>
  <c r="B26" i="1" s="1"/>
  <c r="B27" i="1" s="1"/>
  <c r="B28" i="1" s="1"/>
  <c r="B29" i="1" s="1"/>
  <c r="L23" i="1"/>
  <c r="L24" i="1" s="1"/>
  <c r="L25" i="1" s="1"/>
  <c r="L26" i="1" s="1"/>
  <c r="L27" i="1" s="1"/>
  <c r="L28" i="1" s="1"/>
  <c r="E23" i="1"/>
  <c r="E24" i="1" s="1"/>
  <c r="E25" i="1" s="1"/>
  <c r="E26" i="1" s="1"/>
  <c r="E27" i="1" s="1"/>
  <c r="E28" i="1" s="1"/>
  <c r="B30" i="1" l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E30" i="1"/>
  <c r="E31" i="1" s="1"/>
  <c r="E32" i="1" s="1"/>
  <c r="E33" i="1" s="1"/>
  <c r="E34" i="1" s="1"/>
  <c r="E35" i="1" s="1"/>
  <c r="L30" i="1"/>
  <c r="L31" i="1" s="1"/>
  <c r="L32" i="1" s="1"/>
  <c r="L33" i="1" s="1"/>
  <c r="L34" i="1" s="1"/>
  <c r="L35" i="1" s="1"/>
  <c r="E37" i="1" l="1"/>
  <c r="E38" i="1" s="1"/>
  <c r="E39" i="1" s="1"/>
  <c r="E40" i="1" s="1"/>
  <c r="E41" i="1" s="1"/>
  <c r="E42" i="1" s="1"/>
  <c r="L37" i="1"/>
  <c r="L38" i="1" s="1"/>
  <c r="L39" i="1" s="1"/>
  <c r="L40" i="1" s="1"/>
  <c r="L41" i="1" s="1"/>
  <c r="L42" i="1" s="1"/>
  <c r="E44" i="1" l="1"/>
  <c r="E45" i="1" s="1"/>
  <c r="E46" i="1" s="1"/>
  <c r="E47" i="1" s="1"/>
  <c r="E48" i="1" s="1"/>
  <c r="E49" i="1" s="1"/>
  <c r="L44" i="1" l="1"/>
  <c r="L45" i="1" s="1"/>
  <c r="L46" i="1" s="1"/>
  <c r="L47" i="1" s="1"/>
  <c r="L48" i="1" s="1"/>
  <c r="L49" i="1" s="1"/>
  <c r="E51" i="1" l="1"/>
  <c r="E52" i="1" s="1"/>
  <c r="E53" i="1" s="1"/>
  <c r="E54" i="1" s="1"/>
  <c r="E55" i="1" s="1"/>
  <c r="E56" i="1" s="1"/>
  <c r="L51" i="1" l="1"/>
  <c r="L52" i="1" s="1"/>
  <c r="L53" i="1" s="1"/>
  <c r="L54" i="1" s="1"/>
  <c r="L55" i="1" s="1"/>
  <c r="L56" i="1" s="1"/>
</calcChain>
</file>

<file path=xl/sharedStrings.xml><?xml version="1.0" encoding="utf-8"?>
<sst xmlns="http://schemas.openxmlformats.org/spreadsheetml/2006/main" count="178" uniqueCount="81">
  <si>
    <t>Type</t>
  </si>
  <si>
    <t>Name</t>
  </si>
  <si>
    <t>Description</t>
  </si>
  <si>
    <t>DisplayName</t>
  </si>
  <si>
    <t>Parrent</t>
  </si>
  <si>
    <t>Write</t>
  </si>
  <si>
    <t>Min</t>
  </si>
  <si>
    <t>Max</t>
  </si>
  <si>
    <t>CSVName</t>
  </si>
  <si>
    <t>CSVIdentifierColum</t>
  </si>
  <si>
    <t>CSVIdentifier</t>
  </si>
  <si>
    <t>CSVValueColum</t>
  </si>
  <si>
    <t>MethodCallback</t>
  </si>
  <si>
    <t>RFID-Reader</t>
  </si>
  <si>
    <t>ORGANIZES</t>
  </si>
  <si>
    <t>reader1</t>
  </si>
  <si>
    <t>Location</t>
  </si>
  <si>
    <t>IPAdress</t>
  </si>
  <si>
    <t>Port</t>
  </si>
  <si>
    <t>SerialNumber</t>
  </si>
  <si>
    <t>Hardwarerevision</t>
  </si>
  <si>
    <t>Softwarerevision</t>
  </si>
  <si>
    <t>Id</t>
  </si>
  <si>
    <t>/files/reader/opcConfig.csv</t>
  </si>
  <si>
    <t>/files/reader/readerConfig.csv</t>
  </si>
  <si>
    <t>InputPin1</t>
  </si>
  <si>
    <t>State</t>
  </si>
  <si>
    <t>Pin</t>
  </si>
  <si>
    <t>Mode</t>
  </si>
  <si>
    <t>InputPin2</t>
  </si>
  <si>
    <t>OutputPin2</t>
  </si>
  <si>
    <t>OutputPin1</t>
  </si>
  <si>
    <t>OutputPin3</t>
  </si>
  <si>
    <t>OutputPin4</t>
  </si>
  <si>
    <t>/files/reader/readerCurrent.csv</t>
  </si>
  <si>
    <t>AddTemperaturSensor</t>
  </si>
  <si>
    <t>RemoveTemperaturSensor</t>
  </si>
  <si>
    <t>Object = 1</t>
  </si>
  <si>
    <t>Boolean = 3</t>
  </si>
  <si>
    <t>Integer = 2</t>
  </si>
  <si>
    <t>String = 4</t>
  </si>
  <si>
    <t>Double = 5</t>
  </si>
  <si>
    <t>Date = 6</t>
  </si>
  <si>
    <t>Method = 7</t>
  </si>
  <si>
    <t>Wenn ein bestimmter Name gewünscht ist, kann der hier eingetragen werden, wenn er dynamisch sein kann, soll die folgende Formel eingetragen werden</t>
  </si>
  <si>
    <t>None = 0</t>
  </si>
  <si>
    <t>##=TEXTKETTE(D3;WENN(ZÄHLENWENN(B$2:B2;TEXTKETTE(D3;"*"))=0;"";ZÄHLENWENN(B$2:B2;TEXTKETTE(D3;"*"))))</t>
  </si>
  <si>
    <t xml:space="preserve">Beliebiger Test, der Kleiner als 1000 zeichen lang ist, wenn er länger sein wird, muss </t>
  </si>
  <si>
    <t>Aktuelle NODECHARLENGTH</t>
  </si>
  <si>
    <t>Aktuelle NODESCOUNT</t>
  </si>
  <si>
    <t>0: Can not be written by OPC-UA (read only)</t>
  </si>
  <si>
    <t>1: Can be Written by OPC-OA (read, write)</t>
  </si>
  <si>
    <t>double value</t>
  </si>
  <si>
    <t>Relative Path to CSV File</t>
  </si>
  <si>
    <t>The Name of the Colum to Search for the Identifier</t>
  </si>
  <si>
    <t>The Text of the Identifier</t>
  </si>
  <si>
    <t>The Colum to the Value in the Identifier Row</t>
  </si>
  <si>
    <t>Text to Identify a Method that should be attached to the Node</t>
  </si>
  <si>
    <t>Not Connected</t>
  </si>
  <si>
    <t>Temperatursensoren</t>
  </si>
  <si>
    <t>DataSource</t>
  </si>
  <si>
    <t>SourceCallback</t>
  </si>
  <si>
    <t>Software Not Connected</t>
  </si>
  <si>
    <t>SoftwareNotConnected</t>
  </si>
  <si>
    <t>Contains all Temperatursensors</t>
  </si>
  <si>
    <t>Pinnumber</t>
  </si>
  <si>
    <t>Pinmode (0=Input, 1=Output)</t>
  </si>
  <si>
    <t>Location of the reader</t>
  </si>
  <si>
    <t>Description of the reader</t>
  </si>
  <si>
    <t>Name of the reader</t>
  </si>
  <si>
    <t>Name of the pin</t>
  </si>
  <si>
    <t>Description of the pin</t>
  </si>
  <si>
    <t>Location of the pin</t>
  </si>
  <si>
    <t>State of the pin</t>
  </si>
  <si>
    <t>IP-Adress of the reader</t>
  </si>
  <si>
    <t>Port of the reader</t>
  </si>
  <si>
    <t>Serialnumber of the reader</t>
  </si>
  <si>
    <t>Hardwarerevision of the reader</t>
  </si>
  <si>
    <t>Softwarerevision of the reader</t>
  </si>
  <si>
    <t>Is true when reader is not connected</t>
  </si>
  <si>
    <t>Is true when reader-client is not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</si>
</sst>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0620-7949-4A3C-9D4B-56139875E921}">
  <dimension ref="A1:O57"/>
  <sheetViews>
    <sheetView tabSelected="1" workbookViewId="0">
      <selection activeCell="I13" sqref="I13"/>
    </sheetView>
  </sheetViews>
  <sheetFormatPr baseColWidth="10" defaultRowHeight="14.5" x14ac:dyDescent="0.35"/>
  <cols>
    <col min="2" max="2" width="16.6328125" customWidth="1"/>
    <col min="3" max="3" width="23" customWidth="1"/>
    <col min="4" max="4" width="17.36328125" customWidth="1"/>
    <col min="10" max="10" width="32.453125" customWidth="1"/>
    <col min="11" max="11" width="17.6328125" customWidth="1"/>
    <col min="12" max="12" width="12.453125" customWidth="1"/>
    <col min="13" max="14" width="23" customWidth="1"/>
    <col min="15" max="15" width="15.26953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10</v>
      </c>
      <c r="M1" t="s">
        <v>11</v>
      </c>
      <c r="N1" t="s">
        <v>61</v>
      </c>
      <c r="O1" t="s">
        <v>12</v>
      </c>
    </row>
    <row r="2" spans="1:15" x14ac:dyDescent="0.35">
      <c r="A2">
        <v>1</v>
      </c>
      <c r="B2" t="str">
        <f>D2</f>
        <v>RFID-Reader</v>
      </c>
      <c r="D2" t="s">
        <v>13</v>
      </c>
      <c r="E2" t="s">
        <v>14</v>
      </c>
    </row>
    <row r="3" spans="1:15" x14ac:dyDescent="0.35">
      <c r="A3">
        <v>4</v>
      </c>
      <c r="B3" t="str">
        <f>_xlfn.CONCAT(SUBSTITUTE(D3," ",""),IF(COUNTIF(B$2:B2,_xlfn.CONCAT(D3,"*"))=0,"",COUNTIF(B$2:B2,_xlfn.CONCAT(D3,"*"))))</f>
        <v>Name</v>
      </c>
      <c r="C3" t="s">
        <v>69</v>
      </c>
      <c r="D3" t="s">
        <v>1</v>
      </c>
      <c r="E3" t="str">
        <f t="shared" ref="E3:E15" si="0">$B$2</f>
        <v>RFID-Reader</v>
      </c>
      <c r="F3">
        <v>1</v>
      </c>
      <c r="I3">
        <v>1</v>
      </c>
      <c r="J3" t="s">
        <v>23</v>
      </c>
      <c r="K3" t="s">
        <v>22</v>
      </c>
      <c r="L3" t="s">
        <v>15</v>
      </c>
      <c r="M3" t="str">
        <f t="shared" ref="M3:M10" si="1">SUBSTITUTE(D3," ","")</f>
        <v>Name</v>
      </c>
    </row>
    <row r="4" spans="1:15" x14ac:dyDescent="0.35">
      <c r="A4">
        <v>4</v>
      </c>
      <c r="B4" t="str">
        <f>_xlfn.CONCAT(SUBSTITUTE(D4," ",""),IF(COUNTIF(B$2:B3,_xlfn.CONCAT(D4,"*"))=0,"",COUNTIF(B$2:B3,_xlfn.CONCAT(D4,"*"))))</f>
        <v>Description</v>
      </c>
      <c r="C4" t="s">
        <v>68</v>
      </c>
      <c r="D4" t="s">
        <v>2</v>
      </c>
      <c r="E4" t="str">
        <f t="shared" si="0"/>
        <v>RFID-Reader</v>
      </c>
      <c r="F4">
        <v>1</v>
      </c>
      <c r="I4">
        <v>1</v>
      </c>
      <c r="J4" t="str">
        <f t="shared" ref="J4:L7" si="2">J3</f>
        <v>/files/reader/opcConfig.csv</v>
      </c>
      <c r="K4" t="str">
        <f t="shared" si="2"/>
        <v>Id</v>
      </c>
      <c r="L4" t="str">
        <f t="shared" si="2"/>
        <v>reader1</v>
      </c>
      <c r="M4" t="str">
        <f t="shared" si="1"/>
        <v>Description</v>
      </c>
    </row>
    <row r="5" spans="1:15" x14ac:dyDescent="0.35">
      <c r="A5">
        <v>4</v>
      </c>
      <c r="B5" t="str">
        <f>_xlfn.CONCAT(SUBSTITUTE(D5," ",""),IF(COUNTIF(B$2:B4,_xlfn.CONCAT(D5,"*"))=0,"",COUNTIF(B$2:B4,_xlfn.CONCAT(D5,"*"))))</f>
        <v>Location</v>
      </c>
      <c r="C5" t="s">
        <v>67</v>
      </c>
      <c r="D5" t="s">
        <v>16</v>
      </c>
      <c r="E5" t="str">
        <f t="shared" si="0"/>
        <v>RFID-Reader</v>
      </c>
      <c r="F5">
        <v>1</v>
      </c>
      <c r="I5">
        <v>1</v>
      </c>
      <c r="J5" t="str">
        <f t="shared" si="2"/>
        <v>/files/reader/opcConfig.csv</v>
      </c>
      <c r="K5" t="str">
        <f t="shared" si="2"/>
        <v>Id</v>
      </c>
      <c r="L5" t="str">
        <f t="shared" si="2"/>
        <v>reader1</v>
      </c>
      <c r="M5" t="str">
        <f t="shared" si="1"/>
        <v>Location</v>
      </c>
    </row>
    <row r="6" spans="1:15" x14ac:dyDescent="0.35">
      <c r="A6">
        <v>4</v>
      </c>
      <c r="B6" t="str">
        <f>_xlfn.CONCAT(SUBSTITUTE(D6," ",""),IF(COUNTIF(B$2:B5,_xlfn.CONCAT(D6,"*"))=0,"",COUNTIF(B$2:B5,_xlfn.CONCAT(D6,"*"))))</f>
        <v>IPAdress</v>
      </c>
      <c r="C6" t="s">
        <v>74</v>
      </c>
      <c r="D6" t="s">
        <v>17</v>
      </c>
      <c r="E6" t="str">
        <f t="shared" si="0"/>
        <v>RFID-Reader</v>
      </c>
      <c r="F6">
        <v>0</v>
      </c>
      <c r="I6">
        <v>1</v>
      </c>
      <c r="J6" t="str">
        <f t="shared" si="2"/>
        <v>/files/reader/opcConfig.csv</v>
      </c>
      <c r="K6" t="str">
        <f t="shared" si="2"/>
        <v>Id</v>
      </c>
      <c r="L6" t="str">
        <f t="shared" si="2"/>
        <v>reader1</v>
      </c>
      <c r="M6" t="str">
        <f t="shared" si="1"/>
        <v>IPAdress</v>
      </c>
    </row>
    <row r="7" spans="1:15" x14ac:dyDescent="0.35">
      <c r="A7">
        <v>2</v>
      </c>
      <c r="B7" t="str">
        <f>_xlfn.CONCAT(SUBSTITUTE(D7," ",""),IF(COUNTIF(B$2:B6,_xlfn.CONCAT(D7,"*"))=0,"",COUNTIF(B$2:B6,_xlfn.CONCAT(D7,"*"))))</f>
        <v>Port</v>
      </c>
      <c r="C7" t="s">
        <v>75</v>
      </c>
      <c r="D7" t="s">
        <v>18</v>
      </c>
      <c r="E7" t="str">
        <f t="shared" si="0"/>
        <v>RFID-Reader</v>
      </c>
      <c r="F7">
        <v>0</v>
      </c>
      <c r="G7">
        <v>0</v>
      </c>
      <c r="H7">
        <f>2^16</f>
        <v>65536</v>
      </c>
      <c r="I7">
        <v>1</v>
      </c>
      <c r="J7" t="str">
        <f t="shared" si="2"/>
        <v>/files/reader/opcConfig.csv</v>
      </c>
      <c r="K7" t="str">
        <f t="shared" si="2"/>
        <v>Id</v>
      </c>
      <c r="L7" t="str">
        <f t="shared" si="2"/>
        <v>reader1</v>
      </c>
      <c r="M7" t="str">
        <f t="shared" si="1"/>
        <v>Port</v>
      </c>
    </row>
    <row r="8" spans="1:15" x14ac:dyDescent="0.35">
      <c r="A8">
        <v>4</v>
      </c>
      <c r="B8" t="str">
        <f>_xlfn.CONCAT(SUBSTITUTE(D8," ",""),IF(COUNTIF(B$2:B7,_xlfn.CONCAT(D8,"*"))=0,"",COUNTIF(B$2:B7,_xlfn.CONCAT(D8,"*"))))</f>
        <v>SerialNumber</v>
      </c>
      <c r="C8" t="s">
        <v>76</v>
      </c>
      <c r="D8" t="s">
        <v>19</v>
      </c>
      <c r="E8" t="str">
        <f t="shared" si="0"/>
        <v>RFID-Reader</v>
      </c>
      <c r="F8">
        <v>0</v>
      </c>
      <c r="I8">
        <v>1</v>
      </c>
      <c r="J8" t="s">
        <v>24</v>
      </c>
      <c r="K8" t="str">
        <f t="shared" ref="K8:L10" si="3">K7</f>
        <v>Id</v>
      </c>
      <c r="L8" t="str">
        <f t="shared" si="3"/>
        <v>reader1</v>
      </c>
      <c r="M8" t="str">
        <f t="shared" si="1"/>
        <v>SerialNumber</v>
      </c>
    </row>
    <row r="9" spans="1:15" x14ac:dyDescent="0.35">
      <c r="A9">
        <v>4</v>
      </c>
      <c r="B9" t="str">
        <f>_xlfn.CONCAT(SUBSTITUTE(D9," ",""),IF(COUNTIF(B$2:B8,_xlfn.CONCAT(D9,"*"))=0,"",COUNTIF(B$2:B8,_xlfn.CONCAT(D9,"*"))))</f>
        <v>Hardwarerevision</v>
      </c>
      <c r="C9" t="s">
        <v>77</v>
      </c>
      <c r="D9" t="s">
        <v>20</v>
      </c>
      <c r="E9" t="str">
        <f t="shared" si="0"/>
        <v>RFID-Reader</v>
      </c>
      <c r="F9">
        <v>0</v>
      </c>
      <c r="I9">
        <v>1</v>
      </c>
      <c r="J9" t="str">
        <f>J8</f>
        <v>/files/reader/readerConfig.csv</v>
      </c>
      <c r="K9" t="str">
        <f t="shared" si="3"/>
        <v>Id</v>
      </c>
      <c r="L9" t="str">
        <f t="shared" si="3"/>
        <v>reader1</v>
      </c>
      <c r="M9" t="str">
        <f t="shared" si="1"/>
        <v>Hardwarerevision</v>
      </c>
    </row>
    <row r="10" spans="1:15" x14ac:dyDescent="0.35">
      <c r="A10">
        <v>4</v>
      </c>
      <c r="B10" t="str">
        <f>_xlfn.CONCAT(SUBSTITUTE(D10," ",""),IF(COUNTIF(B$2:B9,_xlfn.CONCAT(D10,"*"))=0,"",COUNTIF(B$2:B9,_xlfn.CONCAT(D10,"*"))))</f>
        <v>Softwarerevision</v>
      </c>
      <c r="C10" t="s">
        <v>78</v>
      </c>
      <c r="D10" t="s">
        <v>21</v>
      </c>
      <c r="E10" t="str">
        <f t="shared" si="0"/>
        <v>RFID-Reader</v>
      </c>
      <c r="F10">
        <v>0</v>
      </c>
      <c r="I10">
        <v>1</v>
      </c>
      <c r="J10" t="str">
        <f>J9</f>
        <v>/files/reader/readerConfig.csv</v>
      </c>
      <c r="K10" t="str">
        <f t="shared" si="3"/>
        <v>Id</v>
      </c>
      <c r="L10" t="str">
        <f t="shared" si="3"/>
        <v>reader1</v>
      </c>
      <c r="M10" t="str">
        <f t="shared" si="1"/>
        <v>Softwarerevision</v>
      </c>
    </row>
    <row r="11" spans="1:15" x14ac:dyDescent="0.35">
      <c r="A11">
        <v>3</v>
      </c>
      <c r="B11" t="str">
        <f>_xlfn.CONCAT(SUBSTITUTE(D11," ",""),IF(COUNTIF(B$2:B10,_xlfn.CONCAT(D11,"*"))=0,"",COUNTIF(B$2:B10,_xlfn.CONCAT(D11,"*"))))</f>
        <v>NotConnected</v>
      </c>
      <c r="C11" t="s">
        <v>79</v>
      </c>
      <c r="D11" t="s">
        <v>58</v>
      </c>
      <c r="E11" t="str">
        <f t="shared" si="0"/>
        <v>RFID-Reader</v>
      </c>
      <c r="F11">
        <v>0</v>
      </c>
      <c r="I11">
        <v>1</v>
      </c>
      <c r="J11" t="s">
        <v>34</v>
      </c>
      <c r="K11" t="str">
        <f>K10</f>
        <v>Id</v>
      </c>
      <c r="L11" t="str">
        <f>L10</f>
        <v>reader1</v>
      </c>
      <c r="M11" t="str">
        <f>SUBSTITUTE(D11," ","")</f>
        <v>NotConnected</v>
      </c>
    </row>
    <row r="12" spans="1:15" x14ac:dyDescent="0.35">
      <c r="A12">
        <v>3</v>
      </c>
      <c r="B12" t="str">
        <f>_xlfn.CONCAT(SUBSTITUTE(D12," ",""),IF(COUNTIF(B$2:B11,_xlfn.CONCAT(D12,"*"))=0,"",COUNTIF(B$2:B11,_xlfn.CONCAT(D12,"*"))))</f>
        <v>SoftwareNotConnected</v>
      </c>
      <c r="C12" t="s">
        <v>80</v>
      </c>
      <c r="D12" t="s">
        <v>62</v>
      </c>
      <c r="E12" t="str">
        <f t="shared" si="0"/>
        <v>RFID-Reader</v>
      </c>
      <c r="F12">
        <v>0</v>
      </c>
      <c r="I12">
        <v>2</v>
      </c>
      <c r="N12" t="s">
        <v>63</v>
      </c>
    </row>
    <row r="13" spans="1:15" x14ac:dyDescent="0.35">
      <c r="A13">
        <v>7</v>
      </c>
      <c r="B13" t="str">
        <f>_xlfn.CONCAT(SUBSTITUTE(D13," ",""),IF(COUNTIF(B$2:B12,_xlfn.CONCAT(D13,"*"))=0,"",COUNTIF(B$2:B12,_xlfn.CONCAT(D13,"*"))))</f>
        <v>AddTemperaturSensor</v>
      </c>
      <c r="D13" t="s">
        <v>35</v>
      </c>
      <c r="E13" t="str">
        <f t="shared" si="0"/>
        <v>RFID-Reader</v>
      </c>
      <c r="M13" t="str">
        <f t="shared" ref="M13:M14" si="4">B13</f>
        <v>AddTemperaturSensor</v>
      </c>
      <c r="O13" t="s">
        <v>35</v>
      </c>
    </row>
    <row r="14" spans="1:15" x14ac:dyDescent="0.35">
      <c r="A14">
        <v>7</v>
      </c>
      <c r="B14" t="str">
        <f>_xlfn.CONCAT(SUBSTITUTE(D14," ",""),IF(COUNTIF(B$2:B13,_xlfn.CONCAT(D14,"*"))=0,"",COUNTIF(B$2:B13,_xlfn.CONCAT(D14,"*"))))</f>
        <v>RemoveTemperaturSensor</v>
      </c>
      <c r="D14" t="s">
        <v>36</v>
      </c>
      <c r="E14" t="str">
        <f t="shared" si="0"/>
        <v>RFID-Reader</v>
      </c>
      <c r="M14" t="str">
        <f t="shared" si="4"/>
        <v>RemoveTemperaturSensor</v>
      </c>
      <c r="O14" t="s">
        <v>36</v>
      </c>
    </row>
    <row r="15" spans="1:15" x14ac:dyDescent="0.35">
      <c r="A15">
        <v>1</v>
      </c>
      <c r="B15" t="str">
        <f>_xlfn.CONCAT(SUBSTITUTE(D15," ",""),IF(COUNTIF(B$2:B14,_xlfn.CONCAT(D15,"*"))=0,"",COUNTIF(B$2:B14,_xlfn.CONCAT(D15,"*"))))</f>
        <v>InputPin1</v>
      </c>
      <c r="D15" t="s">
        <v>25</v>
      </c>
      <c r="E15" t="str">
        <f t="shared" si="0"/>
        <v>RFID-Reader</v>
      </c>
    </row>
    <row r="16" spans="1:15" x14ac:dyDescent="0.35">
      <c r="A16">
        <v>4</v>
      </c>
      <c r="B16" t="str">
        <f>_xlfn.CONCAT(SUBSTITUTE(D16," ",""),IF(COUNTIF(B$2:B15,_xlfn.CONCAT(D16,"*"))=0,"",COUNTIF(B$2:B15,_xlfn.CONCAT(D16,"*"))))</f>
        <v>Name1</v>
      </c>
      <c r="C16" t="s">
        <v>70</v>
      </c>
      <c r="D16" t="s">
        <v>1</v>
      </c>
      <c r="E16" t="str">
        <f>$B$15</f>
        <v>InputPin1</v>
      </c>
      <c r="F16">
        <v>1</v>
      </c>
      <c r="I16">
        <v>1</v>
      </c>
      <c r="J16" t="s">
        <v>23</v>
      </c>
      <c r="K16" t="s">
        <v>22</v>
      </c>
      <c r="L16" t="str">
        <f>B15</f>
        <v>InputPin1</v>
      </c>
      <c r="M16" t="str">
        <f t="shared" ref="M16:M21" si="5">SUBSTITUTE(D16," ","")</f>
        <v>Name</v>
      </c>
    </row>
    <row r="17" spans="1:13" x14ac:dyDescent="0.35">
      <c r="A17">
        <v>4</v>
      </c>
      <c r="B17" t="str">
        <f>_xlfn.CONCAT(SUBSTITUTE(D17," ",""),IF(COUNTIF(B$2:B16,_xlfn.CONCAT(D17,"*"))=0,"",COUNTIF(B$2:B16,_xlfn.CONCAT(D17,"*"))))</f>
        <v>Description1</v>
      </c>
      <c r="C17" t="s">
        <v>71</v>
      </c>
      <c r="D17" t="s">
        <v>2</v>
      </c>
      <c r="E17" t="str">
        <f>$B$15</f>
        <v>InputPin1</v>
      </c>
      <c r="F17">
        <v>1</v>
      </c>
      <c r="I17">
        <v>1</v>
      </c>
      <c r="J17" t="str">
        <f t="shared" ref="J17:L17" si="6">J16</f>
        <v>/files/reader/opcConfig.csv</v>
      </c>
      <c r="K17" t="str">
        <f t="shared" si="6"/>
        <v>Id</v>
      </c>
      <c r="L17" t="str">
        <f t="shared" si="6"/>
        <v>InputPin1</v>
      </c>
      <c r="M17" t="str">
        <f t="shared" si="5"/>
        <v>Description</v>
      </c>
    </row>
    <row r="18" spans="1:13" x14ac:dyDescent="0.35">
      <c r="A18">
        <v>4</v>
      </c>
      <c r="B18" t="str">
        <f>_xlfn.CONCAT(SUBSTITUTE(D18," ",""),IF(COUNTIF(B$2:B17,_xlfn.CONCAT(D18,"*"))=0,"",COUNTIF(B$2:B17,_xlfn.CONCAT(D18,"*"))))</f>
        <v>Location1</v>
      </c>
      <c r="C18" t="s">
        <v>72</v>
      </c>
      <c r="D18" t="s">
        <v>16</v>
      </c>
      <c r="E18" t="str">
        <f>$B$15</f>
        <v>InputPin1</v>
      </c>
      <c r="F18">
        <v>1</v>
      </c>
      <c r="I18">
        <v>1</v>
      </c>
      <c r="J18" t="str">
        <f t="shared" ref="J18:L18" si="7">J17</f>
        <v>/files/reader/opcConfig.csv</v>
      </c>
      <c r="K18" t="str">
        <f t="shared" si="7"/>
        <v>Id</v>
      </c>
      <c r="L18" t="str">
        <f t="shared" si="7"/>
        <v>InputPin1</v>
      </c>
      <c r="M18" t="str">
        <f t="shared" si="5"/>
        <v>Location</v>
      </c>
    </row>
    <row r="19" spans="1:13" x14ac:dyDescent="0.35">
      <c r="A19">
        <v>2</v>
      </c>
      <c r="B19" t="str">
        <f>_xlfn.CONCAT(SUBSTITUTE(D19," ",""),IF(COUNTIF(B$2:B18,_xlfn.CONCAT(D19,"*"))=0,"",COUNTIF(B$2:B18,_xlfn.CONCAT(D19,"*"))))</f>
        <v>Pin</v>
      </c>
      <c r="C19" t="s">
        <v>65</v>
      </c>
      <c r="D19" t="s">
        <v>27</v>
      </c>
      <c r="E19" t="str">
        <f>$B$15</f>
        <v>InputPin1</v>
      </c>
      <c r="F19">
        <v>0</v>
      </c>
      <c r="I19">
        <v>1</v>
      </c>
      <c r="J19" t="s">
        <v>24</v>
      </c>
      <c r="K19" t="str">
        <f>K18</f>
        <v>Id</v>
      </c>
      <c r="L19" t="str">
        <f>L18</f>
        <v>InputPin1</v>
      </c>
      <c r="M19" t="str">
        <f t="shared" si="5"/>
        <v>Pin</v>
      </c>
    </row>
    <row r="20" spans="1:13" x14ac:dyDescent="0.35">
      <c r="A20">
        <v>3</v>
      </c>
      <c r="B20" t="str">
        <f>_xlfn.CONCAT(SUBSTITUTE(D20," ",""),IF(COUNTIF(B$2:B19,_xlfn.CONCAT(D20,"*"))=0,"",COUNTIF(B$2:B19,_xlfn.CONCAT(D20,"*"))))</f>
        <v>Mode</v>
      </c>
      <c r="C20" t="s">
        <v>66</v>
      </c>
      <c r="D20" t="s">
        <v>28</v>
      </c>
      <c r="E20" t="str">
        <f>$B$15</f>
        <v>InputPin1</v>
      </c>
      <c r="F20">
        <v>0</v>
      </c>
      <c r="I20">
        <v>1</v>
      </c>
      <c r="J20" t="str">
        <f>J19</f>
        <v>/files/reader/readerConfig.csv</v>
      </c>
      <c r="K20" t="str">
        <f>K19</f>
        <v>Id</v>
      </c>
      <c r="L20" t="str">
        <f>L19</f>
        <v>InputPin1</v>
      </c>
      <c r="M20" t="str">
        <f t="shared" si="5"/>
        <v>Mode</v>
      </c>
    </row>
    <row r="21" spans="1:13" x14ac:dyDescent="0.35">
      <c r="A21">
        <v>3</v>
      </c>
      <c r="B21" t="str">
        <f>_xlfn.CONCAT(SUBSTITUTE(D21," ",""),IF(COUNTIF(B$2:B20,_xlfn.CONCAT(D21,"*"))=0,"",COUNTIF(B$2:B20,_xlfn.CONCAT(D21,"*"))))</f>
        <v>State</v>
      </c>
      <c r="C21" t="s">
        <v>73</v>
      </c>
      <c r="D21" t="s">
        <v>26</v>
      </c>
      <c r="E21" t="str">
        <f>$B$15</f>
        <v>InputPin1</v>
      </c>
      <c r="F21">
        <v>0</v>
      </c>
      <c r="I21">
        <v>1</v>
      </c>
      <c r="J21" t="s">
        <v>34</v>
      </c>
      <c r="K21" t="str">
        <f>K19</f>
        <v>Id</v>
      </c>
      <c r="L21" t="str">
        <f>L20</f>
        <v>InputPin1</v>
      </c>
      <c r="M21" t="str">
        <f t="shared" si="5"/>
        <v>State</v>
      </c>
    </row>
    <row r="22" spans="1:13" ht="15.5" customHeight="1" x14ac:dyDescent="0.35">
      <c r="A22">
        <v>1</v>
      </c>
      <c r="B22" t="str">
        <f>_xlfn.CONCAT(SUBSTITUTE(D22," ",""),IF(COUNTIF(B$2:B21,_xlfn.CONCAT(D22,"*"))=0,"",COUNTIF(B$2:B21,_xlfn.CONCAT(D22,"*"))))</f>
        <v>InputPin2</v>
      </c>
      <c r="D22" t="s">
        <v>29</v>
      </c>
      <c r="E22" t="str">
        <f>$B$2</f>
        <v>RFID-Reader</v>
      </c>
    </row>
    <row r="23" spans="1:13" x14ac:dyDescent="0.35">
      <c r="A23">
        <v>4</v>
      </c>
      <c r="B23" t="str">
        <f>_xlfn.CONCAT(SUBSTITUTE(D23," ",""),IF(COUNTIF(B$2:B22,_xlfn.CONCAT(D23,"*"))=0,"",COUNTIF(B$2:B22,_xlfn.CONCAT(D23,"*"))))</f>
        <v>Name2</v>
      </c>
      <c r="C23" t="s">
        <v>70</v>
      </c>
      <c r="D23" t="s">
        <v>1</v>
      </c>
      <c r="E23" t="str">
        <f>$B$22</f>
        <v>InputPin2</v>
      </c>
      <c r="F23">
        <v>1</v>
      </c>
      <c r="I23">
        <v>1</v>
      </c>
      <c r="J23" t="s">
        <v>23</v>
      </c>
      <c r="K23" t="s">
        <v>22</v>
      </c>
      <c r="L23" t="str">
        <f>B22</f>
        <v>InputPin2</v>
      </c>
      <c r="M23" t="str">
        <f t="shared" ref="M23:M28" si="8">SUBSTITUTE(D23," ","")</f>
        <v>Name</v>
      </c>
    </row>
    <row r="24" spans="1:13" x14ac:dyDescent="0.35">
      <c r="A24">
        <v>4</v>
      </c>
      <c r="B24" t="str">
        <f>_xlfn.CONCAT(SUBSTITUTE(D24," ",""),IF(COUNTIF(B$2:B23,_xlfn.CONCAT(D24,"*"))=0,"",COUNTIF(B$2:B23,_xlfn.CONCAT(D24,"*"))))</f>
        <v>Description2</v>
      </c>
      <c r="C24" t="s">
        <v>71</v>
      </c>
      <c r="D24" t="s">
        <v>2</v>
      </c>
      <c r="E24" t="str">
        <f>E23</f>
        <v>InputPin2</v>
      </c>
      <c r="F24">
        <v>1</v>
      </c>
      <c r="I24">
        <v>1</v>
      </c>
      <c r="J24" t="str">
        <f t="shared" ref="J24:L24" si="9">J23</f>
        <v>/files/reader/opcConfig.csv</v>
      </c>
      <c r="K24" t="str">
        <f t="shared" si="9"/>
        <v>Id</v>
      </c>
      <c r="L24" t="str">
        <f t="shared" si="9"/>
        <v>InputPin2</v>
      </c>
      <c r="M24" t="str">
        <f t="shared" si="8"/>
        <v>Description</v>
      </c>
    </row>
    <row r="25" spans="1:13" x14ac:dyDescent="0.35">
      <c r="A25">
        <v>4</v>
      </c>
      <c r="B25" t="str">
        <f>_xlfn.CONCAT(SUBSTITUTE(D25," ",""),IF(COUNTIF(B$2:B24,_xlfn.CONCAT(D25,"*"))=0,"",COUNTIF(B$2:B24,_xlfn.CONCAT(D25,"*"))))</f>
        <v>Location2</v>
      </c>
      <c r="C25" t="s">
        <v>72</v>
      </c>
      <c r="D25" t="s">
        <v>16</v>
      </c>
      <c r="E25" t="str">
        <f>E24</f>
        <v>InputPin2</v>
      </c>
      <c r="F25">
        <v>1</v>
      </c>
      <c r="I25">
        <v>1</v>
      </c>
      <c r="J25" t="str">
        <f t="shared" ref="J25:L25" si="10">J24</f>
        <v>/files/reader/opcConfig.csv</v>
      </c>
      <c r="K25" t="str">
        <f t="shared" si="10"/>
        <v>Id</v>
      </c>
      <c r="L25" t="str">
        <f t="shared" si="10"/>
        <v>InputPin2</v>
      </c>
      <c r="M25" t="str">
        <f t="shared" si="8"/>
        <v>Location</v>
      </c>
    </row>
    <row r="26" spans="1:13" x14ac:dyDescent="0.35">
      <c r="A26">
        <v>2</v>
      </c>
      <c r="B26" t="str">
        <f>_xlfn.CONCAT(SUBSTITUTE(D26," ",""),IF(COUNTIF(B$2:B25,_xlfn.CONCAT(D26,"*"))=0,"",COUNTIF(B$2:B25,_xlfn.CONCAT(D26,"*"))))</f>
        <v>Pin1</v>
      </c>
      <c r="C26" t="s">
        <v>65</v>
      </c>
      <c r="D26" t="s">
        <v>27</v>
      </c>
      <c r="E26" t="str">
        <f>E25</f>
        <v>InputPin2</v>
      </c>
      <c r="F26">
        <v>0</v>
      </c>
      <c r="I26">
        <v>1</v>
      </c>
      <c r="J26" t="s">
        <v>24</v>
      </c>
      <c r="K26" t="str">
        <f>K25</f>
        <v>Id</v>
      </c>
      <c r="L26" t="str">
        <f>L25</f>
        <v>InputPin2</v>
      </c>
      <c r="M26" t="str">
        <f t="shared" si="8"/>
        <v>Pin</v>
      </c>
    </row>
    <row r="27" spans="1:13" x14ac:dyDescent="0.35">
      <c r="A27">
        <v>3</v>
      </c>
      <c r="B27" t="str">
        <f>_xlfn.CONCAT(SUBSTITUTE(D27," ",""),IF(COUNTIF(B$2:B26,_xlfn.CONCAT(D27,"*"))=0,"",COUNTIF(B$2:B26,_xlfn.CONCAT(D27,"*"))))</f>
        <v>Mode1</v>
      </c>
      <c r="C27" t="s">
        <v>66</v>
      </c>
      <c r="D27" t="s">
        <v>28</v>
      </c>
      <c r="E27" t="str">
        <f>E26</f>
        <v>InputPin2</v>
      </c>
      <c r="F27">
        <v>0</v>
      </c>
      <c r="I27">
        <v>1</v>
      </c>
      <c r="J27" t="str">
        <f>J26</f>
        <v>/files/reader/readerConfig.csv</v>
      </c>
      <c r="K27" t="str">
        <f>K26</f>
        <v>Id</v>
      </c>
      <c r="L27" t="str">
        <f>L26</f>
        <v>InputPin2</v>
      </c>
      <c r="M27" t="str">
        <f t="shared" si="8"/>
        <v>Mode</v>
      </c>
    </row>
    <row r="28" spans="1:13" x14ac:dyDescent="0.35">
      <c r="A28">
        <v>3</v>
      </c>
      <c r="B28" t="str">
        <f>_xlfn.CONCAT(SUBSTITUTE(D28," ",""),IF(COUNTIF(B$2:B27,_xlfn.CONCAT(D28,"*"))=0,"",COUNTIF(B$2:B27,_xlfn.CONCAT(D28,"*"))))</f>
        <v>State1</v>
      </c>
      <c r="C28" t="s">
        <v>73</v>
      </c>
      <c r="D28" t="s">
        <v>26</v>
      </c>
      <c r="E28" t="str">
        <f>E27</f>
        <v>InputPin2</v>
      </c>
      <c r="F28">
        <v>0</v>
      </c>
      <c r="I28">
        <v>1</v>
      </c>
      <c r="J28" t="s">
        <v>34</v>
      </c>
      <c r="K28" t="str">
        <f>K26</f>
        <v>Id</v>
      </c>
      <c r="L28" t="str">
        <f>L27</f>
        <v>InputPin2</v>
      </c>
      <c r="M28" t="str">
        <f t="shared" si="8"/>
        <v>State</v>
      </c>
    </row>
    <row r="29" spans="1:13" x14ac:dyDescent="0.35">
      <c r="A29">
        <v>1</v>
      </c>
      <c r="B29" t="str">
        <f>_xlfn.CONCAT(SUBSTITUTE(D29," ",""),IF(COUNTIF(B$2:B28,_xlfn.CONCAT(D29,"*"))=0,"",COUNTIF(B$2:B28,_xlfn.CONCAT(D29,"*"))))</f>
        <v>OutputPin1</v>
      </c>
      <c r="D29" t="s">
        <v>31</v>
      </c>
      <c r="E29" t="str">
        <f>$B$2</f>
        <v>RFID-Reader</v>
      </c>
    </row>
    <row r="30" spans="1:13" x14ac:dyDescent="0.35">
      <c r="A30">
        <v>4</v>
      </c>
      <c r="B30" t="str">
        <f>_xlfn.CONCAT(SUBSTITUTE(D30," ",""),IF(COUNTIF(B$2:B29,_xlfn.CONCAT(D30,"*"))=0,"",COUNTIF(B$2:B29,_xlfn.CONCAT(D30,"*"))))</f>
        <v>Name3</v>
      </c>
      <c r="C30" t="s">
        <v>70</v>
      </c>
      <c r="D30" t="s">
        <v>1</v>
      </c>
      <c r="E30" t="str">
        <f>B29</f>
        <v>OutputPin1</v>
      </c>
      <c r="F30">
        <v>1</v>
      </c>
      <c r="I30">
        <v>1</v>
      </c>
      <c r="J30" t="s">
        <v>23</v>
      </c>
      <c r="K30" t="s">
        <v>22</v>
      </c>
      <c r="L30" t="str">
        <f>B29</f>
        <v>OutputPin1</v>
      </c>
      <c r="M30" t="str">
        <f t="shared" ref="M30:M34" si="11">SUBSTITUTE(D30," ","")</f>
        <v>Name</v>
      </c>
    </row>
    <row r="31" spans="1:13" x14ac:dyDescent="0.35">
      <c r="A31">
        <v>4</v>
      </c>
      <c r="B31" t="str">
        <f>_xlfn.CONCAT(SUBSTITUTE(D31," ",""),IF(COUNTIF(B$2:B30,_xlfn.CONCAT(D31,"*"))=0,"",COUNTIF(B$2:B30,_xlfn.CONCAT(D31,"*"))))</f>
        <v>Description3</v>
      </c>
      <c r="C31" t="s">
        <v>71</v>
      </c>
      <c r="D31" t="s">
        <v>2</v>
      </c>
      <c r="E31" t="str">
        <f>E30</f>
        <v>OutputPin1</v>
      </c>
      <c r="F31">
        <v>1</v>
      </c>
      <c r="I31">
        <v>1</v>
      </c>
      <c r="J31" t="str">
        <f t="shared" ref="J31:L31" si="12">J30</f>
        <v>/files/reader/opcConfig.csv</v>
      </c>
      <c r="K31" t="str">
        <f t="shared" si="12"/>
        <v>Id</v>
      </c>
      <c r="L31" t="str">
        <f t="shared" si="12"/>
        <v>OutputPin1</v>
      </c>
      <c r="M31" t="str">
        <f t="shared" si="11"/>
        <v>Description</v>
      </c>
    </row>
    <row r="32" spans="1:13" x14ac:dyDescent="0.35">
      <c r="A32">
        <v>4</v>
      </c>
      <c r="B32" t="str">
        <f>_xlfn.CONCAT(SUBSTITUTE(D32," ",""),IF(COUNTIF(B$2:B31,_xlfn.CONCAT(D32,"*"))=0,"",COUNTIF(B$2:B31,_xlfn.CONCAT(D32,"*"))))</f>
        <v>Location3</v>
      </c>
      <c r="C32" t="s">
        <v>72</v>
      </c>
      <c r="D32" t="s">
        <v>16</v>
      </c>
      <c r="E32" t="str">
        <f>E31</f>
        <v>OutputPin1</v>
      </c>
      <c r="F32">
        <v>1</v>
      </c>
      <c r="I32">
        <v>1</v>
      </c>
      <c r="J32" t="str">
        <f t="shared" ref="J32:L32" si="13">J31</f>
        <v>/files/reader/opcConfig.csv</v>
      </c>
      <c r="K32" t="str">
        <f t="shared" si="13"/>
        <v>Id</v>
      </c>
      <c r="L32" t="str">
        <f t="shared" si="13"/>
        <v>OutputPin1</v>
      </c>
      <c r="M32" t="str">
        <f t="shared" si="11"/>
        <v>Location</v>
      </c>
    </row>
    <row r="33" spans="1:13" x14ac:dyDescent="0.35">
      <c r="A33">
        <v>2</v>
      </c>
      <c r="B33" t="str">
        <f>_xlfn.CONCAT(SUBSTITUTE(D33," ",""),IF(COUNTIF(B$2:B32,_xlfn.CONCAT(D33,"*"))=0,"",COUNTIF(B$2:B32,_xlfn.CONCAT(D33,"*"))))</f>
        <v>Pin2</v>
      </c>
      <c r="C33" t="s">
        <v>65</v>
      </c>
      <c r="D33" t="s">
        <v>27</v>
      </c>
      <c r="E33" t="str">
        <f>E32</f>
        <v>OutputPin1</v>
      </c>
      <c r="F33">
        <v>0</v>
      </c>
      <c r="I33">
        <v>1</v>
      </c>
      <c r="J33" t="str">
        <f t="shared" ref="J33:L33" si="14">J32</f>
        <v>/files/reader/opcConfig.csv</v>
      </c>
      <c r="K33" t="str">
        <f t="shared" si="14"/>
        <v>Id</v>
      </c>
      <c r="L33" t="str">
        <f t="shared" si="14"/>
        <v>OutputPin1</v>
      </c>
      <c r="M33" t="str">
        <f t="shared" si="11"/>
        <v>Pin</v>
      </c>
    </row>
    <row r="34" spans="1:13" x14ac:dyDescent="0.35">
      <c r="A34">
        <v>3</v>
      </c>
      <c r="B34" t="str">
        <f>_xlfn.CONCAT(SUBSTITUTE(D34," ",""),IF(COUNTIF(B$2:B33,_xlfn.CONCAT(D34,"*"))=0,"",COUNTIF(B$2:B33,_xlfn.CONCAT(D34,"*"))))</f>
        <v>Mode2</v>
      </c>
      <c r="C34" t="s">
        <v>66</v>
      </c>
      <c r="D34" t="s">
        <v>28</v>
      </c>
      <c r="E34" t="str">
        <f>E33</f>
        <v>OutputPin1</v>
      </c>
      <c r="F34">
        <v>0</v>
      </c>
      <c r="I34">
        <v>1</v>
      </c>
      <c r="J34" t="str">
        <f t="shared" ref="J34:L34" si="15">J33</f>
        <v>/files/reader/opcConfig.csv</v>
      </c>
      <c r="K34" t="str">
        <f t="shared" si="15"/>
        <v>Id</v>
      </c>
      <c r="L34" t="str">
        <f t="shared" si="15"/>
        <v>OutputPin1</v>
      </c>
      <c r="M34" t="str">
        <f t="shared" si="11"/>
        <v>Mode</v>
      </c>
    </row>
    <row r="35" spans="1:13" x14ac:dyDescent="0.35">
      <c r="A35">
        <v>3</v>
      </c>
      <c r="B35" t="str">
        <f>_xlfn.CONCAT(SUBSTITUTE(D35," ",""),IF(COUNTIF(B$2:B34,_xlfn.CONCAT(D35,"*"))=0,"",COUNTIF(B$2:B34,_xlfn.CONCAT(D35,"*"))))</f>
        <v>State2</v>
      </c>
      <c r="C35" t="s">
        <v>73</v>
      </c>
      <c r="D35" t="s">
        <v>26</v>
      </c>
      <c r="E35" t="str">
        <f>E34</f>
        <v>OutputPin1</v>
      </c>
      <c r="F35">
        <v>0</v>
      </c>
      <c r="I35">
        <v>1</v>
      </c>
      <c r="J35" t="str">
        <f>J33</f>
        <v>/files/reader/opcConfig.csv</v>
      </c>
      <c r="K35" t="str">
        <f>K33</f>
        <v>Id</v>
      </c>
      <c r="L35" t="str">
        <f>L34</f>
        <v>OutputPin1</v>
      </c>
      <c r="M35" t="str">
        <f>SUBSTITUTE(D35," ","")</f>
        <v>State</v>
      </c>
    </row>
    <row r="36" spans="1:13" x14ac:dyDescent="0.35">
      <c r="A36">
        <v>1</v>
      </c>
      <c r="B36" t="str">
        <f>_xlfn.CONCAT(SUBSTITUTE(D36," ",""),IF(COUNTIF(B$2:B35,_xlfn.CONCAT(D36,"*"))=0,"",COUNTIF(B$2:B35,_xlfn.CONCAT(D36,"*"))))</f>
        <v>OutputPin2</v>
      </c>
      <c r="D36" t="s">
        <v>30</v>
      </c>
      <c r="E36" t="str">
        <f>$B$2</f>
        <v>RFID-Reader</v>
      </c>
    </row>
    <row r="37" spans="1:13" x14ac:dyDescent="0.35">
      <c r="A37">
        <v>4</v>
      </c>
      <c r="B37" t="str">
        <f>_xlfn.CONCAT(SUBSTITUTE(D37," ",""),IF(COUNTIF(B$2:B36,_xlfn.CONCAT(D37,"*"))=0,"",COUNTIF(B$2:B36,_xlfn.CONCAT(D37,"*"))))</f>
        <v>Name4</v>
      </c>
      <c r="C37" t="s">
        <v>70</v>
      </c>
      <c r="D37" t="s">
        <v>1</v>
      </c>
      <c r="E37" t="str">
        <f>B36</f>
        <v>OutputPin2</v>
      </c>
      <c r="F37">
        <v>1</v>
      </c>
      <c r="I37">
        <v>1</v>
      </c>
      <c r="J37" t="s">
        <v>23</v>
      </c>
      <c r="K37" t="s">
        <v>22</v>
      </c>
      <c r="L37" t="str">
        <f>B36</f>
        <v>OutputPin2</v>
      </c>
      <c r="M37" t="str">
        <f t="shared" ref="M37:M42" si="16">SUBSTITUTE(D37," ","")</f>
        <v>Name</v>
      </c>
    </row>
    <row r="38" spans="1:13" x14ac:dyDescent="0.35">
      <c r="A38">
        <v>4</v>
      </c>
      <c r="B38" t="str">
        <f>_xlfn.CONCAT(SUBSTITUTE(D38," ",""),IF(COUNTIF(B$2:B37,_xlfn.CONCAT(D38,"*"))=0,"",COUNTIF(B$2:B37,_xlfn.CONCAT(D38,"*"))))</f>
        <v>Description4</v>
      </c>
      <c r="C38" t="s">
        <v>71</v>
      </c>
      <c r="D38" t="s">
        <v>2</v>
      </c>
      <c r="E38" t="str">
        <f>E37</f>
        <v>OutputPin2</v>
      </c>
      <c r="F38">
        <v>1</v>
      </c>
      <c r="I38">
        <v>1</v>
      </c>
      <c r="J38" t="str">
        <f t="shared" ref="J38:L38" si="17">J37</f>
        <v>/files/reader/opcConfig.csv</v>
      </c>
      <c r="K38" t="str">
        <f t="shared" si="17"/>
        <v>Id</v>
      </c>
      <c r="L38" t="str">
        <f t="shared" si="17"/>
        <v>OutputPin2</v>
      </c>
      <c r="M38" t="str">
        <f t="shared" si="16"/>
        <v>Description</v>
      </c>
    </row>
    <row r="39" spans="1:13" x14ac:dyDescent="0.35">
      <c r="A39">
        <v>4</v>
      </c>
      <c r="B39" t="str">
        <f>_xlfn.CONCAT(SUBSTITUTE(D39," ",""),IF(COUNTIF(B$2:B38,_xlfn.CONCAT(D39,"*"))=0,"",COUNTIF(B$2:B38,_xlfn.CONCAT(D39,"*"))))</f>
        <v>Location4</v>
      </c>
      <c r="C39" t="s">
        <v>72</v>
      </c>
      <c r="D39" t="s">
        <v>16</v>
      </c>
      <c r="E39" t="str">
        <f>E38</f>
        <v>OutputPin2</v>
      </c>
      <c r="F39">
        <v>1</v>
      </c>
      <c r="I39">
        <v>1</v>
      </c>
      <c r="J39" t="str">
        <f t="shared" ref="J39:L39" si="18">J38</f>
        <v>/files/reader/opcConfig.csv</v>
      </c>
      <c r="K39" t="str">
        <f t="shared" si="18"/>
        <v>Id</v>
      </c>
      <c r="L39" t="str">
        <f t="shared" si="18"/>
        <v>OutputPin2</v>
      </c>
      <c r="M39" t="str">
        <f t="shared" si="16"/>
        <v>Location</v>
      </c>
    </row>
    <row r="40" spans="1:13" x14ac:dyDescent="0.35">
      <c r="A40">
        <v>2</v>
      </c>
      <c r="B40" t="str">
        <f>_xlfn.CONCAT(SUBSTITUTE(D40," ",""),IF(COUNTIF(B$2:B39,_xlfn.CONCAT(D40,"*"))=0,"",COUNTIF(B$2:B39,_xlfn.CONCAT(D40,"*"))))</f>
        <v>Pin3</v>
      </c>
      <c r="C40" t="s">
        <v>65</v>
      </c>
      <c r="D40" t="s">
        <v>27</v>
      </c>
      <c r="E40" t="str">
        <f>E39</f>
        <v>OutputPin2</v>
      </c>
      <c r="F40">
        <v>0</v>
      </c>
      <c r="I40">
        <v>1</v>
      </c>
      <c r="J40" t="str">
        <f t="shared" ref="J40:L40" si="19">J39</f>
        <v>/files/reader/opcConfig.csv</v>
      </c>
      <c r="K40" t="str">
        <f t="shared" si="19"/>
        <v>Id</v>
      </c>
      <c r="L40" t="str">
        <f t="shared" si="19"/>
        <v>OutputPin2</v>
      </c>
      <c r="M40" t="str">
        <f t="shared" si="16"/>
        <v>Pin</v>
      </c>
    </row>
    <row r="41" spans="1:13" x14ac:dyDescent="0.35">
      <c r="A41">
        <v>3</v>
      </c>
      <c r="B41" t="str">
        <f>_xlfn.CONCAT(SUBSTITUTE(D41," ",""),IF(COUNTIF(B$2:B40,_xlfn.CONCAT(D41,"*"))=0,"",COUNTIF(B$2:B40,_xlfn.CONCAT(D41,"*"))))</f>
        <v>Mode3</v>
      </c>
      <c r="C41" t="s">
        <v>66</v>
      </c>
      <c r="D41" t="s">
        <v>28</v>
      </c>
      <c r="E41" t="str">
        <f>E40</f>
        <v>OutputPin2</v>
      </c>
      <c r="F41">
        <v>0</v>
      </c>
      <c r="I41">
        <v>1</v>
      </c>
      <c r="J41" t="str">
        <f t="shared" ref="J41:L41" si="20">J40</f>
        <v>/files/reader/opcConfig.csv</v>
      </c>
      <c r="K41" t="str">
        <f t="shared" si="20"/>
        <v>Id</v>
      </c>
      <c r="L41" t="str">
        <f t="shared" si="20"/>
        <v>OutputPin2</v>
      </c>
      <c r="M41" t="str">
        <f t="shared" si="16"/>
        <v>Mode</v>
      </c>
    </row>
    <row r="42" spans="1:13" x14ac:dyDescent="0.35">
      <c r="A42">
        <v>3</v>
      </c>
      <c r="B42" t="str">
        <f>_xlfn.CONCAT(SUBSTITUTE(D42," ",""),IF(COUNTIF(B$2:B41,_xlfn.CONCAT(D42,"*"))=0,"",COUNTIF(B$2:B41,_xlfn.CONCAT(D42,"*"))))</f>
        <v>State3</v>
      </c>
      <c r="C42" t="s">
        <v>73</v>
      </c>
      <c r="D42" t="s">
        <v>26</v>
      </c>
      <c r="E42" t="str">
        <f>E41</f>
        <v>OutputPin2</v>
      </c>
      <c r="F42">
        <v>0</v>
      </c>
      <c r="I42">
        <v>1</v>
      </c>
      <c r="J42" t="str">
        <f>J40</f>
        <v>/files/reader/opcConfig.csv</v>
      </c>
      <c r="K42" t="str">
        <f>K40</f>
        <v>Id</v>
      </c>
      <c r="L42" t="str">
        <f>L41</f>
        <v>OutputPin2</v>
      </c>
      <c r="M42" t="str">
        <f t="shared" si="16"/>
        <v>State</v>
      </c>
    </row>
    <row r="43" spans="1:13" x14ac:dyDescent="0.35">
      <c r="A43">
        <v>1</v>
      </c>
      <c r="B43" t="str">
        <f>_xlfn.CONCAT(SUBSTITUTE(D43," ",""),IF(COUNTIF(B$2:B42,_xlfn.CONCAT(D43,"*"))=0,"",COUNTIF(B$2:B42,_xlfn.CONCAT(D43,"*"))))</f>
        <v>OutputPin3</v>
      </c>
      <c r="D43" t="s">
        <v>32</v>
      </c>
      <c r="E43" t="str">
        <f>$B$2</f>
        <v>RFID-Reader</v>
      </c>
    </row>
    <row r="44" spans="1:13" x14ac:dyDescent="0.35">
      <c r="A44">
        <v>4</v>
      </c>
      <c r="B44" t="str">
        <f>_xlfn.CONCAT(SUBSTITUTE(D44," ",""),IF(COUNTIF(B$2:B43,_xlfn.CONCAT(D44,"*"))=0,"",COUNTIF(B$2:B43,_xlfn.CONCAT(D44,"*"))))</f>
        <v>Name5</v>
      </c>
      <c r="C44" t="s">
        <v>70</v>
      </c>
      <c r="D44" t="s">
        <v>1</v>
      </c>
      <c r="E44" t="str">
        <f>B43</f>
        <v>OutputPin3</v>
      </c>
      <c r="F44">
        <v>1</v>
      </c>
      <c r="I44">
        <v>1</v>
      </c>
      <c r="J44" t="s">
        <v>23</v>
      </c>
      <c r="K44" t="s">
        <v>22</v>
      </c>
      <c r="L44" t="str">
        <f>B43</f>
        <v>OutputPin3</v>
      </c>
      <c r="M44" t="str">
        <f t="shared" ref="M44:M49" si="21">SUBSTITUTE(D44," ","")</f>
        <v>Name</v>
      </c>
    </row>
    <row r="45" spans="1:13" x14ac:dyDescent="0.35">
      <c r="A45">
        <v>4</v>
      </c>
      <c r="B45" t="str">
        <f>_xlfn.CONCAT(SUBSTITUTE(D45," ",""),IF(COUNTIF(B$2:B44,_xlfn.CONCAT(D45,"*"))=0,"",COUNTIF(B$2:B44,_xlfn.CONCAT(D45,"*"))))</f>
        <v>Description5</v>
      </c>
      <c r="C45" t="s">
        <v>71</v>
      </c>
      <c r="D45" t="s">
        <v>2</v>
      </c>
      <c r="E45" t="str">
        <f>E44</f>
        <v>OutputPin3</v>
      </c>
      <c r="F45">
        <v>1</v>
      </c>
      <c r="I45">
        <v>1</v>
      </c>
      <c r="J45" t="str">
        <f t="shared" ref="J45:L45" si="22">J44</f>
        <v>/files/reader/opcConfig.csv</v>
      </c>
      <c r="K45" t="str">
        <f t="shared" si="22"/>
        <v>Id</v>
      </c>
      <c r="L45" t="str">
        <f t="shared" si="22"/>
        <v>OutputPin3</v>
      </c>
      <c r="M45" t="str">
        <f t="shared" si="21"/>
        <v>Description</v>
      </c>
    </row>
    <row r="46" spans="1:13" x14ac:dyDescent="0.35">
      <c r="A46">
        <v>4</v>
      </c>
      <c r="B46" t="str">
        <f>_xlfn.CONCAT(SUBSTITUTE(D46," ",""),IF(COUNTIF(B$2:B45,_xlfn.CONCAT(D46,"*"))=0,"",COUNTIF(B$2:B45,_xlfn.CONCAT(D46,"*"))))</f>
        <v>Location5</v>
      </c>
      <c r="C46" t="s">
        <v>72</v>
      </c>
      <c r="D46" t="s">
        <v>16</v>
      </c>
      <c r="E46" t="str">
        <f>E45</f>
        <v>OutputPin3</v>
      </c>
      <c r="F46">
        <v>1</v>
      </c>
      <c r="I46">
        <v>1</v>
      </c>
      <c r="J46" t="str">
        <f t="shared" ref="J46:L46" si="23">J45</f>
        <v>/files/reader/opcConfig.csv</v>
      </c>
      <c r="K46" t="str">
        <f t="shared" si="23"/>
        <v>Id</v>
      </c>
      <c r="L46" t="str">
        <f t="shared" si="23"/>
        <v>OutputPin3</v>
      </c>
      <c r="M46" t="str">
        <f t="shared" si="21"/>
        <v>Location</v>
      </c>
    </row>
    <row r="47" spans="1:13" x14ac:dyDescent="0.35">
      <c r="A47">
        <v>2</v>
      </c>
      <c r="B47" t="str">
        <f>_xlfn.CONCAT(SUBSTITUTE(D47," ",""),IF(COUNTIF(B$2:B46,_xlfn.CONCAT(D47,"*"))=0,"",COUNTIF(B$2:B46,_xlfn.CONCAT(D47,"*"))))</f>
        <v>Pin4</v>
      </c>
      <c r="C47" t="s">
        <v>65</v>
      </c>
      <c r="D47" t="s">
        <v>27</v>
      </c>
      <c r="E47" t="str">
        <f>E46</f>
        <v>OutputPin3</v>
      </c>
      <c r="F47">
        <v>0</v>
      </c>
      <c r="I47">
        <v>1</v>
      </c>
      <c r="J47" t="str">
        <f t="shared" ref="J47:L47" si="24">J46</f>
        <v>/files/reader/opcConfig.csv</v>
      </c>
      <c r="K47" t="str">
        <f t="shared" si="24"/>
        <v>Id</v>
      </c>
      <c r="L47" t="str">
        <f t="shared" si="24"/>
        <v>OutputPin3</v>
      </c>
      <c r="M47" t="str">
        <f t="shared" si="21"/>
        <v>Pin</v>
      </c>
    </row>
    <row r="48" spans="1:13" x14ac:dyDescent="0.35">
      <c r="A48">
        <v>3</v>
      </c>
      <c r="B48" t="str">
        <f>_xlfn.CONCAT(SUBSTITUTE(D48," ",""),IF(COUNTIF(B$2:B47,_xlfn.CONCAT(D48,"*"))=0,"",COUNTIF(B$2:B47,_xlfn.CONCAT(D48,"*"))))</f>
        <v>Mode4</v>
      </c>
      <c r="C48" t="s">
        <v>66</v>
      </c>
      <c r="D48" t="s">
        <v>28</v>
      </c>
      <c r="E48" t="str">
        <f>E47</f>
        <v>OutputPin3</v>
      </c>
      <c r="F48">
        <v>0</v>
      </c>
      <c r="I48">
        <v>1</v>
      </c>
      <c r="J48" t="str">
        <f t="shared" ref="J48:L48" si="25">J47</f>
        <v>/files/reader/opcConfig.csv</v>
      </c>
      <c r="K48" t="str">
        <f t="shared" si="25"/>
        <v>Id</v>
      </c>
      <c r="L48" t="str">
        <f t="shared" si="25"/>
        <v>OutputPin3</v>
      </c>
      <c r="M48" t="str">
        <f t="shared" si="21"/>
        <v>Mode</v>
      </c>
    </row>
    <row r="49" spans="1:13" x14ac:dyDescent="0.35">
      <c r="A49">
        <v>3</v>
      </c>
      <c r="B49" t="str">
        <f>_xlfn.CONCAT(SUBSTITUTE(D49," ",""),IF(COUNTIF(B$2:B48,_xlfn.CONCAT(D49,"*"))=0,"",COUNTIF(B$2:B48,_xlfn.CONCAT(D49,"*"))))</f>
        <v>State4</v>
      </c>
      <c r="C49" t="s">
        <v>73</v>
      </c>
      <c r="D49" t="s">
        <v>26</v>
      </c>
      <c r="E49" t="str">
        <f>E48</f>
        <v>OutputPin3</v>
      </c>
      <c r="F49">
        <v>0</v>
      </c>
      <c r="I49">
        <v>1</v>
      </c>
      <c r="J49" t="str">
        <f>J47</f>
        <v>/files/reader/opcConfig.csv</v>
      </c>
      <c r="K49" t="str">
        <f>K47</f>
        <v>Id</v>
      </c>
      <c r="L49" t="str">
        <f>L48</f>
        <v>OutputPin3</v>
      </c>
      <c r="M49" t="str">
        <f t="shared" si="21"/>
        <v>State</v>
      </c>
    </row>
    <row r="50" spans="1:13" x14ac:dyDescent="0.35">
      <c r="A50">
        <v>1</v>
      </c>
      <c r="B50" t="str">
        <f>_xlfn.CONCAT(SUBSTITUTE(D50," ",""),IF(COUNTIF(B$2:B49,_xlfn.CONCAT(D50,"*"))=0,"",COUNTIF(B$2:B49,_xlfn.CONCAT(D50,"*"))))</f>
        <v>OutputPin4</v>
      </c>
      <c r="D50" t="s">
        <v>33</v>
      </c>
      <c r="E50" t="str">
        <f>$B$2</f>
        <v>RFID-Reader</v>
      </c>
    </row>
    <row r="51" spans="1:13" x14ac:dyDescent="0.35">
      <c r="A51">
        <v>4</v>
      </c>
      <c r="B51" t="str">
        <f>_xlfn.CONCAT(SUBSTITUTE(D51," ",""),IF(COUNTIF(B$2:B50,_xlfn.CONCAT(D51,"*"))=0,"",COUNTIF(B$2:B50,_xlfn.CONCAT(D51,"*"))))</f>
        <v>Name6</v>
      </c>
      <c r="C51" t="s">
        <v>70</v>
      </c>
      <c r="D51" t="s">
        <v>1</v>
      </c>
      <c r="E51" t="str">
        <f>B50</f>
        <v>OutputPin4</v>
      </c>
      <c r="F51">
        <v>1</v>
      </c>
      <c r="I51">
        <v>1</v>
      </c>
      <c r="J51" t="s">
        <v>23</v>
      </c>
      <c r="K51" t="s">
        <v>22</v>
      </c>
      <c r="L51" t="str">
        <f>B50</f>
        <v>OutputPin4</v>
      </c>
      <c r="M51" t="str">
        <f t="shared" ref="M51:M56" si="26">SUBSTITUTE(D51," ","")</f>
        <v>Name</v>
      </c>
    </row>
    <row r="52" spans="1:13" x14ac:dyDescent="0.35">
      <c r="A52">
        <v>4</v>
      </c>
      <c r="B52" t="str">
        <f>_xlfn.CONCAT(SUBSTITUTE(D52," ",""),IF(COUNTIF(B$2:B51,_xlfn.CONCAT(D52,"*"))=0,"",COUNTIF(B$2:B51,_xlfn.CONCAT(D52,"*"))))</f>
        <v>Description6</v>
      </c>
      <c r="C52" t="s">
        <v>71</v>
      </c>
      <c r="D52" t="s">
        <v>2</v>
      </c>
      <c r="E52" t="str">
        <f>E51</f>
        <v>OutputPin4</v>
      </c>
      <c r="F52">
        <v>1</v>
      </c>
      <c r="I52">
        <v>1</v>
      </c>
      <c r="J52" t="str">
        <f t="shared" ref="J52:L52" si="27">J51</f>
        <v>/files/reader/opcConfig.csv</v>
      </c>
      <c r="K52" t="str">
        <f t="shared" si="27"/>
        <v>Id</v>
      </c>
      <c r="L52" t="str">
        <f t="shared" si="27"/>
        <v>OutputPin4</v>
      </c>
      <c r="M52" t="str">
        <f t="shared" si="26"/>
        <v>Description</v>
      </c>
    </row>
    <row r="53" spans="1:13" x14ac:dyDescent="0.35">
      <c r="A53">
        <v>4</v>
      </c>
      <c r="B53" t="str">
        <f>_xlfn.CONCAT(SUBSTITUTE(D53," ",""),IF(COUNTIF(B$2:B52,_xlfn.CONCAT(D53,"*"))=0,"",COUNTIF(B$2:B52,_xlfn.CONCAT(D53,"*"))))</f>
        <v>Location6</v>
      </c>
      <c r="C53" t="s">
        <v>72</v>
      </c>
      <c r="D53" t="s">
        <v>16</v>
      </c>
      <c r="E53" t="str">
        <f>E52</f>
        <v>OutputPin4</v>
      </c>
      <c r="F53">
        <v>1</v>
      </c>
      <c r="I53">
        <v>1</v>
      </c>
      <c r="J53" t="str">
        <f t="shared" ref="J53:L53" si="28">J52</f>
        <v>/files/reader/opcConfig.csv</v>
      </c>
      <c r="K53" t="str">
        <f t="shared" si="28"/>
        <v>Id</v>
      </c>
      <c r="L53" t="str">
        <f t="shared" si="28"/>
        <v>OutputPin4</v>
      </c>
      <c r="M53" t="str">
        <f t="shared" si="26"/>
        <v>Location</v>
      </c>
    </row>
    <row r="54" spans="1:13" x14ac:dyDescent="0.35">
      <c r="A54">
        <v>2</v>
      </c>
      <c r="B54" t="str">
        <f>_xlfn.CONCAT(SUBSTITUTE(D54," ",""),IF(COUNTIF(B$2:B53,_xlfn.CONCAT(D54,"*"))=0,"",COUNTIF(B$2:B53,_xlfn.CONCAT(D54,"*"))))</f>
        <v>Pin5</v>
      </c>
      <c r="C54" t="s">
        <v>65</v>
      </c>
      <c r="D54" t="s">
        <v>27</v>
      </c>
      <c r="E54" t="str">
        <f>E53</f>
        <v>OutputPin4</v>
      </c>
      <c r="F54">
        <v>0</v>
      </c>
      <c r="I54">
        <v>1</v>
      </c>
      <c r="J54" t="str">
        <f t="shared" ref="J54:L54" si="29">J53</f>
        <v>/files/reader/opcConfig.csv</v>
      </c>
      <c r="K54" t="str">
        <f t="shared" si="29"/>
        <v>Id</v>
      </c>
      <c r="L54" t="str">
        <f t="shared" si="29"/>
        <v>OutputPin4</v>
      </c>
      <c r="M54" t="str">
        <f t="shared" si="26"/>
        <v>Pin</v>
      </c>
    </row>
    <row r="55" spans="1:13" x14ac:dyDescent="0.35">
      <c r="A55">
        <v>3</v>
      </c>
      <c r="B55" t="str">
        <f>_xlfn.CONCAT(SUBSTITUTE(D55," ",""),IF(COUNTIF(B$2:B54,_xlfn.CONCAT(D55,"*"))=0,"",COUNTIF(B$2:B54,_xlfn.CONCAT(D55,"*"))))</f>
        <v>Mode5</v>
      </c>
      <c r="C55" t="s">
        <v>66</v>
      </c>
      <c r="D55" t="s">
        <v>28</v>
      </c>
      <c r="E55" t="str">
        <f>E54</f>
        <v>OutputPin4</v>
      </c>
      <c r="F55">
        <v>0</v>
      </c>
      <c r="I55">
        <v>1</v>
      </c>
      <c r="J55" t="str">
        <f t="shared" ref="J55:L55" si="30">J54</f>
        <v>/files/reader/opcConfig.csv</v>
      </c>
      <c r="K55" t="str">
        <f t="shared" si="30"/>
        <v>Id</v>
      </c>
      <c r="L55" t="str">
        <f t="shared" si="30"/>
        <v>OutputPin4</v>
      </c>
      <c r="M55" t="str">
        <f t="shared" si="26"/>
        <v>Mode</v>
      </c>
    </row>
    <row r="56" spans="1:13" x14ac:dyDescent="0.35">
      <c r="A56">
        <v>3</v>
      </c>
      <c r="B56" t="str">
        <f>_xlfn.CONCAT(SUBSTITUTE(D56," ",""),IF(COUNTIF(B$2:B55,_xlfn.CONCAT(D56,"*"))=0,"",COUNTIF(B$2:B55,_xlfn.CONCAT(D56,"*"))))</f>
        <v>State5</v>
      </c>
      <c r="C56" t="s">
        <v>73</v>
      </c>
      <c r="D56" t="s">
        <v>26</v>
      </c>
      <c r="E56" t="str">
        <f>E55</f>
        <v>OutputPin4</v>
      </c>
      <c r="F56">
        <v>0</v>
      </c>
      <c r="I56">
        <v>1</v>
      </c>
      <c r="J56" t="str">
        <f>J54</f>
        <v>/files/reader/opcConfig.csv</v>
      </c>
      <c r="K56" t="str">
        <f>K54</f>
        <v>Id</v>
      </c>
      <c r="L56" t="str">
        <f>L55</f>
        <v>OutputPin4</v>
      </c>
      <c r="M56" t="str">
        <f t="shared" si="26"/>
        <v>State</v>
      </c>
    </row>
    <row r="57" spans="1:13" x14ac:dyDescent="0.35">
      <c r="A57">
        <v>1</v>
      </c>
      <c r="B57" t="str">
        <f>_xlfn.CONCAT(SUBSTITUTE(D57," ",""),IF(COUNTIF(B$2:B56,_xlfn.CONCAT(D57,"*"))=0,"",COUNTIF(B$2:B56,_xlfn.CONCAT(D57,"*"))))</f>
        <v>Temperatursensoren</v>
      </c>
      <c r="C57" t="s">
        <v>64</v>
      </c>
      <c r="D57" t="s">
        <v>59</v>
      </c>
      <c r="E57" t="str">
        <f>$B$2</f>
        <v>RFID-Reader</v>
      </c>
    </row>
  </sheetData>
  <dataValidations count="1">
    <dataValidation allowBlank="1" showErrorMessage="1" sqref="A1" xr:uid="{0FEA6A4D-A5F7-4E4A-BE6A-589EDBD988C8}"/>
  </dataValidations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FDB9-0815-433A-9F1F-BFB72A6BB0CC}">
  <dimension ref="A1:M9"/>
  <sheetViews>
    <sheetView workbookViewId="0">
      <selection activeCell="B17" sqref="B17"/>
    </sheetView>
  </sheetViews>
  <sheetFormatPr baseColWidth="10" defaultRowHeight="14.5" x14ac:dyDescent="0.35"/>
  <cols>
    <col min="1" max="1" width="11.7265625" style="2" customWidth="1"/>
    <col min="2" max="2" width="30" style="2" customWidth="1"/>
    <col min="3" max="3" width="10.90625" style="2"/>
    <col min="4" max="4" width="13.453125" style="2" customWidth="1"/>
    <col min="5" max="16384" width="10.90625" style="2"/>
  </cols>
  <sheetData>
    <row r="1" spans="1:13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90.5" customHeight="1" x14ac:dyDescent="0.35">
      <c r="A2" s="2" t="s">
        <v>45</v>
      </c>
      <c r="B2" s="2" t="str">
        <f>_xlfn.CONCAT("Maximale Textlänge: ",Tabelle2!$A$2)</f>
        <v>Maximale Textlänge: 256</v>
      </c>
      <c r="C2" s="2" t="str">
        <f>_xlfn.CONCAT("Maximale Textlänge: ",Tabelle2!$A$2*4)</f>
        <v>Maximale Textlänge: 1024</v>
      </c>
      <c r="D2" s="2" t="str">
        <f>_xlfn.CONCAT("Maximale Textlänge: ",Tabelle2!$A$2)</f>
        <v>Maximale Textlänge: 256</v>
      </c>
      <c r="E2" s="2" t="str">
        <f>_xlfn.CONCAT("Maximale Textlänge: ",Tabelle2!$A$2)</f>
        <v>Maximale Textlänge: 256</v>
      </c>
      <c r="F2" s="2" t="s">
        <v>51</v>
      </c>
      <c r="G2" s="2" t="str">
        <f>_xlfn.CONCAT("Maximale Textlänge: ",Tabelle2!$A$2)</f>
        <v>Maximale Textlänge: 256</v>
      </c>
      <c r="H2" s="2" t="str">
        <f>_xlfn.CONCAT("Maximale Textlänge: ",Tabelle2!$A$2)</f>
        <v>Maximale Textlänge: 256</v>
      </c>
      <c r="I2" s="2" t="str">
        <f>_xlfn.CONCAT("Maximale Textlänge: ",Tabelle2!$A$2)</f>
        <v>Maximale Textlänge: 256</v>
      </c>
      <c r="J2" s="2" t="str">
        <f>_xlfn.CONCAT("Maximale Textlänge: ",Tabelle2!$A$2)</f>
        <v>Maximale Textlänge: 256</v>
      </c>
      <c r="K2" s="2" t="str">
        <f>_xlfn.CONCAT("Maximale Textlänge: ",Tabelle2!$A$2)</f>
        <v>Maximale Textlänge: 256</v>
      </c>
      <c r="L2" s="2" t="str">
        <f>_xlfn.CONCAT("Maximale Textlänge: ",Tabelle2!$A$2)</f>
        <v>Maximale Textlänge: 256</v>
      </c>
      <c r="M2" s="2" t="str">
        <f>_xlfn.CONCAT("Maximale Textlänge: ",Tabelle2!$A$2)</f>
        <v>Maximale Textlänge: 256</v>
      </c>
    </row>
    <row r="3" spans="1:13" ht="130.5" x14ac:dyDescent="0.35">
      <c r="A3" s="2" t="s">
        <v>37</v>
      </c>
      <c r="B3" s="2" t="s">
        <v>44</v>
      </c>
      <c r="C3" s="2" t="s">
        <v>47</v>
      </c>
      <c r="F3" s="2" t="s">
        <v>50</v>
      </c>
      <c r="G3" s="2" t="s">
        <v>52</v>
      </c>
      <c r="H3" s="2" t="s">
        <v>52</v>
      </c>
      <c r="I3" s="2" t="s">
        <v>53</v>
      </c>
      <c r="J3" s="2" t="s">
        <v>54</v>
      </c>
      <c r="K3" s="2" t="s">
        <v>55</v>
      </c>
      <c r="L3" s="2" t="s">
        <v>56</v>
      </c>
      <c r="M3" s="2" t="s">
        <v>57</v>
      </c>
    </row>
    <row r="4" spans="1:13" ht="58" x14ac:dyDescent="0.35">
      <c r="A4" s="2" t="s">
        <v>39</v>
      </c>
      <c r="B4" s="2" t="s">
        <v>46</v>
      </c>
    </row>
    <row r="5" spans="1:13" x14ac:dyDescent="0.35">
      <c r="A5" s="2" t="s">
        <v>38</v>
      </c>
    </row>
    <row r="6" spans="1:13" x14ac:dyDescent="0.35">
      <c r="A6" s="2" t="s">
        <v>40</v>
      </c>
    </row>
    <row r="7" spans="1:13" x14ac:dyDescent="0.35">
      <c r="A7" s="2" t="s">
        <v>41</v>
      </c>
    </row>
    <row r="8" spans="1:13" x14ac:dyDescent="0.35">
      <c r="A8" s="2" t="s">
        <v>42</v>
      </c>
    </row>
    <row r="9" spans="1:13" x14ac:dyDescent="0.35">
      <c r="A9" s="2" t="s">
        <v>43</v>
      </c>
    </row>
  </sheetData>
  <dataValidations count="1">
    <dataValidation allowBlank="1" showErrorMessage="1" sqref="A1" xr:uid="{AD9EBD62-3FEE-4D85-8A03-8A4802246A3F}"/>
  </dataValidations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DB19C-1B9A-4A0F-AA0E-06594A2CABF7}">
  <dimension ref="A1:B2"/>
  <sheetViews>
    <sheetView workbookViewId="0">
      <selection activeCell="C32" sqref="C32"/>
    </sheetView>
  </sheetViews>
  <sheetFormatPr baseColWidth="10" defaultRowHeight="14.5" x14ac:dyDescent="0.35"/>
  <sheetData>
    <row r="1" spans="1:2" x14ac:dyDescent="0.35">
      <c r="A1" t="s">
        <v>48</v>
      </c>
      <c r="B1" t="s">
        <v>49</v>
      </c>
    </row>
    <row r="2" spans="1:2" x14ac:dyDescent="0.35">
      <c r="A2">
        <v>256</v>
      </c>
      <c r="B2">
        <v>100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3 x p U 7 Y W / 3 W n A A A A + Q A A A B I A H A B D b 2 5 m a W c v U G F j a 2 F n Z S 5 4 b W w g o h g A K K A U A A A A A A A A A A A A A A A A A A A A A A A A A A A A h c 8 x D o I w G A X g q 5 D u t K U a I + S n D O o m i Y m J c W 1 K h U Y o h h b L 3 R w 8 k l e Q R F E 3 x / f y D e 8 9 b n f I h q Y O r q q z u j U p i j B F g T K y L b Q p U 9 S 7 U 7 h E G Y e d k G d R q m D E x i a D L V J U O X d J C P H e Y z / D b V c S R m l E j v l 2 L y v V C P T B + j 8 O t b F O G K k Q h 8 N r D G c 4 n u M F Y z G m o w U y 9 Z B r 8 z V s n I w p k J 8 S V n 3 t + k 7 x Q o X r D Z A p A n n f 4 E 9 Q S w M E F A A C A A g A 2 3 x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8 a V M o i k e 4 D g A A A B E A A A A T A B w A R m 9 y b X V s Y X M v U 2 V j d G l v b j E u b S C i G A A o o B Q A A A A A A A A A A A A A A A A A A A A A A A A A A A A r T k 0 u y c z P U w i G 0 I b W A F B L A Q I t A B Q A A g A I A N t 8 a V O 2 F v 9 1 p w A A A P k A A A A S A A A A A A A A A A A A A A A A A A A A A A B D b 2 5 m a W c v U G F j a 2 F n Z S 5 4 b W x Q S w E C L Q A U A A I A C A D b f G l T D 8 r p q 6 Q A A A D p A A A A E w A A A A A A A A A A A A A A A A D z A A A A W 0 N v b n R l b n R f V H l w Z X N d L n h t b F B L A Q I t A B Q A A g A I A N t 8 a V M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3 0 d z 4 r Q 3 Q q K h D H c t w 2 + 2 A A A A A A I A A A A A A B B m A A A A A Q A A I A A A A N s D a 3 g M O P m T Q x 0 k 9 Z 3 9 9 l R X 9 p 3 2 9 9 y 9 9 d Z j 6 + j q v P V 6 A A A A A A 6 A A A A A A g A A I A A A A K O A C h 1 A l O l M B 1 a B 9 c c w C h l H c e 9 H 6 s R T s U a x 8 N s D o 2 s 3 U A A A A D s o T v t l + 0 r J 0 g Y Q O T + O + C k Y j k K y 8 7 D 1 c Q t Z M 2 a T 8 A g 7 / 0 J V r v B q V T c o D 9 D E 6 N n f w y S l M 6 6 3 s D U h s z / q T Z n C J j c l + r 2 N s / 3 o g 2 X L E 5 f 8 1 G 0 d Q A A A A M u l E + H d x Z C F / 9 1 o Z 2 P M 7 e g V 8 x Q K U V U l Y r T J 7 u y m L / N Z + B i 4 D c 9 t W 4 j a H u M A s R 3 f C D m g A a V T y V r J k i A D L j c H L M E = < / D a t a M a s h u p > 
</file>

<file path=customXml/itemProps1.xml><?xml version="1.0" encoding="utf-8"?>
<ds:datastoreItem xmlns:ds="http://schemas.openxmlformats.org/officeDocument/2006/customXml" ds:itemID="{1412EAEE-5FA4-4FA0-B15D-806A8CEAAC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node</vt:lpstr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Multie 9000</dc:creator>
  <cp:lastModifiedBy>Multie 9000</cp:lastModifiedBy>
  <dcterms:created xsi:type="dcterms:W3CDTF">2021-11-04T12:32:56Z</dcterms:created>
  <dcterms:modified xsi:type="dcterms:W3CDTF">2021-11-10T12:15:32Z</dcterms:modified>
</cp:coreProperties>
</file>