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Musa vai\Excel\"/>
    </mc:Choice>
  </mc:AlternateContent>
  <xr:revisionPtr revIDLastSave="0" documentId="13_ncr:1_{C29EC09A-2066-40BF-AF9E-9BBD3FCA82B1}" xr6:coauthVersionLast="47" xr6:coauthVersionMax="47" xr10:uidLastSave="{00000000-0000-0000-0000-000000000000}"/>
  <bookViews>
    <workbookView xWindow="-120" yWindow="-120" windowWidth="29040" windowHeight="15720" xr2:uid="{2AEF46C9-B234-4134-BF6B-24C035D30AFA}"/>
  </bookViews>
  <sheets>
    <sheet name="excel 4" sheetId="10" r:id="rId1"/>
    <sheet name="excel 3" sheetId="9" r:id="rId2"/>
    <sheet name="excel 2" sheetId="8" r:id="rId3"/>
    <sheet name="excel 1" sheetId="2" r:id="rId4"/>
    <sheet name="Sheet1" sheetId="1" r:id="rId5"/>
  </sheets>
  <definedNames>
    <definedName name="_xlnm._FilterDatabase" localSheetId="2" hidden="1">'excel 2'!$B$14:$B$20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J31" i="9"/>
  <c r="J30" i="9"/>
  <c r="J29" i="9"/>
  <c r="E27" i="8"/>
  <c r="C6" i="9"/>
  <c r="E14" i="10"/>
  <c r="E13" i="10"/>
  <c r="E12" i="10"/>
  <c r="E11" i="10"/>
  <c r="E10" i="10"/>
  <c r="E9" i="10"/>
  <c r="E8" i="10"/>
  <c r="E7" i="10"/>
  <c r="E5" i="10"/>
  <c r="E4" i="10"/>
  <c r="E3" i="10"/>
  <c r="I31" i="9" l="1"/>
  <c r="I30" i="9"/>
  <c r="I29" i="9"/>
  <c r="H31" i="9"/>
  <c r="H30" i="9"/>
  <c r="H29" i="9"/>
  <c r="F37" i="9"/>
  <c r="F30" i="9"/>
  <c r="F31" i="9"/>
  <c r="F32" i="9"/>
  <c r="F29" i="9"/>
  <c r="L20" i="9"/>
  <c r="L13" i="9"/>
  <c r="L14" i="9"/>
  <c r="L15" i="9"/>
  <c r="L12" i="9"/>
  <c r="F20" i="9"/>
  <c r="F13" i="9"/>
  <c r="F14" i="9"/>
  <c r="F15" i="9"/>
  <c r="F12" i="9"/>
  <c r="E5" i="9"/>
  <c r="F5" i="9" s="1"/>
  <c r="E4" i="9"/>
  <c r="F4" i="9" s="1"/>
  <c r="E3" i="9"/>
  <c r="F3" i="9" s="1"/>
  <c r="G4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5" i="8"/>
  <c r="E19" i="8"/>
  <c r="E18" i="8"/>
  <c r="E17" i="8"/>
  <c r="E16" i="8"/>
  <c r="E20" i="8"/>
  <c r="F15" i="8" l="1"/>
  <c r="G15" i="8" s="1"/>
  <c r="D26" i="8" s="1"/>
  <c r="F16" i="8"/>
  <c r="G16" i="8" s="1"/>
  <c r="D27" i="8" s="1"/>
  <c r="F17" i="8"/>
  <c r="G17" i="8" s="1"/>
  <c r="D28" i="8" s="1"/>
  <c r="F18" i="8"/>
  <c r="G18" i="8" s="1"/>
  <c r="D29" i="8" s="1"/>
  <c r="E29" i="8" s="1"/>
  <c r="F19" i="8"/>
  <c r="G19" i="8" s="1"/>
  <c r="D30" i="8" s="1"/>
  <c r="F20" i="8"/>
  <c r="G20" i="8" s="1"/>
  <c r="D31" i="8" s="1"/>
  <c r="E31" i="8" l="1"/>
  <c r="E30" i="8"/>
  <c r="E28" i="8"/>
  <c r="E26" i="8"/>
  <c r="F26" i="8"/>
</calcChain>
</file>

<file path=xl/sharedStrings.xml><?xml version="1.0" encoding="utf-8"?>
<sst xmlns="http://schemas.openxmlformats.org/spreadsheetml/2006/main" count="440" uniqueCount="84">
  <si>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</si>
  <si>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</si>
  <si>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</si>
  <si>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</si>
  <si>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</si>
  <si>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</si>
  <si>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</si>
  <si>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</si>
  <si>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</si>
  <si>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</si>
  <si>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</si>
  <si>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</si>
  <si>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</si>
  <si>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</si>
  <si>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</si>
  <si>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</si>
  <si>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</si>
  <si>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</si>
  <si>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</si>
  <si>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</si>
  <si>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</si>
  <si>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</si>
  <si>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</si>
  <si>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</si>
  <si>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</si>
  <si>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</si>
  <si>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</si>
  <si>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Feb</t>
  </si>
  <si>
    <t>Mar</t>
  </si>
  <si>
    <t>Sum of Total Sales (BDT)</t>
  </si>
  <si>
    <t>Sum of Quantity</t>
  </si>
  <si>
    <t>Statistics of sales represantative</t>
  </si>
  <si>
    <t>January</t>
  </si>
  <si>
    <t>Name</t>
  </si>
  <si>
    <t>Salary</t>
  </si>
  <si>
    <t>Sales</t>
  </si>
  <si>
    <t>Bonus</t>
  </si>
  <si>
    <t>Total</t>
  </si>
  <si>
    <t>b)</t>
  </si>
  <si>
    <t>c)</t>
  </si>
  <si>
    <t>d)</t>
  </si>
  <si>
    <t>e)</t>
  </si>
  <si>
    <t>Column Labels</t>
  </si>
  <si>
    <t>Id</t>
  </si>
  <si>
    <t>a + b</t>
  </si>
  <si>
    <t>Comment</t>
  </si>
  <si>
    <t>c + d</t>
  </si>
  <si>
    <t>Average</t>
  </si>
  <si>
    <t>Month</t>
  </si>
  <si>
    <t>Expenses</t>
  </si>
  <si>
    <t>Retail Profit</t>
  </si>
  <si>
    <t>Profit/Loss</t>
  </si>
  <si>
    <t>March</t>
  </si>
  <si>
    <t>February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</si>
  <si>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</si>
  <si>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</si>
  <si>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</si>
  <si>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</si>
  <si>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</si>
  <si>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</si>
  <si>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</si>
  <si>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Safety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</si>
  <si>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</si>
  <si>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</si>
  <si>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</si>
  <si>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</si>
  <si>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</si>
  <si>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</si>
  <si>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</si>
  <si>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</si>
  <si>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</si>
  <si>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a</t>
  </si>
  <si>
    <t>Report of xyz company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</si>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</sst>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4'!$C$1:$C$2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4'!$C$3:$C$14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7-48B9-8754-969B1D2578AD}"/>
            </c:ext>
          </c:extLst>
        </c:ser>
        <c:ser>
          <c:idx val="1"/>
          <c:order val="1"/>
          <c:tx>
            <c:strRef>
              <c:f>'excel 4'!$D$1:$D$2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4'!$D$3:$D$14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7-48B9-8754-969B1D2578AD}"/>
            </c:ext>
          </c:extLst>
        </c:ser>
        <c:ser>
          <c:idx val="2"/>
          <c:order val="2"/>
          <c:tx>
            <c:strRef>
              <c:f>'excel 4'!$E$1:$E$2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6E4-4E31-99AF-0CF1BEAA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6E4-4E31-99AF-0CF1BEAAD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6E4-4E31-99AF-0CF1BEAAD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6E4-4E31-99AF-0CF1BEAAD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6E4-4E31-99AF-0CF1BEAAD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6E4-4E31-99AF-0CF1BEAAD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6E4-4E31-99AF-0CF1BEAAD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6E4-4E31-99AF-0CF1BEAAD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6E4-4E31-99AF-0CF1BEAAD6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6E4-4E31-99AF-0CF1BEAAD6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6E4-4E31-99AF-0CF1BEAAD6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6E4-4E31-99AF-0CF1BEAAD634}"/>
              </c:ext>
            </c:extLst>
          </c:dPt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4'!$E$3:$E$14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7-48B9-8754-969B1D25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'excel 4'!$C$1:$C$2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4'!$C$3:$C$14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5C0-A5C9-B1DA0799FAB5}"/>
            </c:ext>
          </c:extLst>
        </c:ser>
        <c:ser>
          <c:idx val="1"/>
          <c:order val="1"/>
          <c:tx>
            <c:strRef>
              <c:f>'excel 4'!$D$1:$D$2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4'!$D$3:$D$14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5C0-A5C9-B1DA0799FAB5}"/>
            </c:ext>
          </c:extLst>
        </c:ser>
        <c:ser>
          <c:idx val="2"/>
          <c:order val="2"/>
          <c:tx>
            <c:strRef>
              <c:f>'excel 4'!$E$1:$E$2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'excel 4'!$B$3:$B$14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'excel 4'!$E$3:$E$14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E-45C0-A5C9-B1DA0799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3025471"/>
        <c:axId val="1153022111"/>
      </c:barChart>
      <c:catAx>
        <c:axId val="11530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2111"/>
        <c:crosses val="autoZero"/>
        <c:auto val="1"/>
        <c:lblAlgn val="ctr"/>
        <c:lblOffset val="100"/>
        <c:noMultiLvlLbl val="0"/>
      </c:catAx>
      <c:valAx>
        <c:axId val="11530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2'!$D$25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2'!$C$26:$C$31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'excel 2'!$D$26:$D$31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106800</c:v>
                </c:pt>
                <c:pt idx="4">
                  <c:v>97200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E-4D84-8725-F478E0C1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0525648"/>
        <c:axId val="1110539568"/>
      </c:barChart>
      <c:catAx>
        <c:axId val="11105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9568"/>
        <c:crosses val="autoZero"/>
        <c:auto val="1"/>
        <c:lblAlgn val="ctr"/>
        <c:lblOffset val="100"/>
        <c:noMultiLvlLbl val="0"/>
      </c:catAx>
      <c:valAx>
        <c:axId val="1110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1.xlsx]excel 1!PivotTable7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1'!$G$15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1'!$F$16:$F$20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'excel 1'!$G$16:$G$20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9-48CC-87BD-0250D35E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04703"/>
        <c:axId val="137500863"/>
      </c:barChart>
      <c:catAx>
        <c:axId val="1375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0863"/>
        <c:crosses val="autoZero"/>
        <c:auto val="1"/>
        <c:lblAlgn val="ctr"/>
        <c:lblOffset val="100"/>
        <c:noMultiLvlLbl val="0"/>
      </c:catAx>
      <c:valAx>
        <c:axId val="1375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1.xlsx]excel 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'excel 1'!$D$14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9-4165-A6AF-002AB3522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9-4165-A6AF-002AB3522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E9-4165-A6AF-002AB3522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E9-4165-A6AF-002AB3522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E9-4165-A6AF-002AB3522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E9-4165-A6AF-002AB3522CB3}"/>
              </c:ext>
            </c:extLst>
          </c:dPt>
          <c:cat>
            <c:strRef>
              <c:f>'excel 1'!$C$15:$C$21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'excel 1'!$D$15:$D$21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E9-4165-A6AF-002AB352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14</xdr:row>
      <xdr:rowOff>128587</xdr:rowOff>
    </xdr:from>
    <xdr:to>
      <xdr:col>9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0D31B-AB4B-D1EB-2804-FEDAE0432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10</xdr:row>
      <xdr:rowOff>147637</xdr:rowOff>
    </xdr:from>
    <xdr:to>
      <xdr:col>17</xdr:col>
      <xdr:colOff>152400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A07F2-9F26-F4B2-09BC-06A0DEA5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32</xdr:row>
      <xdr:rowOff>66675</xdr:rowOff>
    </xdr:from>
    <xdr:to>
      <xdr:col>5</xdr:col>
      <xdr:colOff>542925</xdr:colOff>
      <xdr:row>46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073FA-C7E4-8D64-DCE5-56CB7D22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1071563</xdr:colOff>
      <xdr:row>23</xdr:row>
      <xdr:rowOff>28575</xdr:rowOff>
    </xdr:from>
    <xdr:to>
      <xdr:col>10</xdr:col>
      <xdr:colOff>200025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47DC-7565-450B-B7F0-BF54FFA2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21</xdr:row>
      <xdr:rowOff>76200</xdr:rowOff>
    </xdr:from>
    <xdr:to>
      <xdr:col>4</xdr:col>
      <xdr:colOff>561975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0E6C2-C18A-49F3-BBF7-1BFD97609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nal%20Project%20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bangla " refreshedDate="45675.406328240744" createdVersion="8" refreshedVersion="8" minRefreshableVersion="3" recordCount="76" xr:uid="{006CE630-5420-407E-B7CA-9CEB2069DE4C}">
  <cacheSource type="worksheet">
    <worksheetSource ref="A3:G79" sheet="Sheet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bangla " refreshedDate="45675.419101157408" createdVersion="8" refreshedVersion="8" minRefreshableVersion="3" recordCount="4" xr:uid="{33A88390-234F-4BF7-AFE2-620D6F6A55DB}">
  <cacheSource type="worksheet">
    <worksheetSource ref="H25:I29" sheet="Sheet2" r:id="rId2"/>
  </cacheSource>
  <cacheFields count="2">
    <cacheField name="Products" numFmtId="0">
      <sharedItems count="4">
        <s v="Desktop"/>
        <s v="Laptop"/>
        <s v="Smartphone"/>
        <s v="Tablet"/>
      </sharedItems>
    </cacheField>
    <cacheField name="Sum of Total Sales (BDT)" numFmtId="0">
      <sharedItems containsSemiMixedTypes="0" containsString="0" containsNumber="1" containsInteger="1" minValue="3320000" maxValue="12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950000"/>
  </r>
  <r>
    <x v="1"/>
    <n v="12250000"/>
  </r>
  <r>
    <x v="2"/>
    <n v="6150000"/>
  </r>
  <r>
    <x v="3"/>
    <n v="33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69A8-E1FE-4387-8E14-FA82517A441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D2A2-1358-4FFF-8395-2E692E2F04F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F15:G20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 (BDT)" fld="1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664AA-D58B-43C7-B31F-81437247BD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DFCBC-D8F2-4D4F-B53D-9ACA6F8763C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A3E60-7248-41BF-B501-6C5BE51EA7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gion">
  <location ref="C14:D21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70D4-6CAD-4835-A170-C6CF1911274E}">
  <dimension ref="B1:E14"/>
  <sheetViews>
    <sheetView tabSelected="1" workbookViewId="0">
      <selection activeCell="E11" sqref="E11"/>
    </sheetView>
  </sheetViews>
  <sheetFormatPr defaultRowHeight="15" x14ac:dyDescent="0.25"/>
  <sheetData>
    <row r="1" spans="2:5" x14ac:dyDescent="0.25">
      <c r="B1" s="15" t="s">
        <v>73</v>
      </c>
      <c r="C1" s="16"/>
      <c r="D1" s="16"/>
      <c r="E1" s="17"/>
    </row>
    <row r="2" spans="2:5" x14ac:dyDescent="0.25">
      <c r="B2" s="13" t="s">
        <v>48</v>
      </c>
      <c r="C2" s="13" t="s">
        <v>49</v>
      </c>
      <c r="D2" s="13" t="s">
        <v>35</v>
      </c>
      <c r="E2" s="13" t="s">
        <v>74</v>
      </c>
    </row>
    <row r="3" spans="2:5" x14ac:dyDescent="0.25">
      <c r="B3" s="8" t="s">
        <v>32</v>
      </c>
      <c r="C3" s="8">
        <v>9288500</v>
      </c>
      <c r="D3" s="8">
        <v>8750000</v>
      </c>
      <c r="E3" s="8">
        <f t="shared" ref="E3:E14" si="0">D3-C3</f>
        <v>-538500</v>
      </c>
    </row>
    <row r="4" spans="2:5" x14ac:dyDescent="0.25">
      <c r="B4" s="8" t="s">
        <v>53</v>
      </c>
      <c r="C4" s="8">
        <v>9744300</v>
      </c>
      <c r="D4" s="8">
        <v>9920000</v>
      </c>
      <c r="E4" s="8">
        <f t="shared" si="0"/>
        <v>175700</v>
      </c>
    </row>
    <row r="5" spans="2:5" x14ac:dyDescent="0.25">
      <c r="B5" s="8" t="s">
        <v>52</v>
      </c>
      <c r="C5" s="8">
        <v>8904700</v>
      </c>
      <c r="D5" s="8">
        <v>10000000</v>
      </c>
      <c r="E5" s="8">
        <f t="shared" si="0"/>
        <v>1095300</v>
      </c>
    </row>
    <row r="6" spans="2:5" x14ac:dyDescent="0.25">
      <c r="B6" s="8" t="s">
        <v>75</v>
      </c>
      <c r="C6" s="8">
        <v>7345200</v>
      </c>
      <c r="D6" s="8">
        <v>7957400</v>
      </c>
      <c r="E6" s="8">
        <f>D6-C6</f>
        <v>612200</v>
      </c>
    </row>
    <row r="7" spans="2:5" x14ac:dyDescent="0.25">
      <c r="B7" s="8" t="s">
        <v>76</v>
      </c>
      <c r="C7" s="8">
        <v>8987000</v>
      </c>
      <c r="D7" s="8">
        <v>9876500</v>
      </c>
      <c r="E7" s="8">
        <f t="shared" si="0"/>
        <v>889500</v>
      </c>
    </row>
    <row r="8" spans="2:5" x14ac:dyDescent="0.25">
      <c r="B8" s="8" t="s">
        <v>77</v>
      </c>
      <c r="C8" s="8">
        <v>5215400</v>
      </c>
      <c r="D8" s="8">
        <v>5164500</v>
      </c>
      <c r="E8" s="8">
        <f t="shared" si="0"/>
        <v>-50900</v>
      </c>
    </row>
    <row r="9" spans="2:5" x14ac:dyDescent="0.25">
      <c r="B9" s="8" t="s">
        <v>78</v>
      </c>
      <c r="C9" s="8">
        <v>9976500</v>
      </c>
      <c r="D9" s="8">
        <v>11543600</v>
      </c>
      <c r="E9" s="8">
        <f t="shared" si="0"/>
        <v>1567100</v>
      </c>
    </row>
    <row r="10" spans="2:5" x14ac:dyDescent="0.25">
      <c r="B10" s="8" t="s">
        <v>79</v>
      </c>
      <c r="C10" s="8">
        <v>7976700</v>
      </c>
      <c r="D10" s="8">
        <v>8087900</v>
      </c>
      <c r="E10" s="8">
        <f t="shared" si="0"/>
        <v>111200</v>
      </c>
    </row>
    <row r="11" spans="2:5" x14ac:dyDescent="0.25">
      <c r="B11" s="8" t="s">
        <v>80</v>
      </c>
      <c r="C11" s="8">
        <v>9879000</v>
      </c>
      <c r="D11" s="8">
        <v>9969800</v>
      </c>
      <c r="E11" s="8">
        <f t="shared" si="0"/>
        <v>90800</v>
      </c>
    </row>
    <row r="12" spans="2:5" x14ac:dyDescent="0.25">
      <c r="B12" s="8" t="s">
        <v>81</v>
      </c>
      <c r="C12" s="8">
        <v>6234800</v>
      </c>
      <c r="D12" s="8">
        <v>7024000</v>
      </c>
      <c r="E12" s="8">
        <f t="shared" si="0"/>
        <v>789200</v>
      </c>
    </row>
    <row r="13" spans="2:5" x14ac:dyDescent="0.25">
      <c r="B13" s="8" t="s">
        <v>82</v>
      </c>
      <c r="C13" s="8">
        <v>4534800</v>
      </c>
      <c r="D13" s="8">
        <v>4809300</v>
      </c>
      <c r="E13" s="8">
        <f t="shared" si="0"/>
        <v>274500</v>
      </c>
    </row>
    <row r="14" spans="2:5" x14ac:dyDescent="0.25">
      <c r="B14" s="8" t="s">
        <v>83</v>
      </c>
      <c r="C14" s="8">
        <v>8348700</v>
      </c>
      <c r="D14" s="8">
        <v>8834800</v>
      </c>
      <c r="E14" s="8">
        <f t="shared" si="0"/>
        <v>486100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F217-565F-4AC2-B75B-71F0D9B73361}">
  <dimension ref="B1:L42"/>
  <sheetViews>
    <sheetView topLeftCell="C1" workbookViewId="0">
      <selection activeCell="J31" sqref="J31"/>
    </sheetView>
  </sheetViews>
  <sheetFormatPr defaultRowHeight="15" x14ac:dyDescent="0.25"/>
  <cols>
    <col min="2" max="2" width="16.85546875" bestFit="1" customWidth="1"/>
    <col min="3" max="3" width="19" bestFit="1" customWidth="1"/>
    <col min="4" max="4" width="9" bestFit="1" customWidth="1"/>
    <col min="5" max="5" width="11.5703125" bestFit="1" customWidth="1"/>
    <col min="6" max="6" width="10.5703125" bestFit="1" customWidth="1"/>
    <col min="8" max="8" width="16.85546875" bestFit="1" customWidth="1"/>
    <col min="9" max="9" width="19" bestFit="1" customWidth="1"/>
  </cols>
  <sheetData>
    <row r="1" spans="2:12" x14ac:dyDescent="0.25">
      <c r="B1" t="s">
        <v>71</v>
      </c>
    </row>
    <row r="2" spans="2:12" x14ac:dyDescent="0.25">
      <c r="B2" s="12" t="s">
        <v>48</v>
      </c>
      <c r="C2" s="12" t="s">
        <v>49</v>
      </c>
      <c r="D2" s="12" t="s">
        <v>35</v>
      </c>
      <c r="E2" s="12" t="s">
        <v>50</v>
      </c>
      <c r="F2" s="12" t="s">
        <v>51</v>
      </c>
    </row>
    <row r="3" spans="2:12" x14ac:dyDescent="0.25">
      <c r="B3" s="8" t="s">
        <v>32</v>
      </c>
      <c r="C3" s="8">
        <v>7854500</v>
      </c>
      <c r="D3" s="8">
        <v>8750000</v>
      </c>
      <c r="E3" s="8">
        <f>D3-C3</f>
        <v>895500</v>
      </c>
      <c r="F3" s="8" t="str">
        <f>IF(E3&gt;0,"Profit",IF(E3&lt;0,"Loss"))</f>
        <v>Profit</v>
      </c>
    </row>
    <row r="4" spans="2:12" x14ac:dyDescent="0.25">
      <c r="B4" s="8" t="s">
        <v>53</v>
      </c>
      <c r="C4" s="8">
        <v>9998300</v>
      </c>
      <c r="D4" s="8">
        <v>9920000</v>
      </c>
      <c r="E4" s="8">
        <f>D4-C4</f>
        <v>-78300</v>
      </c>
      <c r="F4" s="8" t="str">
        <f>IF(E4&gt;0,"Profit",IF(E4&lt;0,"Loss"))</f>
        <v>Loss</v>
      </c>
    </row>
    <row r="5" spans="2:12" x14ac:dyDescent="0.25">
      <c r="B5" s="8" t="s">
        <v>52</v>
      </c>
      <c r="C5" s="8">
        <v>8985700</v>
      </c>
      <c r="D5" s="8">
        <v>10000000</v>
      </c>
      <c r="E5" s="8">
        <f>D5-C5</f>
        <v>1014300</v>
      </c>
      <c r="F5" s="8" t="str">
        <f>IF(E5&gt;0,"Profit",IF(E5&lt;0,"Loss"))</f>
        <v>Profit</v>
      </c>
    </row>
    <row r="6" spans="2:12" x14ac:dyDescent="0.25">
      <c r="B6" s="24" t="s">
        <v>37</v>
      </c>
      <c r="C6">
        <f>SUM(C3:C5)</f>
        <v>26838500</v>
      </c>
    </row>
    <row r="8" spans="2:12" x14ac:dyDescent="0.25">
      <c r="B8" s="19" t="s">
        <v>72</v>
      </c>
      <c r="C8" s="19"/>
      <c r="D8" s="19"/>
      <c r="E8" s="19"/>
      <c r="F8" s="19"/>
    </row>
    <row r="10" spans="2:12" x14ac:dyDescent="0.25">
      <c r="B10" s="18" t="s">
        <v>32</v>
      </c>
      <c r="C10" s="18"/>
      <c r="D10" s="18"/>
      <c r="E10" s="18"/>
      <c r="F10" s="18"/>
      <c r="H10" s="18" t="s">
        <v>53</v>
      </c>
      <c r="I10" s="18"/>
      <c r="J10" s="18"/>
      <c r="K10" s="18"/>
      <c r="L10" s="18"/>
    </row>
    <row r="11" spans="2:12" x14ac:dyDescent="0.25">
      <c r="B11" s="13" t="s">
        <v>54</v>
      </c>
      <c r="C11" s="13" t="s">
        <v>55</v>
      </c>
      <c r="D11" s="13" t="s">
        <v>5</v>
      </c>
      <c r="E11" s="13" t="s">
        <v>56</v>
      </c>
      <c r="F11" s="13" t="s">
        <v>37</v>
      </c>
      <c r="H11" s="13" t="s">
        <v>54</v>
      </c>
      <c r="I11" s="13" t="s">
        <v>55</v>
      </c>
      <c r="J11" s="13" t="s">
        <v>5</v>
      </c>
      <c r="K11" s="13" t="s">
        <v>56</v>
      </c>
      <c r="L11" s="13" t="s">
        <v>37</v>
      </c>
    </row>
    <row r="12" spans="2:12" x14ac:dyDescent="0.25">
      <c r="B12" s="8" t="s">
        <v>10</v>
      </c>
      <c r="C12" s="8" t="s">
        <v>4</v>
      </c>
      <c r="D12" s="8">
        <v>53</v>
      </c>
      <c r="E12" s="8">
        <v>60000</v>
      </c>
      <c r="F12" s="8">
        <f>D12*E12</f>
        <v>3180000</v>
      </c>
      <c r="H12" s="8" t="s">
        <v>10</v>
      </c>
      <c r="I12" s="8" t="s">
        <v>4</v>
      </c>
      <c r="J12" s="8">
        <v>55</v>
      </c>
      <c r="K12" s="8">
        <v>60000</v>
      </c>
      <c r="L12" s="8">
        <f>J12*K12</f>
        <v>3300000</v>
      </c>
    </row>
    <row r="13" spans="2:12" x14ac:dyDescent="0.25">
      <c r="B13" s="8" t="s">
        <v>13</v>
      </c>
      <c r="C13" s="8" t="s">
        <v>4</v>
      </c>
      <c r="D13" s="8">
        <v>48</v>
      </c>
      <c r="E13" s="8">
        <v>45000</v>
      </c>
      <c r="F13" s="8">
        <f t="shared" ref="F13:F15" si="0">D13*E13</f>
        <v>2160000</v>
      </c>
      <c r="H13" s="8" t="s">
        <v>13</v>
      </c>
      <c r="I13" s="8" t="s">
        <v>4</v>
      </c>
      <c r="J13" s="8">
        <v>50</v>
      </c>
      <c r="K13" s="8">
        <v>45000</v>
      </c>
      <c r="L13" s="8">
        <f t="shared" ref="L13:L15" si="1">J13*K13</f>
        <v>2250000</v>
      </c>
    </row>
    <row r="14" spans="2:12" x14ac:dyDescent="0.25">
      <c r="B14" s="8" t="s">
        <v>19</v>
      </c>
      <c r="C14" s="8" t="s">
        <v>4</v>
      </c>
      <c r="D14" s="8">
        <v>56</v>
      </c>
      <c r="E14" s="8">
        <v>26000</v>
      </c>
      <c r="F14" s="8">
        <f t="shared" si="0"/>
        <v>1456000</v>
      </c>
      <c r="H14" s="8" t="s">
        <v>19</v>
      </c>
      <c r="I14" s="8" t="s">
        <v>4</v>
      </c>
      <c r="J14" s="8">
        <v>79</v>
      </c>
      <c r="K14" s="8">
        <v>26000</v>
      </c>
      <c r="L14" s="8">
        <f t="shared" si="1"/>
        <v>2054000</v>
      </c>
    </row>
    <row r="15" spans="2:12" x14ac:dyDescent="0.25">
      <c r="B15" s="8" t="s">
        <v>16</v>
      </c>
      <c r="C15" s="8" t="s">
        <v>4</v>
      </c>
      <c r="D15" s="8">
        <v>48</v>
      </c>
      <c r="E15" s="8">
        <v>17000</v>
      </c>
      <c r="F15" s="8">
        <f t="shared" si="0"/>
        <v>816000</v>
      </c>
      <c r="H15" s="8" t="s">
        <v>16</v>
      </c>
      <c r="I15" s="8" t="s">
        <v>4</v>
      </c>
      <c r="J15" s="8">
        <v>60</v>
      </c>
      <c r="K15" s="8">
        <v>17000</v>
      </c>
      <c r="L15" s="8">
        <f t="shared" si="1"/>
        <v>1020000</v>
      </c>
    </row>
    <row r="16" spans="2:12" x14ac:dyDescent="0.25">
      <c r="B16" s="8" t="s">
        <v>57</v>
      </c>
      <c r="C16" s="8" t="s">
        <v>67</v>
      </c>
      <c r="D16" s="8"/>
      <c r="E16" s="8"/>
      <c r="F16" s="8">
        <v>12000</v>
      </c>
      <c r="H16" s="8" t="s">
        <v>57</v>
      </c>
      <c r="I16" s="8" t="s">
        <v>67</v>
      </c>
      <c r="J16" s="8"/>
      <c r="K16" s="8"/>
      <c r="L16" s="8">
        <v>12000</v>
      </c>
    </row>
    <row r="17" spans="2:12" x14ac:dyDescent="0.25">
      <c r="B17" s="8" t="s">
        <v>58</v>
      </c>
      <c r="C17" s="8" t="s">
        <v>68</v>
      </c>
      <c r="D17" s="8"/>
      <c r="E17" s="8"/>
      <c r="F17" s="8">
        <v>5000</v>
      </c>
      <c r="H17" s="8" t="s">
        <v>58</v>
      </c>
      <c r="I17" s="8" t="s">
        <v>68</v>
      </c>
      <c r="J17" s="8"/>
      <c r="K17" s="8"/>
      <c r="L17" s="8">
        <v>8000</v>
      </c>
    </row>
    <row r="18" spans="2:12" x14ac:dyDescent="0.25">
      <c r="B18" s="8" t="s">
        <v>59</v>
      </c>
      <c r="C18" s="8" t="s">
        <v>67</v>
      </c>
      <c r="D18" s="8"/>
      <c r="E18" s="8"/>
      <c r="F18" s="8">
        <v>8000</v>
      </c>
      <c r="H18" s="8" t="s">
        <v>59</v>
      </c>
      <c r="I18" s="8" t="s">
        <v>67</v>
      </c>
      <c r="J18" s="8"/>
      <c r="K18" s="8"/>
      <c r="L18" s="8">
        <v>8000</v>
      </c>
    </row>
    <row r="19" spans="2:12" x14ac:dyDescent="0.25">
      <c r="B19" s="8" t="s">
        <v>60</v>
      </c>
      <c r="C19" s="8" t="s">
        <v>69</v>
      </c>
      <c r="D19" s="8"/>
      <c r="E19" s="8"/>
      <c r="F19" s="8">
        <v>1500</v>
      </c>
      <c r="H19" s="8" t="s">
        <v>60</v>
      </c>
      <c r="I19" s="8" t="s">
        <v>69</v>
      </c>
      <c r="J19" s="8"/>
      <c r="K19" s="8"/>
      <c r="L19" s="8">
        <v>1500</v>
      </c>
    </row>
    <row r="20" spans="2:12" x14ac:dyDescent="0.25">
      <c r="B20" s="8" t="s">
        <v>61</v>
      </c>
      <c r="C20" s="8" t="s">
        <v>70</v>
      </c>
      <c r="D20" s="8">
        <v>5</v>
      </c>
      <c r="E20" s="8">
        <v>30000</v>
      </c>
      <c r="F20" s="8">
        <f>D20*E20</f>
        <v>150000</v>
      </c>
      <c r="H20" s="8" t="s">
        <v>61</v>
      </c>
      <c r="I20" s="8" t="s">
        <v>70</v>
      </c>
      <c r="J20" s="8">
        <v>5</v>
      </c>
      <c r="K20" s="8">
        <v>30000</v>
      </c>
      <c r="L20" s="8">
        <f>J20*K20</f>
        <v>150000</v>
      </c>
    </row>
    <row r="21" spans="2:12" x14ac:dyDescent="0.25">
      <c r="B21" s="8" t="s">
        <v>62</v>
      </c>
      <c r="C21" s="8" t="s">
        <v>70</v>
      </c>
      <c r="D21" s="8"/>
      <c r="E21" s="8"/>
      <c r="F21" s="8">
        <v>20000</v>
      </c>
      <c r="H21" s="8" t="s">
        <v>62</v>
      </c>
      <c r="I21" s="8" t="s">
        <v>70</v>
      </c>
      <c r="J21" s="8"/>
      <c r="K21" s="8"/>
      <c r="L21" s="8">
        <v>20000</v>
      </c>
    </row>
    <row r="22" spans="2:12" x14ac:dyDescent="0.25">
      <c r="B22" s="8" t="s">
        <v>63</v>
      </c>
      <c r="C22" s="8" t="s">
        <v>69</v>
      </c>
      <c r="D22" s="8"/>
      <c r="E22" s="8"/>
      <c r="F22" s="8">
        <v>2000</v>
      </c>
      <c r="H22" s="8" t="s">
        <v>63</v>
      </c>
      <c r="I22" s="8" t="s">
        <v>69</v>
      </c>
      <c r="J22" s="8"/>
      <c r="K22" s="8"/>
      <c r="L22" s="8">
        <v>3000</v>
      </c>
    </row>
    <row r="23" spans="2:12" x14ac:dyDescent="0.25">
      <c r="B23" s="8" t="s">
        <v>64</v>
      </c>
      <c r="C23" s="8" t="s">
        <v>68</v>
      </c>
      <c r="D23" s="8"/>
      <c r="E23" s="8"/>
      <c r="F23" s="8">
        <v>3000</v>
      </c>
      <c r="H23" s="8" t="s">
        <v>64</v>
      </c>
      <c r="I23" s="8" t="s">
        <v>68</v>
      </c>
      <c r="J23" s="8"/>
      <c r="K23" s="8"/>
      <c r="L23" s="8">
        <v>1000</v>
      </c>
    </row>
    <row r="24" spans="2:12" x14ac:dyDescent="0.25">
      <c r="B24" s="8" t="s">
        <v>65</v>
      </c>
      <c r="C24" s="8" t="s">
        <v>69</v>
      </c>
      <c r="D24" s="8"/>
      <c r="E24" s="8"/>
      <c r="F24" s="8">
        <v>1000</v>
      </c>
      <c r="H24" s="8" t="s">
        <v>65</v>
      </c>
      <c r="I24" s="8" t="s">
        <v>69</v>
      </c>
      <c r="J24" s="8"/>
      <c r="K24" s="8"/>
      <c r="L24" s="8">
        <v>800</v>
      </c>
    </row>
    <row r="25" spans="2:12" x14ac:dyDescent="0.25">
      <c r="B25" s="8" t="s">
        <v>66</v>
      </c>
      <c r="C25" s="8"/>
      <c r="D25" s="8"/>
      <c r="E25" s="8"/>
      <c r="F25" s="8">
        <v>40000</v>
      </c>
      <c r="H25" s="8" t="s">
        <v>66</v>
      </c>
      <c r="I25" s="8"/>
      <c r="J25" s="8"/>
      <c r="K25" s="8"/>
      <c r="L25" s="8">
        <v>117000</v>
      </c>
    </row>
    <row r="27" spans="2:12" x14ac:dyDescent="0.25">
      <c r="B27" s="18" t="s">
        <v>52</v>
      </c>
      <c r="C27" s="18"/>
      <c r="D27" s="18"/>
      <c r="E27" s="18"/>
      <c r="F27" s="18"/>
    </row>
    <row r="28" spans="2:12" x14ac:dyDescent="0.25">
      <c r="B28" s="13" t="s">
        <v>54</v>
      </c>
      <c r="C28" s="13" t="s">
        <v>55</v>
      </c>
      <c r="D28" s="13" t="s">
        <v>5</v>
      </c>
      <c r="E28" s="13" t="s">
        <v>56</v>
      </c>
      <c r="F28" s="13" t="s">
        <v>37</v>
      </c>
      <c r="H28" s="14" t="s">
        <v>48</v>
      </c>
      <c r="I28" s="14" t="s">
        <v>5</v>
      </c>
      <c r="J28" s="14" t="s">
        <v>45</v>
      </c>
    </row>
    <row r="29" spans="2:12" x14ac:dyDescent="0.25">
      <c r="B29" s="8" t="s">
        <v>10</v>
      </c>
      <c r="C29" s="8" t="s">
        <v>4</v>
      </c>
      <c r="D29" s="8">
        <v>67</v>
      </c>
      <c r="E29" s="8">
        <v>60000</v>
      </c>
      <c r="F29" s="8">
        <f>D29*E29</f>
        <v>4020000</v>
      </c>
      <c r="H29" s="8" t="str">
        <f>B10</f>
        <v>January</v>
      </c>
      <c r="I29" s="8">
        <f>SUM(D12:D15)</f>
        <v>205</v>
      </c>
      <c r="J29" s="8" t="str">
        <f>IF(I29=MIN($I$29:$I$31),"Lowest","")</f>
        <v>Lowest</v>
      </c>
    </row>
    <row r="30" spans="2:12" x14ac:dyDescent="0.25">
      <c r="B30" s="8" t="s">
        <v>13</v>
      </c>
      <c r="C30" s="8" t="s">
        <v>4</v>
      </c>
      <c r="D30" s="8">
        <v>41</v>
      </c>
      <c r="E30" s="8">
        <v>45000</v>
      </c>
      <c r="F30" s="8">
        <f t="shared" ref="F30:F32" si="2">D30*E30</f>
        <v>1845000</v>
      </c>
      <c r="H30" s="8" t="str">
        <f>H10</f>
        <v>February</v>
      </c>
      <c r="I30" s="8">
        <f>SUM(J12:J15)</f>
        <v>244</v>
      </c>
      <c r="J30" s="8" t="str">
        <f t="shared" ref="J30:J31" si="3">IF(I30=MIN($I$29:$I$31),"Lowest","")</f>
        <v/>
      </c>
    </row>
    <row r="31" spans="2:12" x14ac:dyDescent="0.25">
      <c r="B31" s="8" t="s">
        <v>19</v>
      </c>
      <c r="C31" s="8" t="s">
        <v>4</v>
      </c>
      <c r="D31" s="8">
        <v>70</v>
      </c>
      <c r="E31" s="8">
        <v>26000</v>
      </c>
      <c r="F31" s="8">
        <f t="shared" si="2"/>
        <v>1820000</v>
      </c>
      <c r="H31" s="8" t="str">
        <f>B27</f>
        <v>March</v>
      </c>
      <c r="I31" s="8">
        <f>SUM(D29:D32)</f>
        <v>236</v>
      </c>
      <c r="J31" s="8" t="str">
        <f>IF(I31=MIN($I$29:$I$31),"Lowest","")</f>
        <v/>
      </c>
    </row>
    <row r="32" spans="2:12" x14ac:dyDescent="0.25">
      <c r="B32" s="8" t="s">
        <v>16</v>
      </c>
      <c r="C32" s="8" t="s">
        <v>4</v>
      </c>
      <c r="D32" s="8">
        <v>58</v>
      </c>
      <c r="E32" s="8">
        <v>17000</v>
      </c>
      <c r="F32" s="8">
        <f t="shared" si="2"/>
        <v>986000</v>
      </c>
    </row>
    <row r="33" spans="2:6" x14ac:dyDescent="0.25">
      <c r="B33" s="8" t="s">
        <v>57</v>
      </c>
      <c r="C33" s="8" t="s">
        <v>67</v>
      </c>
      <c r="D33" s="8"/>
      <c r="E33" s="8"/>
      <c r="F33" s="8">
        <v>13000</v>
      </c>
    </row>
    <row r="34" spans="2:6" x14ac:dyDescent="0.25">
      <c r="B34" s="8" t="s">
        <v>58</v>
      </c>
      <c r="C34" s="8" t="s">
        <v>68</v>
      </c>
      <c r="D34" s="8"/>
      <c r="E34" s="8"/>
      <c r="F34" s="8">
        <v>2000</v>
      </c>
    </row>
    <row r="35" spans="2:6" x14ac:dyDescent="0.25">
      <c r="B35" s="8" t="s">
        <v>59</v>
      </c>
      <c r="C35" s="8" t="s">
        <v>67</v>
      </c>
      <c r="D35" s="8"/>
      <c r="E35" s="8"/>
      <c r="F35" s="8">
        <v>8000</v>
      </c>
    </row>
    <row r="36" spans="2:6" x14ac:dyDescent="0.25">
      <c r="B36" s="8" t="s">
        <v>60</v>
      </c>
      <c r="C36" s="8" t="s">
        <v>69</v>
      </c>
      <c r="D36" s="8"/>
      <c r="E36" s="8"/>
      <c r="F36" s="8">
        <v>1500</v>
      </c>
    </row>
    <row r="37" spans="2:6" x14ac:dyDescent="0.25">
      <c r="B37" s="8" t="s">
        <v>61</v>
      </c>
      <c r="C37" s="8" t="s">
        <v>70</v>
      </c>
      <c r="D37" s="8">
        <v>5</v>
      </c>
      <c r="E37" s="8">
        <v>30000</v>
      </c>
      <c r="F37" s="8">
        <f>D37*E37</f>
        <v>150000</v>
      </c>
    </row>
    <row r="38" spans="2:6" x14ac:dyDescent="0.25">
      <c r="B38" s="8" t="s">
        <v>62</v>
      </c>
      <c r="C38" s="8" t="s">
        <v>70</v>
      </c>
      <c r="D38" s="8"/>
      <c r="E38" s="8"/>
      <c r="F38" s="8">
        <v>20000</v>
      </c>
    </row>
    <row r="39" spans="2:6" x14ac:dyDescent="0.25">
      <c r="B39" s="8" t="s">
        <v>63</v>
      </c>
      <c r="C39" s="8" t="s">
        <v>69</v>
      </c>
      <c r="D39" s="8"/>
      <c r="E39" s="8"/>
      <c r="F39" s="8">
        <v>2000</v>
      </c>
    </row>
    <row r="40" spans="2:6" x14ac:dyDescent="0.25">
      <c r="B40" s="8" t="s">
        <v>64</v>
      </c>
      <c r="C40" s="8" t="s">
        <v>68</v>
      </c>
      <c r="D40" s="8"/>
      <c r="E40" s="8"/>
      <c r="F40" s="8">
        <v>7000</v>
      </c>
    </row>
    <row r="41" spans="2:6" x14ac:dyDescent="0.25">
      <c r="B41" s="8" t="s">
        <v>65</v>
      </c>
      <c r="C41" s="8" t="s">
        <v>69</v>
      </c>
      <c r="D41" s="8"/>
      <c r="E41" s="8"/>
      <c r="F41" s="8">
        <v>1200</v>
      </c>
    </row>
    <row r="42" spans="2:6" x14ac:dyDescent="0.25">
      <c r="B42" s="8" t="s">
        <v>66</v>
      </c>
      <c r="C42" s="8"/>
      <c r="D42" s="8"/>
      <c r="E42" s="8"/>
      <c r="F42" s="8">
        <v>110000</v>
      </c>
    </row>
  </sheetData>
  <mergeCells count="4">
    <mergeCell ref="B10:F10"/>
    <mergeCell ref="B27:F27"/>
    <mergeCell ref="H10:L10"/>
    <mergeCell ref="B8:F8"/>
  </mergeCells>
  <conditionalFormatting sqref="F3:F7">
    <cfRule type="expression" dxfId="2" priority="1">
      <formula>$E3&lt;0</formula>
    </cfRule>
    <cfRule type="expression" dxfId="1" priority="2">
      <formula>$E3&gt;0</formula>
    </cfRule>
    <cfRule type="expression" dxfId="0" priority="3">
      <formula>IF($F3,"Profit")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BA-2606-4083-AD81-6B5B0388BBB8}">
  <dimension ref="A3:H31"/>
  <sheetViews>
    <sheetView topLeftCell="A13" workbookViewId="0">
      <selection activeCell="E29" sqref="E29"/>
    </sheetView>
  </sheetViews>
  <sheetFormatPr defaultRowHeight="15" x14ac:dyDescent="0.25"/>
  <cols>
    <col min="1" max="2" width="13.140625" bestFit="1" customWidth="1"/>
    <col min="3" max="3" width="18.5703125" customWidth="1"/>
    <col min="4" max="4" width="19" bestFit="1" customWidth="1"/>
    <col min="5" max="5" width="13.85546875" bestFit="1" customWidth="1"/>
    <col min="6" max="6" width="10.5703125" bestFit="1" customWidth="1"/>
    <col min="7" max="7" width="12.5703125" bestFit="1" customWidth="1"/>
    <col min="8" max="8" width="11.28515625" bestFit="1" customWidth="1"/>
  </cols>
  <sheetData>
    <row r="3" spans="1:8" x14ac:dyDescent="0.25">
      <c r="A3" s="4" t="s">
        <v>29</v>
      </c>
      <c r="B3" s="4" t="s">
        <v>42</v>
      </c>
    </row>
    <row r="4" spans="1:8" x14ac:dyDescent="0.25">
      <c r="A4" s="4" t="s">
        <v>24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25</v>
      </c>
    </row>
    <row r="5" spans="1:8" x14ac:dyDescent="0.25">
      <c r="A5" s="5" t="s">
        <v>26</v>
      </c>
      <c r="B5">
        <v>1760000</v>
      </c>
      <c r="C5">
        <v>960000</v>
      </c>
      <c r="D5">
        <v>700000</v>
      </c>
      <c r="E5">
        <v>3340000</v>
      </c>
      <c r="F5">
        <v>840000</v>
      </c>
      <c r="G5">
        <v>1150000</v>
      </c>
      <c r="H5">
        <v>8750000</v>
      </c>
    </row>
    <row r="6" spans="1:8" x14ac:dyDescent="0.25">
      <c r="A6" s="5" t="s">
        <v>27</v>
      </c>
      <c r="B6">
        <v>1500000</v>
      </c>
      <c r="C6">
        <v>1600000</v>
      </c>
      <c r="D6">
        <v>2740000</v>
      </c>
      <c r="E6">
        <v>1210000</v>
      </c>
      <c r="F6">
        <v>980000</v>
      </c>
      <c r="G6">
        <v>1890000</v>
      </c>
      <c r="H6">
        <v>9920000</v>
      </c>
    </row>
    <row r="7" spans="1:8" x14ac:dyDescent="0.25">
      <c r="A7" s="5" t="s">
        <v>28</v>
      </c>
      <c r="B7">
        <v>1870000</v>
      </c>
      <c r="C7">
        <v>1630000</v>
      </c>
      <c r="D7">
        <v>1880000</v>
      </c>
      <c r="E7">
        <v>2380000</v>
      </c>
      <c r="F7">
        <v>570000</v>
      </c>
      <c r="G7">
        <v>1670000</v>
      </c>
      <c r="H7">
        <v>10000000</v>
      </c>
    </row>
    <row r="8" spans="1:8" x14ac:dyDescent="0.25">
      <c r="A8" s="5" t="s">
        <v>25</v>
      </c>
      <c r="B8">
        <v>5130000</v>
      </c>
      <c r="C8">
        <v>4190000</v>
      </c>
      <c r="D8">
        <v>5320000</v>
      </c>
      <c r="E8">
        <v>6930000</v>
      </c>
      <c r="F8">
        <v>2390000</v>
      </c>
      <c r="G8">
        <v>4710000</v>
      </c>
      <c r="H8">
        <v>28670000</v>
      </c>
    </row>
    <row r="11" spans="1:8" x14ac:dyDescent="0.25">
      <c r="B11" t="s">
        <v>44</v>
      </c>
    </row>
    <row r="12" spans="1:8" x14ac:dyDescent="0.25">
      <c r="B12" s="20" t="s">
        <v>31</v>
      </c>
      <c r="C12" s="20"/>
      <c r="D12" s="20"/>
      <c r="E12" s="20"/>
      <c r="F12" s="20"/>
      <c r="G12" s="20"/>
    </row>
    <row r="13" spans="1:8" x14ac:dyDescent="0.25">
      <c r="B13" s="22" t="s">
        <v>32</v>
      </c>
      <c r="C13" s="22"/>
      <c r="D13" s="22"/>
      <c r="E13" s="22"/>
      <c r="F13" s="22"/>
      <c r="G13" s="22"/>
    </row>
    <row r="14" spans="1:8" ht="15.75" x14ac:dyDescent="0.25">
      <c r="B14" s="7" t="s">
        <v>43</v>
      </c>
      <c r="C14" s="7" t="s">
        <v>33</v>
      </c>
      <c r="D14" s="7" t="s">
        <v>34</v>
      </c>
      <c r="E14" s="7" t="s">
        <v>35</v>
      </c>
      <c r="F14" s="7" t="s">
        <v>36</v>
      </c>
      <c r="G14" s="7" t="s">
        <v>37</v>
      </c>
    </row>
    <row r="15" spans="1:8" x14ac:dyDescent="0.25">
      <c r="B15" s="8">
        <v>1</v>
      </c>
      <c r="C15" s="9" t="s">
        <v>15</v>
      </c>
      <c r="D15" s="8">
        <v>30000</v>
      </c>
      <c r="E15" s="8">
        <f>GETPIVOTDATA("Total Sales (BDT)",$A$3,"Sales Rep","Parvez Hasan","Months (Date)",1)</f>
        <v>1150000</v>
      </c>
      <c r="F15" s="8">
        <f>IF(E15&gt;=2000000,E15*10%,IF(E15&lt;2000000,E15*8%,IF(E15&lt;1000000,E15*6%)))</f>
        <v>92000</v>
      </c>
      <c r="G15" s="8">
        <f>SUM(D15+F15)</f>
        <v>122000</v>
      </c>
    </row>
    <row r="16" spans="1:8" x14ac:dyDescent="0.25">
      <c r="B16" s="8">
        <v>2</v>
      </c>
      <c r="C16" s="9" t="s">
        <v>9</v>
      </c>
      <c r="D16" s="8">
        <v>30000</v>
      </c>
      <c r="E16" s="8">
        <f>GETPIVOTDATA("Total Sales (BDT)",$A$3,"Sales Rep","Arif Hossain","Months (Date)",1)</f>
        <v>1760000</v>
      </c>
      <c r="F16" s="8">
        <f t="shared" ref="F16:F20" si="0">IF(E16&gt;=2000000,E16*10%,IF(E16&lt;2000000,E16*8%,IF(E16&lt;1000000,E16*6%)))</f>
        <v>140800</v>
      </c>
      <c r="G16" s="8">
        <f t="shared" ref="G16:G20" si="1">SUM(D16+F16)</f>
        <v>170800</v>
      </c>
    </row>
    <row r="17" spans="2:7" x14ac:dyDescent="0.25">
      <c r="B17" s="8">
        <v>3</v>
      </c>
      <c r="C17" s="9" t="s">
        <v>18</v>
      </c>
      <c r="D17" s="8">
        <v>30000</v>
      </c>
      <c r="E17" s="8">
        <f>GETPIVOTDATA("Total Sales (BDT)",$A$3,"Sales Rep","Nabila Sultana","Months (Date)",1)</f>
        <v>3340000</v>
      </c>
      <c r="F17" s="8">
        <f t="shared" si="0"/>
        <v>334000</v>
      </c>
      <c r="G17" s="8">
        <f t="shared" si="1"/>
        <v>364000</v>
      </c>
    </row>
    <row r="18" spans="2:7" x14ac:dyDescent="0.25">
      <c r="B18" s="8">
        <v>4</v>
      </c>
      <c r="C18" s="9" t="s">
        <v>21</v>
      </c>
      <c r="D18" s="8">
        <v>30000</v>
      </c>
      <c r="E18" s="8">
        <f>GETPIVOTDATA("Total Sales (BDT)",$A$3,"Sales Rep","Eva Karim","Months (Date)",1)</f>
        <v>960000</v>
      </c>
      <c r="F18" s="8">
        <f t="shared" si="0"/>
        <v>76800</v>
      </c>
      <c r="G18" s="8">
        <f t="shared" si="1"/>
        <v>106800</v>
      </c>
    </row>
    <row r="19" spans="2:7" x14ac:dyDescent="0.25">
      <c r="B19" s="8">
        <v>5</v>
      </c>
      <c r="C19" s="9" t="s">
        <v>12</v>
      </c>
      <c r="D19" s="8">
        <v>30000</v>
      </c>
      <c r="E19" s="8">
        <f>GETPIVOTDATA("Total Sales (BDT)",$A$3,"Sales Rep","Oishi Das","Months (Date)",1)</f>
        <v>840000</v>
      </c>
      <c r="F19" s="8">
        <f t="shared" si="0"/>
        <v>67200</v>
      </c>
      <c r="G19" s="8">
        <f t="shared" si="1"/>
        <v>97200</v>
      </c>
    </row>
    <row r="20" spans="2:7" x14ac:dyDescent="0.25">
      <c r="B20" s="8">
        <v>6</v>
      </c>
      <c r="C20" s="9" t="s">
        <v>23</v>
      </c>
      <c r="D20" s="8">
        <v>30000</v>
      </c>
      <c r="E20" s="8">
        <f>GETPIVOTDATA("Total Sales (BDT)",$A$3,"Sales Rep","Farhan Islam","Months (Date)",1)</f>
        <v>700000</v>
      </c>
      <c r="F20" s="8">
        <f t="shared" si="0"/>
        <v>56000</v>
      </c>
      <c r="G20" s="8">
        <f t="shared" si="1"/>
        <v>86000</v>
      </c>
    </row>
    <row r="21" spans="2:7" x14ac:dyDescent="0.25">
      <c r="C21" s="3"/>
    </row>
    <row r="22" spans="2:7" x14ac:dyDescent="0.25">
      <c r="B22" t="s">
        <v>46</v>
      </c>
    </row>
    <row r="23" spans="2:7" x14ac:dyDescent="0.25">
      <c r="B23" s="20" t="s">
        <v>31</v>
      </c>
      <c r="C23" s="20"/>
      <c r="D23" s="20"/>
      <c r="E23" s="20"/>
      <c r="F23" s="20"/>
    </row>
    <row r="24" spans="2:7" x14ac:dyDescent="0.25">
      <c r="B24" s="22" t="s">
        <v>32</v>
      </c>
      <c r="C24" s="22"/>
      <c r="D24" s="22"/>
      <c r="E24" s="22"/>
      <c r="F24" s="22"/>
    </row>
    <row r="25" spans="2:7" ht="15.75" x14ac:dyDescent="0.25">
      <c r="B25" s="7" t="s">
        <v>43</v>
      </c>
      <c r="C25" s="7" t="s">
        <v>33</v>
      </c>
      <c r="D25" s="7" t="s">
        <v>37</v>
      </c>
      <c r="E25" s="7" t="s">
        <v>45</v>
      </c>
      <c r="F25" s="7" t="s">
        <v>47</v>
      </c>
      <c r="G25" s="11"/>
    </row>
    <row r="26" spans="2:7" x14ac:dyDescent="0.25">
      <c r="B26" s="8">
        <v>1</v>
      </c>
      <c r="C26" s="9" t="s">
        <v>15</v>
      </c>
      <c r="D26" s="8">
        <f>G15</f>
        <v>122000</v>
      </c>
      <c r="E26" s="10" t="str">
        <f>IF(D26=MAX($D$26:$D$31),"Highest","")</f>
        <v/>
      </c>
      <c r="F26" s="21">
        <f>AVERAGE(D26:D31)</f>
        <v>157800</v>
      </c>
    </row>
    <row r="27" spans="2:7" x14ac:dyDescent="0.25">
      <c r="B27" s="8">
        <v>2</v>
      </c>
      <c r="C27" s="9" t="s">
        <v>9</v>
      </c>
      <c r="D27" s="8">
        <f t="shared" ref="D27:D31" si="2">G16</f>
        <v>170800</v>
      </c>
      <c r="E27" s="10" t="str">
        <f>IF(D27=MAX($D$26:$D$31),"Highest","")</f>
        <v/>
      </c>
      <c r="F27" s="21"/>
    </row>
    <row r="28" spans="2:7" x14ac:dyDescent="0.25">
      <c r="B28" s="8">
        <v>3</v>
      </c>
      <c r="C28" s="9" t="s">
        <v>18</v>
      </c>
      <c r="D28" s="8">
        <f t="shared" si="2"/>
        <v>364000</v>
      </c>
      <c r="E28" s="10" t="str">
        <f t="shared" ref="E27:E31" si="3">IF(D28=MAX($D$26:$D$31),"Highest","")</f>
        <v>Highest</v>
      </c>
      <c r="F28" s="21"/>
    </row>
    <row r="29" spans="2:7" x14ac:dyDescent="0.25">
      <c r="B29" s="8">
        <v>4</v>
      </c>
      <c r="C29" s="9" t="s">
        <v>21</v>
      </c>
      <c r="D29" s="8">
        <f t="shared" si="2"/>
        <v>106800</v>
      </c>
      <c r="E29" s="10" t="str">
        <f t="shared" si="3"/>
        <v/>
      </c>
      <c r="F29" s="21"/>
    </row>
    <row r="30" spans="2:7" x14ac:dyDescent="0.25">
      <c r="B30" s="8">
        <v>5</v>
      </c>
      <c r="C30" s="9" t="s">
        <v>12</v>
      </c>
      <c r="D30" s="8">
        <f t="shared" si="2"/>
        <v>97200</v>
      </c>
      <c r="E30" s="10" t="str">
        <f t="shared" si="3"/>
        <v/>
      </c>
      <c r="F30" s="21"/>
    </row>
    <row r="31" spans="2:7" x14ac:dyDescent="0.25">
      <c r="B31" s="8">
        <v>6</v>
      </c>
      <c r="C31" s="9" t="s">
        <v>23</v>
      </c>
      <c r="D31" s="8">
        <f t="shared" si="2"/>
        <v>86000</v>
      </c>
      <c r="E31" s="10" t="str">
        <f t="shared" si="3"/>
        <v/>
      </c>
      <c r="F31" s="21"/>
    </row>
  </sheetData>
  <mergeCells count="5">
    <mergeCell ref="B12:G12"/>
    <mergeCell ref="F26:F31"/>
    <mergeCell ref="B24:F24"/>
    <mergeCell ref="B23:F23"/>
    <mergeCell ref="B13:G13"/>
  </mergeCells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634C-0F49-4EF3-B8C5-5FCDA6500B6F}">
  <dimension ref="B2:G21"/>
  <sheetViews>
    <sheetView topLeftCell="E19" workbookViewId="0">
      <selection activeCell="G6" sqref="G6"/>
    </sheetView>
  </sheetViews>
  <sheetFormatPr defaultRowHeight="15" x14ac:dyDescent="0.25"/>
  <cols>
    <col min="2" max="2" width="13.140625" bestFit="1" customWidth="1"/>
    <col min="3" max="4" width="22.7109375" bestFit="1" customWidth="1"/>
    <col min="5" max="5" width="16.42578125" customWidth="1"/>
    <col min="6" max="6" width="13.140625" bestFit="1" customWidth="1"/>
    <col min="7" max="7" width="15.85546875" bestFit="1" customWidth="1"/>
    <col min="11" max="11" width="15.28515625" bestFit="1" customWidth="1"/>
    <col min="12" max="12" width="16" customWidth="1"/>
  </cols>
  <sheetData>
    <row r="2" spans="2:7" x14ac:dyDescent="0.25">
      <c r="B2" t="s">
        <v>38</v>
      </c>
      <c r="E2" t="s">
        <v>41</v>
      </c>
    </row>
    <row r="3" spans="2:7" x14ac:dyDescent="0.25">
      <c r="B3" s="4" t="s">
        <v>24</v>
      </c>
      <c r="C3" t="s">
        <v>29</v>
      </c>
      <c r="E3" s="4" t="s">
        <v>24</v>
      </c>
      <c r="F3" t="s">
        <v>30</v>
      </c>
    </row>
    <row r="4" spans="2:7" x14ac:dyDescent="0.25">
      <c r="B4" s="5" t="s">
        <v>26</v>
      </c>
      <c r="C4">
        <v>8750000</v>
      </c>
      <c r="E4" s="5" t="s">
        <v>19</v>
      </c>
      <c r="F4">
        <v>42</v>
      </c>
    </row>
    <row r="5" spans="2:7" x14ac:dyDescent="0.25">
      <c r="B5" s="5" t="s">
        <v>27</v>
      </c>
      <c r="C5">
        <v>9920000</v>
      </c>
      <c r="E5" s="6" t="s">
        <v>9</v>
      </c>
      <c r="F5">
        <v>42</v>
      </c>
    </row>
    <row r="6" spans="2:7" x14ac:dyDescent="0.25">
      <c r="B6" s="5" t="s">
        <v>28</v>
      </c>
      <c r="C6">
        <v>10000000</v>
      </c>
      <c r="E6" s="5" t="s">
        <v>25</v>
      </c>
      <c r="F6">
        <v>42</v>
      </c>
    </row>
    <row r="7" spans="2:7" x14ac:dyDescent="0.25">
      <c r="B7" s="5" t="s">
        <v>25</v>
      </c>
      <c r="C7">
        <v>28670000</v>
      </c>
    </row>
    <row r="13" spans="2:7" x14ac:dyDescent="0.25">
      <c r="C13" t="s">
        <v>39</v>
      </c>
    </row>
    <row r="14" spans="2:7" x14ac:dyDescent="0.25">
      <c r="C14" s="4" t="s">
        <v>2</v>
      </c>
      <c r="D14" t="s">
        <v>29</v>
      </c>
      <c r="F14" t="s">
        <v>40</v>
      </c>
    </row>
    <row r="15" spans="2:7" x14ac:dyDescent="0.25">
      <c r="C15" s="5" t="s">
        <v>8</v>
      </c>
      <c r="D15">
        <v>5010000</v>
      </c>
      <c r="F15" s="4" t="s">
        <v>24</v>
      </c>
      <c r="G15" t="s">
        <v>7</v>
      </c>
    </row>
    <row r="16" spans="2:7" x14ac:dyDescent="0.25">
      <c r="C16" s="5" t="s">
        <v>11</v>
      </c>
      <c r="D16">
        <v>4340000</v>
      </c>
      <c r="F16" s="5" t="s">
        <v>13</v>
      </c>
      <c r="G16">
        <v>6950000</v>
      </c>
    </row>
    <row r="17" spans="3:7" x14ac:dyDescent="0.25">
      <c r="C17" s="5" t="s">
        <v>22</v>
      </c>
      <c r="D17">
        <v>5850000</v>
      </c>
      <c r="F17" s="5" t="s">
        <v>10</v>
      </c>
      <c r="G17">
        <v>12250000</v>
      </c>
    </row>
    <row r="18" spans="3:7" x14ac:dyDescent="0.25">
      <c r="C18" s="5" t="s">
        <v>14</v>
      </c>
      <c r="D18">
        <v>4110000</v>
      </c>
      <c r="F18" s="5" t="s">
        <v>19</v>
      </c>
      <c r="G18">
        <v>6150000</v>
      </c>
    </row>
    <row r="19" spans="3:7" x14ac:dyDescent="0.25">
      <c r="C19" s="5" t="s">
        <v>17</v>
      </c>
      <c r="D19">
        <v>4760000</v>
      </c>
      <c r="F19" s="5" t="s">
        <v>16</v>
      </c>
      <c r="G19">
        <v>3320000</v>
      </c>
    </row>
    <row r="20" spans="3:7" x14ac:dyDescent="0.25">
      <c r="C20" s="5" t="s">
        <v>20</v>
      </c>
      <c r="D20">
        <v>4600000</v>
      </c>
      <c r="F20" s="5" t="s">
        <v>25</v>
      </c>
      <c r="G20">
        <v>28670000</v>
      </c>
    </row>
    <row r="21" spans="3:7" x14ac:dyDescent="0.25">
      <c r="C21" s="5" t="s">
        <v>25</v>
      </c>
      <c r="D21">
        <v>28670000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topLeftCell="A58" workbookViewId="0">
      <selection sqref="A1:G2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23"/>
    </row>
    <row r="2" spans="1:7" x14ac:dyDescent="0.25">
      <c r="A2" s="23"/>
      <c r="B2" s="23"/>
      <c r="C2" s="23"/>
      <c r="D2" s="23"/>
      <c r="E2" s="23"/>
      <c r="F2" s="23"/>
      <c r="G2" s="23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4</vt:lpstr>
      <vt:lpstr>excel 3</vt:lpstr>
      <vt:lpstr>excel 2</vt:lpstr>
      <vt:lpstr>excel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2025-01-27T10:42:32Z</dcterms:modified>
</cp:coreProperties>
</file>