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GaTech)\NRF\nRF5_SDK_13.1.0\examples\_my_projects\nRF52-ADAS1000-4\"/>
    </mc:Choice>
  </mc:AlternateContent>
  <bookViews>
    <workbookView xWindow="0" yWindow="0" windowWidth="38400" windowHeight="17520" activeTab="5"/>
  </bookViews>
  <sheets>
    <sheet name="Sheet1" sheetId="1" r:id="rId1"/>
    <sheet name="RespConfig01" sheetId="2" r:id="rId2"/>
    <sheet name="RespConfig02" sheetId="3" r:id="rId3"/>
    <sheet name="Resp_500Hz" sheetId="4" r:id="rId4"/>
    <sheet name="HRRR_500_2MSPS" sheetId="5" r:id="rId5"/>
    <sheet name="HRRR_final_1MSPS_31.25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7" l="1"/>
  <c r="D13" i="7"/>
  <c r="C13" i="7"/>
  <c r="C12" i="7"/>
  <c r="D10" i="7"/>
  <c r="D9" i="7"/>
  <c r="D8" i="7"/>
  <c r="D7" i="7"/>
  <c r="D6" i="7"/>
  <c r="D5" i="7"/>
  <c r="D4" i="7"/>
  <c r="D3" i="7"/>
  <c r="D2" i="7"/>
  <c r="D13" i="5" l="1"/>
  <c r="C14" i="5"/>
  <c r="C12" i="5"/>
  <c r="C13" i="5"/>
  <c r="D10" i="5"/>
  <c r="D9" i="5"/>
  <c r="D8" i="5"/>
  <c r="D7" i="5"/>
  <c r="D6" i="5"/>
  <c r="D5" i="5"/>
  <c r="D4" i="5"/>
  <c r="D3" i="5"/>
  <c r="D2" i="5"/>
  <c r="D17" i="4" l="1"/>
  <c r="D15" i="4"/>
  <c r="D10" i="4"/>
  <c r="D9" i="4"/>
  <c r="D8" i="4"/>
  <c r="D7" i="4"/>
  <c r="D6" i="4"/>
  <c r="D5" i="4"/>
  <c r="D4" i="4"/>
  <c r="D3" i="4"/>
  <c r="D2" i="4"/>
  <c r="D8" i="3" l="1"/>
  <c r="D9" i="3"/>
  <c r="D17" i="3"/>
  <c r="D7" i="3"/>
  <c r="D10" i="3"/>
  <c r="D15" i="3"/>
  <c r="D6" i="3"/>
  <c r="D5" i="3"/>
  <c r="D4" i="3"/>
  <c r="D3" i="3"/>
  <c r="D2" i="3"/>
  <c r="D7" i="2"/>
  <c r="D12" i="2"/>
  <c r="D4" i="2" l="1"/>
  <c r="D5" i="2"/>
  <c r="D6" i="2"/>
  <c r="D3" i="2"/>
  <c r="V40" i="1" l="1"/>
  <c r="M40" i="1"/>
  <c r="D40" i="1"/>
  <c r="D27" i="1" l="1"/>
  <c r="M27" i="1"/>
  <c r="V27" i="1"/>
  <c r="D28" i="1"/>
  <c r="M28" i="1"/>
  <c r="V28" i="1"/>
  <c r="D29" i="1"/>
  <c r="M29" i="1"/>
  <c r="V29" i="1"/>
  <c r="D24" i="1"/>
  <c r="M24" i="1"/>
  <c r="V24" i="1"/>
  <c r="D25" i="1"/>
  <c r="M25" i="1"/>
  <c r="V25" i="1"/>
  <c r="D26" i="1"/>
  <c r="M26" i="1"/>
  <c r="V26" i="1"/>
  <c r="D30" i="1"/>
  <c r="M30" i="1"/>
  <c r="V30" i="1"/>
  <c r="D31" i="1"/>
  <c r="M31" i="1"/>
  <c r="V31" i="1"/>
  <c r="D32" i="1"/>
  <c r="M32" i="1"/>
  <c r="V32" i="1"/>
  <c r="D33" i="1"/>
  <c r="M33" i="1"/>
  <c r="V33" i="1"/>
  <c r="D34" i="1"/>
  <c r="M34" i="1"/>
  <c r="V34" i="1"/>
  <c r="D35" i="1"/>
  <c r="M35" i="1"/>
  <c r="V35" i="1"/>
  <c r="D36" i="1"/>
  <c r="M36" i="1"/>
  <c r="V36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<sst xmlns="http://schemas.openxmlformats.org/spreadsheetml/2006/main" count="299" uniqueCount="103">
  <si>
    <t>ADDRESS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</si>
  <si>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</si>
  <si>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</si>
  <si>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</si>
  <si>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</si>
  <si>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</si>
  <si>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</si>
  <si>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</si>
  <si>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</si>
  <si>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</si>
  <si>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</si>
  <si>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</si>
  <si>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</si>
  <si>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</si>
  <si>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</si>
  <si>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</si>
  <si>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</si>
  <si>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</si>
  <si>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</si>
  <si>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</si>
  <si>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</si>
  <si>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</si>
  <si>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</si>
  <si>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</si>
  <si>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0x11</t>
  </si>
  <si>
    <t>0x12</t>
  </si>
  <si>
    <t>0x13</t>
  </si>
  <si>
    <t>LOFF</t>
  </si>
  <si>
    <t>0x0E</t>
  </si>
  <si>
    <t>RESERVED</t>
  </si>
  <si>
    <t>pg#</t>
  </si>
  <si>
    <t>0x1A</t>
  </si>
  <si>
    <t>0x1B</t>
  </si>
  <si>
    <t>0x1C</t>
  </si>
  <si>
    <t>0x1D</t>
  </si>
  <si>
    <t>0x1E</t>
  </si>
  <si>
    <t>0x1F</t>
  </si>
  <si>
    <t>0x21</t>
  </si>
  <si>
    <t>0x31</t>
  </si>
  <si>
    <t>0x32</t>
  </si>
  <si>
    <t>0x33</t>
  </si>
  <si>
    <t>0x3A</t>
  </si>
  <si>
    <t>0x3C</t>
  </si>
  <si>
    <t>0x3B</t>
  </si>
  <si>
    <t>0x40</t>
  </si>
  <si>
    <t>0x41</t>
  </si>
  <si>
    <t>** EXAMPLES on PAGE 74</t>
  </si>
  <si>
    <t>Register Name</t>
  </si>
  <si>
    <t>ECGCTL</t>
  </si>
  <si>
    <t>LOFFCTL</t>
  </si>
  <si>
    <t>RESPCTL</t>
  </si>
  <si>
    <t>PACECTL</t>
  </si>
  <si>
    <t>CMREFCTL</t>
  </si>
  <si>
    <t>GPIOCTL</t>
  </si>
  <si>
    <t>PACEAMPTH</t>
  </si>
  <si>
    <t>TESTTONE</t>
  </si>
  <si>
    <t>CALDAC</t>
  </si>
  <si>
    <t>FRMCTL</t>
  </si>
  <si>
    <t>FILTCTL</t>
  </si>
  <si>
    <t>LOFFUTH</t>
  </si>
  <si>
    <t>LOFFLTH</t>
  </si>
  <si>
    <t>PACEEDGETH</t>
  </si>
  <si>
    <t>PACELVLTH</t>
  </si>
  <si>
    <t>LADATA</t>
  </si>
  <si>
    <t>LLDATA</t>
  </si>
  <si>
    <t>RADATA</t>
  </si>
  <si>
    <t>PACEDATA</t>
  </si>
  <si>
    <t>RESPMAG</t>
  </si>
  <si>
    <t>RESPPH</t>
  </si>
  <si>
    <t>DCLEAD-OFF</t>
  </si>
  <si>
    <t>OPSTAT</t>
  </si>
  <si>
    <t>CALRA</t>
  </si>
  <si>
    <t>CALLL</t>
  </si>
  <si>
    <t>CALLA</t>
  </si>
  <si>
    <t>LOAMLA</t>
  </si>
  <si>
    <t>LOAMLL</t>
  </si>
  <si>
    <t>PACE1DATA</t>
  </si>
  <si>
    <t>PACE2DATA</t>
  </si>
  <si>
    <t>PACE3DATA</t>
  </si>
  <si>
    <t>FRAMES</t>
  </si>
  <si>
    <t>0x22</t>
  </si>
  <si>
    <t>0x23</t>
  </si>
  <si>
    <t>CRC</t>
  </si>
  <si>
    <t>LOAMRA</t>
  </si>
  <si>
    <t>*** TEMPORARY SETUP FOR EXAMPLE ***</t>
  </si>
  <si>
    <t>500 Hz</t>
  </si>
  <si>
    <t>Gain</t>
  </si>
  <si>
    <t>Notes</t>
  </si>
  <si>
    <t>Default</t>
  </si>
  <si>
    <t xml:space="preserve">All leads enabled, no gain, single-ended inputs, </t>
  </si>
  <si>
    <t>All leads out, exclude everything, autodisable words: (6 frames out) respiration enabled (13, 12)</t>
  </si>
  <si>
    <t>HEX(full)</t>
  </si>
  <si>
    <t>This one, we keep all 3 channels, and just enable resp outputs.</t>
  </si>
  <si>
    <t>32-bit header:</t>
  </si>
  <si>
    <t>Threshold = N × 2 × VREF/GAIN/2^16</t>
  </si>
  <si>
    <t>0 = PACEAMPTH/2</t>
  </si>
  <si>
    <t>0 = 0x00 = 0 V</t>
  </si>
  <si>
    <t>−1 = 0xFF = −VREF/gain/2^16</t>
  </si>
  <si>
    <t>1 = VREF/gain/2^16</t>
  </si>
  <si>
    <t>N = N × VREF/gain/2^16</t>
  </si>
  <si>
    <t>+1 = 0x01 = +VREF/gain/2^16</t>
  </si>
  <si>
    <t>High power mode (temp)</t>
  </si>
  <si>
    <t>THIS IS A SIGNED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</si>
</sst>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7" fillId="6" borderId="2" applyNumberFormat="0" applyFont="0" applyAlignment="0" applyProtection="0"/>
    <xf numFmtId="0" fontId="8" fillId="7" borderId="0" applyNumberFormat="0" applyBorder="0" applyAlignment="0" applyProtection="0"/>
    <xf numFmtId="0" fontId="9" fillId="8" borderId="4" applyNumberFormat="0" applyAlignment="0" applyProtection="0"/>
  </cellStyleXfs>
  <cellXfs count="10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3" borderId="1" xfId="3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2" applyFont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0" borderId="0" xfId="2" applyFont="1"/>
    <xf numFmtId="0" fontId="0" fillId="5" borderId="0" xfId="0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0" xfId="1" applyAlignment="1">
      <alignment horizontal="center"/>
    </xf>
    <xf numFmtId="0" fontId="4" fillId="6" borderId="2" xfId="4" applyFont="1" applyAlignment="1">
      <alignment horizontal="center"/>
    </xf>
    <xf numFmtId="0" fontId="9" fillId="8" borderId="4" xfId="6" applyAlignment="1">
      <alignment horizontal="center"/>
    </xf>
    <xf numFmtId="0" fontId="9" fillId="8" borderId="4" xfId="6"/>
    <xf numFmtId="0" fontId="8" fillId="7" borderId="0" xfId="5" applyAlignment="1">
      <alignment horizontal="center"/>
    </xf>
    <xf numFmtId="0" fontId="10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8" fillId="7" borderId="4" xfId="5" applyBorder="1" applyAlignment="1">
      <alignment horizontal="center"/>
    </xf>
    <xf numFmtId="0" fontId="3" fillId="3" borderId="6" xfId="3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0" xfId="3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3" borderId="11" xfId="3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6" borderId="12" xfId="4" applyFont="1" applyBorder="1" applyAlignment="1">
      <alignment horizontal="center"/>
    </xf>
    <xf numFmtId="0" fontId="4" fillId="6" borderId="13" xfId="4" applyFont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0" fontId="8" fillId="7" borderId="14" xfId="5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3" borderId="1" xfId="3" applyBorder="1" applyAlignment="1">
      <alignment horizontal="center"/>
    </xf>
    <xf numFmtId="0" fontId="3" fillId="3" borderId="16" xfId="3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3" borderId="18" xfId="3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3" fillId="3" borderId="19" xfId="3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8" fillId="7" borderId="20" xfId="5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6" borderId="2" xfId="4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15" xfId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3" borderId="21" xfId="3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0" fillId="0" borderId="0" xfId="0" quotePrefix="1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3" borderId="10" xfId="3" applyFont="1" applyBorder="1" applyAlignment="1">
      <alignment horizontal="center"/>
    </xf>
    <xf numFmtId="0" fontId="6" fillId="3" borderId="1" xfId="3" applyFont="1" applyBorder="1" applyAlignment="1">
      <alignment horizontal="center"/>
    </xf>
    <xf numFmtId="0" fontId="6" fillId="3" borderId="16" xfId="3" applyFont="1" applyBorder="1" applyAlignment="1">
      <alignment horizontal="center"/>
    </xf>
    <xf numFmtId="0" fontId="6" fillId="3" borderId="18" xfId="3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6" fillId="3" borderId="19" xfId="3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6" fillId="3" borderId="21" xfId="3" applyFont="1" applyBorder="1" applyAlignment="1">
      <alignment horizontal="center"/>
    </xf>
    <xf numFmtId="0" fontId="6" fillId="3" borderId="11" xfId="3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3" borderId="22" xfId="3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7">
    <cellStyle name="Check Cell" xfId="3" builtinId="23"/>
    <cellStyle name="Explanatory Text" xfId="2" builtinId="53"/>
    <cellStyle name="Good" xfId="5" builtinId="26"/>
    <cellStyle name="Input" xfId="6" builtinId="20"/>
    <cellStyle name="Neutral" xfId="1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zoomScale="115" zoomScaleNormal="115" workbookViewId="0">
      <selection activeCell="A15" sqref="A15:XFD1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4.140625" style="2" bestFit="1" customWidth="1"/>
    <col min="4" max="4" width="5.5703125" bestFit="1" customWidth="1"/>
    <col min="5" max="12" width="3.140625" bestFit="1" customWidth="1"/>
    <col min="13" max="13" width="5.5703125" bestFit="1" customWidth="1"/>
    <col min="14" max="21" width="3.140625" bestFit="1" customWidth="1"/>
    <col min="22" max="22" width="5.5703125" bestFit="1" customWidth="1"/>
    <col min="23" max="30" width="3.140625" bestFit="1" customWidth="1"/>
    <col min="31" max="31" width="10.42578125" customWidth="1"/>
    <col min="35" max="35" width="9.85546875" bestFit="1" customWidth="1"/>
  </cols>
  <sheetData>
    <row r="1" spans="1:31" ht="16.5" thickTop="1" thickBot="1" x14ac:dyDescent="0.3">
      <c r="A1" t="s">
        <v>0</v>
      </c>
      <c r="B1" s="2" t="s">
        <v>47</v>
      </c>
      <c r="C1" s="2" t="s">
        <v>30</v>
      </c>
      <c r="D1" t="s">
        <v>1</v>
      </c>
      <c r="E1" s="2">
        <v>23</v>
      </c>
      <c r="F1" s="2">
        <v>22</v>
      </c>
      <c r="G1" s="2">
        <v>21</v>
      </c>
      <c r="H1" s="2">
        <v>20</v>
      </c>
      <c r="I1" s="2">
        <v>19</v>
      </c>
      <c r="J1" s="2">
        <v>18</v>
      </c>
      <c r="K1" s="2">
        <v>17</v>
      </c>
      <c r="L1" s="2">
        <v>16</v>
      </c>
      <c r="M1" t="s">
        <v>1</v>
      </c>
      <c r="N1" s="2">
        <v>15</v>
      </c>
      <c r="O1" s="2">
        <v>14</v>
      </c>
      <c r="P1" s="2">
        <v>13</v>
      </c>
      <c r="Q1" s="2">
        <v>12</v>
      </c>
      <c r="R1" s="2">
        <v>11</v>
      </c>
      <c r="S1" s="2">
        <v>10</v>
      </c>
      <c r="T1" s="2">
        <v>9</v>
      </c>
      <c r="U1" s="2">
        <v>8</v>
      </c>
      <c r="V1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3" t="s">
        <v>29</v>
      </c>
    </row>
    <row r="2" spans="1:31" ht="16.5" thickTop="1" thickBot="1" x14ac:dyDescent="0.3">
      <c r="A2" s="1" t="s">
        <v>10</v>
      </c>
      <c r="B2" s="2" t="s">
        <v>48</v>
      </c>
      <c r="C2" s="11">
        <v>58</v>
      </c>
      <c r="D2" s="9" t="str">
        <f>"0x"&amp;TEXT(DEC2HEX(L2+2*K2+4*J2+8*I2+16*H2+32*G2+64*F2+128*E2,2),"00")</f>
        <v>0xC0</v>
      </c>
      <c r="E2" s="7">
        <v>1</v>
      </c>
      <c r="F2" s="7">
        <v>1</v>
      </c>
      <c r="G2" s="19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9" t="str">
        <f>"0x"&amp;TEXT(DEC2HEX(U2+2*T2+4*S2+8*R2+16*Q2+32*P2+64*O2+128*N2,2),"00")</f>
        <v>0x00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7">
        <v>0</v>
      </c>
      <c r="T2" s="2">
        <v>0</v>
      </c>
      <c r="U2" s="2">
        <v>0</v>
      </c>
      <c r="V2" s="9" t="str">
        <f>"0x"&amp;TEXT(DEC2HEX(AD2+2*AC2+4*AB2+8*AA2+16*Z2+32*Y2+64*X2+128*W2,2),"00")</f>
        <v>0xC6</v>
      </c>
      <c r="W2" s="2">
        <v>1</v>
      </c>
      <c r="X2" s="7">
        <v>1</v>
      </c>
      <c r="Y2" s="7">
        <v>0</v>
      </c>
      <c r="Z2" s="2">
        <v>0</v>
      </c>
      <c r="AA2" s="7">
        <v>0</v>
      </c>
      <c r="AB2" s="2">
        <v>1</v>
      </c>
      <c r="AC2" s="2">
        <v>1</v>
      </c>
      <c r="AD2" s="2">
        <v>0</v>
      </c>
    </row>
    <row r="3" spans="1:31" ht="16.5" thickTop="1" thickBot="1" x14ac:dyDescent="0.3">
      <c r="A3" t="s">
        <v>11</v>
      </c>
      <c r="B3" s="2" t="s">
        <v>49</v>
      </c>
      <c r="C3" s="11">
        <v>59</v>
      </c>
      <c r="D3" t="str">
        <f t="shared" ref="D3:D23" si="0">"0x"&amp;TEXT(DEC2HEX(L3+2*K3+4*J3+8*I3+16*H3+32*G3+64*F3+128*E3,2),"00")</f>
        <v>0x00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t="str">
        <f t="shared" ref="M3:M23" si="1">"0x"&amp;TEXT(DEC2HEX(U3+2*T3+4*S3+8*R3+16*Q3+32*P3+64*O3+128*N3,2),"00")</f>
        <v>0x00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t="str">
        <f t="shared" ref="V3:V23" si="2">"0x"&amp;TEXT(DEC2HEX(AD3+2*AC3+4*AB3+8*AA3+16*Z3+32*Y3+64*X3+128*W3,2),"00")</f>
        <v>0x00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1" ht="16.5" thickTop="1" thickBot="1" x14ac:dyDescent="0.3">
      <c r="A4" s="1" t="s">
        <v>12</v>
      </c>
      <c r="B4" s="14" t="s">
        <v>50</v>
      </c>
      <c r="C4" s="11">
        <v>60</v>
      </c>
      <c r="D4" t="str">
        <f t="shared" si="0"/>
        <v>0x00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2">
        <v>0</v>
      </c>
      <c r="M4" t="str">
        <f t="shared" si="1"/>
        <v>0x20</v>
      </c>
      <c r="N4" s="2">
        <v>0</v>
      </c>
      <c r="O4" s="2">
        <v>0</v>
      </c>
      <c r="P4" s="7">
        <v>1</v>
      </c>
      <c r="Q4" s="2">
        <v>0</v>
      </c>
      <c r="R4" s="16">
        <v>0</v>
      </c>
      <c r="S4" s="16">
        <v>0</v>
      </c>
      <c r="T4" s="16">
        <v>0</v>
      </c>
      <c r="U4" s="16">
        <v>0</v>
      </c>
      <c r="V4" t="str">
        <f t="shared" si="2"/>
        <v>0x19</v>
      </c>
      <c r="W4" s="7">
        <v>0</v>
      </c>
      <c r="X4" s="18">
        <v>0</v>
      </c>
      <c r="Y4" s="18">
        <v>0</v>
      </c>
      <c r="Z4" s="7">
        <v>1</v>
      </c>
      <c r="AA4" s="7">
        <v>1</v>
      </c>
      <c r="AB4" s="2">
        <v>0</v>
      </c>
      <c r="AC4" s="2">
        <v>0</v>
      </c>
      <c r="AD4" s="19">
        <v>1</v>
      </c>
      <c r="AE4" s="17" t="s">
        <v>86</v>
      </c>
    </row>
    <row r="5" spans="1:31" ht="16.5" thickTop="1" thickBot="1" x14ac:dyDescent="0.3">
      <c r="A5" s="1" t="s">
        <v>13</v>
      </c>
      <c r="B5" s="14" t="s">
        <v>51</v>
      </c>
      <c r="C5" s="11">
        <v>61</v>
      </c>
      <c r="D5" t="str">
        <f t="shared" si="0"/>
        <v>0x00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t="str">
        <f t="shared" si="1"/>
        <v>0x0E</v>
      </c>
      <c r="N5" s="3">
        <v>0</v>
      </c>
      <c r="O5" s="3">
        <v>0</v>
      </c>
      <c r="P5" s="3">
        <v>0</v>
      </c>
      <c r="Q5" s="3">
        <v>0</v>
      </c>
      <c r="R5" s="7">
        <v>1</v>
      </c>
      <c r="S5" s="7">
        <v>1</v>
      </c>
      <c r="T5" s="7">
        <v>1</v>
      </c>
      <c r="U5" s="2">
        <v>0</v>
      </c>
      <c r="V5" t="str">
        <f t="shared" si="2"/>
        <v>0x01</v>
      </c>
      <c r="W5" s="2">
        <v>0</v>
      </c>
      <c r="X5" s="2">
        <v>0</v>
      </c>
      <c r="Y5" s="2">
        <v>0</v>
      </c>
      <c r="Z5" s="7">
        <v>0</v>
      </c>
      <c r="AA5" s="7">
        <v>0</v>
      </c>
      <c r="AB5" s="2">
        <v>0</v>
      </c>
      <c r="AC5" s="2">
        <v>0</v>
      </c>
      <c r="AD5" s="19">
        <v>1</v>
      </c>
    </row>
    <row r="6" spans="1:31" ht="16.5" thickTop="1" thickBot="1" x14ac:dyDescent="0.3">
      <c r="A6" s="1" t="s">
        <v>14</v>
      </c>
      <c r="B6" s="2" t="s">
        <v>52</v>
      </c>
      <c r="C6" s="11">
        <v>62</v>
      </c>
      <c r="D6" s="9" t="str">
        <f t="shared" si="0"/>
        <v>0xE0</v>
      </c>
      <c r="E6" s="2">
        <v>1</v>
      </c>
      <c r="F6" s="2">
        <v>1</v>
      </c>
      <c r="G6" s="2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9" t="str">
        <f t="shared" si="1"/>
        <v>0x00</v>
      </c>
      <c r="N6" s="3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9" t="str">
        <f t="shared" si="2"/>
        <v>0x0A</v>
      </c>
      <c r="W6" s="2">
        <v>0</v>
      </c>
      <c r="X6" s="2">
        <v>0</v>
      </c>
      <c r="Y6" s="2">
        <v>0</v>
      </c>
      <c r="Z6" s="2">
        <v>0</v>
      </c>
      <c r="AA6" s="7">
        <v>1</v>
      </c>
      <c r="AB6" s="7">
        <v>0</v>
      </c>
      <c r="AC6" s="7">
        <v>1</v>
      </c>
      <c r="AD6" s="7">
        <v>0</v>
      </c>
    </row>
    <row r="7" spans="1:31" ht="15.75" thickTop="1" x14ac:dyDescent="0.25">
      <c r="A7" t="s">
        <v>15</v>
      </c>
      <c r="B7" s="2" t="s">
        <v>53</v>
      </c>
      <c r="C7" s="11">
        <v>63</v>
      </c>
      <c r="D7" t="str">
        <f t="shared" si="0"/>
        <v>0x00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t="str">
        <f t="shared" si="1"/>
        <v>0x00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t="str">
        <f t="shared" si="2"/>
        <v>0x00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1" x14ac:dyDescent="0.25">
      <c r="A8" t="s">
        <v>16</v>
      </c>
      <c r="B8" s="2" t="s">
        <v>54</v>
      </c>
      <c r="C8" s="11">
        <v>64</v>
      </c>
      <c r="D8" t="str">
        <f t="shared" si="0"/>
        <v>0x00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t="str">
        <f t="shared" si="1"/>
        <v>0x00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t="str">
        <f t="shared" si="2"/>
        <v>0x00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1" x14ac:dyDescent="0.25">
      <c r="A9" t="s">
        <v>17</v>
      </c>
      <c r="B9" s="2" t="s">
        <v>55</v>
      </c>
      <c r="C9" s="11">
        <v>64</v>
      </c>
      <c r="D9" t="str">
        <f t="shared" si="0"/>
        <v>0x00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t="str">
        <f t="shared" si="1"/>
        <v>0x00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t="str">
        <f t="shared" si="2"/>
        <v>0x00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1" ht="15.75" thickBot="1" x14ac:dyDescent="0.3">
      <c r="A10" s="6" t="s">
        <v>18</v>
      </c>
      <c r="B10" s="4" t="s">
        <v>56</v>
      </c>
      <c r="C10" s="12">
        <v>65</v>
      </c>
      <c r="D10" s="6" t="str">
        <f t="shared" si="0"/>
        <v>0x00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6" t="str">
        <f t="shared" si="1"/>
        <v>0x00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6" t="str">
        <f t="shared" si="2"/>
        <v>0x00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1" ht="16.5" thickTop="1" thickBot="1" x14ac:dyDescent="0.3">
      <c r="A11" s="1" t="s">
        <v>19</v>
      </c>
      <c r="B11" s="4" t="s">
        <v>57</v>
      </c>
      <c r="C11" s="12">
        <v>66</v>
      </c>
      <c r="D11" s="10" t="str">
        <f t="shared" si="0"/>
        <v>0x3F</v>
      </c>
      <c r="E11" s="8">
        <v>0</v>
      </c>
      <c r="F11" s="8">
        <v>0</v>
      </c>
      <c r="G11" s="19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10" t="str">
        <f t="shared" si="1"/>
        <v>0x96</v>
      </c>
      <c r="N11" s="3">
        <v>1</v>
      </c>
      <c r="O11" s="4">
        <v>0</v>
      </c>
      <c r="P11" s="4">
        <v>0</v>
      </c>
      <c r="Q11" s="4">
        <v>1</v>
      </c>
      <c r="R11" s="4">
        <v>0</v>
      </c>
      <c r="S11" s="4">
        <v>1</v>
      </c>
      <c r="T11" s="4">
        <v>1</v>
      </c>
      <c r="U11" s="4">
        <v>0</v>
      </c>
      <c r="V11" s="10" t="str">
        <f t="shared" si="2"/>
        <v>0x00</v>
      </c>
      <c r="W11" s="4">
        <v>0</v>
      </c>
      <c r="X11" s="8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1" ht="15.75" thickTop="1" x14ac:dyDescent="0.25">
      <c r="A12" s="6" t="s">
        <v>20</v>
      </c>
      <c r="B12" s="4" t="s">
        <v>58</v>
      </c>
      <c r="C12" s="12">
        <v>67</v>
      </c>
      <c r="D12" s="6" t="str">
        <f t="shared" si="0"/>
        <v>0x00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6" t="str">
        <f t="shared" si="1"/>
        <v>0x00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6" t="str">
        <f t="shared" si="2"/>
        <v>0x00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1" x14ac:dyDescent="0.25">
      <c r="A13" s="6" t="s">
        <v>21</v>
      </c>
      <c r="B13" s="4" t="s">
        <v>59</v>
      </c>
      <c r="C13" s="12">
        <v>67</v>
      </c>
      <c r="D13" s="6" t="str">
        <f t="shared" si="0"/>
        <v>0x00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6" t="str">
        <f t="shared" si="1"/>
        <v>0x00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6" t="str">
        <f t="shared" si="2"/>
        <v>0x00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1" x14ac:dyDescent="0.25">
      <c r="A14" s="5" t="s">
        <v>22</v>
      </c>
      <c r="B14" s="4" t="s">
        <v>60</v>
      </c>
      <c r="C14" s="13">
        <v>67</v>
      </c>
      <c r="D14" s="5" t="str">
        <f t="shared" si="0"/>
        <v>0x00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 t="str">
        <f t="shared" si="1"/>
        <v>0x00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 t="str">
        <f t="shared" si="2"/>
        <v>0x00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1" x14ac:dyDescent="0.25">
      <c r="A15" s="5" t="s">
        <v>28</v>
      </c>
      <c r="B15" s="4" t="s">
        <v>61</v>
      </c>
      <c r="C15" s="13">
        <v>68</v>
      </c>
      <c r="D15" s="5" t="str">
        <f t="shared" si="0"/>
        <v>0x00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5" t="str">
        <f t="shared" si="1"/>
        <v>0x00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 t="str">
        <f t="shared" si="2"/>
        <v>0x00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1" x14ac:dyDescent="0.25">
      <c r="A16" s="5" t="s">
        <v>23</v>
      </c>
      <c r="B16" s="4" t="s">
        <v>62</v>
      </c>
      <c r="C16" s="13">
        <v>68</v>
      </c>
      <c r="D16" s="5" t="str">
        <f t="shared" si="0"/>
        <v>0x00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 t="str">
        <f t="shared" si="1"/>
        <v>0x00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 t="str">
        <f t="shared" si="2"/>
        <v>0x00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5" t="s">
        <v>24</v>
      </c>
      <c r="B17" s="4" t="s">
        <v>63</v>
      </c>
      <c r="C17" s="13">
        <v>68</v>
      </c>
      <c r="D17" s="5" t="str">
        <f t="shared" si="0"/>
        <v>0x00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5" t="str">
        <f t="shared" si="1"/>
        <v>0x00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 t="str">
        <f t="shared" si="2"/>
        <v>0x00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</row>
    <row r="18" spans="1:30" x14ac:dyDescent="0.25">
      <c r="A18" s="6" t="s">
        <v>25</v>
      </c>
      <c r="B18" s="4" t="s">
        <v>64</v>
      </c>
      <c r="C18" s="12">
        <v>68</v>
      </c>
      <c r="D18" s="6" t="str">
        <f t="shared" si="0"/>
        <v>0x00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6" t="str">
        <f t="shared" si="1"/>
        <v>0x00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6" t="str">
        <f t="shared" si="2"/>
        <v>0x00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25">
      <c r="A19" s="6" t="s">
        <v>26</v>
      </c>
      <c r="B19" s="4" t="s">
        <v>65</v>
      </c>
      <c r="C19" s="12">
        <v>68</v>
      </c>
      <c r="D19" s="6" t="str">
        <f t="shared" si="0"/>
        <v>0x00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6" t="str">
        <f t="shared" si="1"/>
        <v>0x00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6" t="str">
        <f t="shared" si="2"/>
        <v>0x00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x14ac:dyDescent="0.25">
      <c r="A20" s="1" t="s">
        <v>31</v>
      </c>
      <c r="B20" s="4" t="s">
        <v>66</v>
      </c>
      <c r="C20" s="12">
        <v>69</v>
      </c>
      <c r="D20" t="str">
        <f t="shared" si="0"/>
        <v>0x00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t="str">
        <f t="shared" si="1"/>
        <v>0x00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t="str">
        <f t="shared" si="2"/>
        <v>0x00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1" t="s">
        <v>32</v>
      </c>
      <c r="B21" s="2" t="s">
        <v>67</v>
      </c>
      <c r="C21" s="12">
        <v>69</v>
      </c>
      <c r="D21" t="str">
        <f t="shared" si="0"/>
        <v>0x00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t="str">
        <f t="shared" si="1"/>
        <v>0x00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t="str">
        <f t="shared" si="2"/>
        <v>0x00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1" t="s">
        <v>33</v>
      </c>
      <c r="B22" s="2" t="s">
        <v>68</v>
      </c>
      <c r="C22" s="12">
        <v>69</v>
      </c>
      <c r="D22" t="str">
        <f t="shared" si="0"/>
        <v>0x00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t="str">
        <f t="shared" si="1"/>
        <v>0x00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t="str">
        <f t="shared" si="2"/>
        <v>0x00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6" t="s">
        <v>34</v>
      </c>
      <c r="B23" s="2" t="s">
        <v>27</v>
      </c>
      <c r="C23" s="11">
        <v>70</v>
      </c>
      <c r="D23" t="str">
        <f t="shared" si="0"/>
        <v>0x00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t="str">
        <f t="shared" si="1"/>
        <v>0x00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t="str">
        <f t="shared" si="2"/>
        <v>0x00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5">
      <c r="A24" s="6" t="s">
        <v>35</v>
      </c>
      <c r="B24" s="2" t="s">
        <v>69</v>
      </c>
      <c r="C24" s="11">
        <v>70</v>
      </c>
      <c r="D24" t="str">
        <f t="shared" ref="D24:D36" si="3">"0x"&amp;TEXT(DEC2HEX(L24+2*K24+4*J24+8*I24+16*H24+32*G24+64*F24+128*E24,2),"00")</f>
        <v>0x00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t="str">
        <f t="shared" ref="M24:M36" si="4">"0x"&amp;TEXT(DEC2HEX(U24+2*T24+4*S24+8*R24+16*Q24+32*P24+64*O24+128*N24,2),"00")</f>
        <v>0x00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t="str">
        <f t="shared" ref="V24:V36" si="5">"0x"&amp;TEXT(DEC2HEX(AD24+2*AC24+4*AB24+8*AA24+16*Z24+32*Y24+64*X24+128*W24,2),"00")</f>
        <v>0x00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6" t="s">
        <v>36</v>
      </c>
      <c r="B25" s="2" t="s">
        <v>70</v>
      </c>
      <c r="C25" s="12">
        <v>71</v>
      </c>
      <c r="D25" t="str">
        <f t="shared" si="3"/>
        <v>0x00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t="str">
        <f t="shared" si="4"/>
        <v>0x00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t="str">
        <f t="shared" si="5"/>
        <v>0x00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 s="6" t="s">
        <v>37</v>
      </c>
      <c r="B26" s="2" t="s">
        <v>73</v>
      </c>
      <c r="C26" s="12">
        <v>71</v>
      </c>
      <c r="D26" t="str">
        <f t="shared" si="3"/>
        <v>0x00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t="str">
        <f t="shared" si="4"/>
        <v>0x00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t="str">
        <f t="shared" si="5"/>
        <v>0x00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25">
      <c r="A27" s="6" t="s">
        <v>80</v>
      </c>
      <c r="B27" s="2" t="s">
        <v>72</v>
      </c>
      <c r="C27" s="12">
        <v>71</v>
      </c>
      <c r="D27" t="str">
        <f t="shared" ref="D27:D28" si="6">"0x"&amp;TEXT(DEC2HEX(L27+2*K27+4*J27+8*I27+16*H27+32*G27+64*F27+128*E27,2),"00")</f>
        <v>0x00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t="str">
        <f t="shared" ref="M27:M28" si="7">"0x"&amp;TEXT(DEC2HEX(U27+2*T27+4*S27+8*R27+16*Q27+32*P27+64*O27+128*N27,2),"00")</f>
        <v>0x00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t="str">
        <f t="shared" ref="V27:V28" si="8">"0x"&amp;TEXT(DEC2HEX(AD27+2*AC27+4*AB27+8*AA27+16*Z27+32*Y27+64*X27+128*W27,2),"00")</f>
        <v>0x00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</row>
    <row r="28" spans="1:30" x14ac:dyDescent="0.25">
      <c r="A28" s="6" t="s">
        <v>81</v>
      </c>
      <c r="B28" s="2" t="s">
        <v>71</v>
      </c>
      <c r="C28" s="12">
        <v>71</v>
      </c>
      <c r="D28" t="str">
        <f t="shared" si="6"/>
        <v>0x00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t="str">
        <f t="shared" si="7"/>
        <v>0x00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t="str">
        <f t="shared" si="8"/>
        <v>0x00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25">
      <c r="A29" s="6" t="s">
        <v>38</v>
      </c>
      <c r="B29" s="2" t="s">
        <v>74</v>
      </c>
      <c r="C29" s="12">
        <v>72</v>
      </c>
      <c r="D29" t="str">
        <f t="shared" si="3"/>
        <v>0x00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t="str">
        <f t="shared" si="4"/>
        <v>0x00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t="str">
        <f t="shared" si="5"/>
        <v>0x00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6" t="s">
        <v>39</v>
      </c>
      <c r="B30" s="2" t="s">
        <v>75</v>
      </c>
      <c r="C30" s="12">
        <v>72</v>
      </c>
      <c r="D30" t="str">
        <f t="shared" si="3"/>
        <v>0x00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t="str">
        <f t="shared" si="4"/>
        <v>0x00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t="str">
        <f t="shared" si="5"/>
        <v>0x00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25">
      <c r="A31" s="6" t="s">
        <v>40</v>
      </c>
      <c r="B31" s="2" t="s">
        <v>83</v>
      </c>
      <c r="C31" s="12">
        <v>72</v>
      </c>
      <c r="D31" t="str">
        <f t="shared" si="3"/>
        <v>0x00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t="str">
        <f t="shared" si="4"/>
        <v>0x00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t="str">
        <f t="shared" si="5"/>
        <v>0x00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6" t="s">
        <v>41</v>
      </c>
      <c r="B32" s="2" t="s">
        <v>76</v>
      </c>
      <c r="C32" s="12">
        <v>72</v>
      </c>
      <c r="D32" t="str">
        <f t="shared" si="3"/>
        <v>0x00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t="str">
        <f t="shared" si="4"/>
        <v>0x00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t="str">
        <f t="shared" si="5"/>
        <v>0x00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6" t="s">
        <v>43</v>
      </c>
      <c r="B33" s="2" t="s">
        <v>77</v>
      </c>
      <c r="C33" s="12">
        <v>72</v>
      </c>
      <c r="D33" t="str">
        <f t="shared" si="3"/>
        <v>0x00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t="str">
        <f t="shared" si="4"/>
        <v>0x00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t="str">
        <f t="shared" si="5"/>
        <v>0x00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6" t="s">
        <v>42</v>
      </c>
      <c r="B34" s="2" t="s">
        <v>78</v>
      </c>
      <c r="C34" s="12">
        <v>72</v>
      </c>
      <c r="D34" t="str">
        <f t="shared" si="3"/>
        <v>0x00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t="str">
        <f t="shared" si="4"/>
        <v>0x00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t="str">
        <f t="shared" si="5"/>
        <v>0x00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6" t="s">
        <v>44</v>
      </c>
      <c r="B35" s="2" t="s">
        <v>79</v>
      </c>
      <c r="C35" s="11">
        <v>73</v>
      </c>
      <c r="D35" t="str">
        <f t="shared" si="3"/>
        <v>0x00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t="str">
        <f t="shared" si="4"/>
        <v>0x00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t="str">
        <f t="shared" si="5"/>
        <v>0x00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6" t="s">
        <v>45</v>
      </c>
      <c r="B36" s="2" t="s">
        <v>82</v>
      </c>
      <c r="C36" s="11">
        <v>73</v>
      </c>
      <c r="D36" t="str">
        <f t="shared" si="3"/>
        <v>0x00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t="str">
        <f t="shared" si="4"/>
        <v>0x00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t="str">
        <f t="shared" si="5"/>
        <v>0x00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6" t="s">
        <v>46</v>
      </c>
    </row>
    <row r="39" spans="1:30" ht="15.75" thickBot="1" x14ac:dyDescent="0.3">
      <c r="A39" s="6" t="s">
        <v>84</v>
      </c>
    </row>
    <row r="40" spans="1:30" ht="16.5" thickTop="1" thickBot="1" x14ac:dyDescent="0.3">
      <c r="A40" s="1" t="s">
        <v>19</v>
      </c>
      <c r="B40" s="4" t="s">
        <v>57</v>
      </c>
      <c r="C40" s="12">
        <v>66</v>
      </c>
      <c r="D40" s="10" t="str">
        <f t="shared" ref="D40" si="9">"0x"&amp;TEXT(DEC2HEX(L40+2*K40+4*J40+8*I40+16*H40+32*G40+64*F40+128*E40,2),"00")</f>
        <v>0x1F</v>
      </c>
      <c r="E40" s="8">
        <v>0</v>
      </c>
      <c r="F40" s="8">
        <v>0</v>
      </c>
      <c r="G40" s="8">
        <v>0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10" t="str">
        <f t="shared" ref="M40" si="10">"0x"&amp;TEXT(DEC2HEX(U40+2*T40+4*S40+8*R40+16*Q40+32*P40+64*O40+128*N40,2),"00")</f>
        <v>0xFE</v>
      </c>
      <c r="N40" s="3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3">
        <v>0</v>
      </c>
      <c r="V40" s="10" t="str">
        <f t="shared" ref="V40" si="11">"0x"&amp;TEXT(DEC2HEX(AD40+2*AC40+4*AB40+8*AA40+16*Z40+32*Y40+64*X40+128*W40,2),"00")</f>
        <v>0x88</v>
      </c>
      <c r="W40" s="4">
        <v>1</v>
      </c>
      <c r="X40" s="8">
        <v>0</v>
      </c>
      <c r="Y40" s="3">
        <v>0</v>
      </c>
      <c r="Z40" s="8">
        <v>0</v>
      </c>
      <c r="AA40" s="15">
        <v>1</v>
      </c>
      <c r="AB40" s="15">
        <v>0</v>
      </c>
      <c r="AC40" s="14">
        <v>0</v>
      </c>
      <c r="AD40" s="14">
        <v>0</v>
      </c>
    </row>
    <row r="41" spans="1:30" ht="15.75" thickTop="1" x14ac:dyDescent="0.25">
      <c r="AA41" s="105" t="s">
        <v>85</v>
      </c>
      <c r="AB41" s="105"/>
    </row>
  </sheetData>
  <mergeCells count="1">
    <mergeCell ref="AA41:AB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Normal="100" workbookViewId="0">
      <selection activeCell="AB5" sqref="AB5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4.140625" bestFit="1" customWidth="1"/>
    <col min="4" max="4" width="12" bestFit="1" customWidth="1"/>
    <col min="5" max="18" width="3" bestFit="1" customWidth="1"/>
    <col min="19" max="19" width="2.7109375" customWidth="1"/>
    <col min="20" max="20" width="3" customWidth="1"/>
    <col min="21" max="28" width="3.140625" bestFit="1" customWidth="1"/>
  </cols>
  <sheetData>
    <row r="1" spans="1:30" ht="15.75" thickBot="1" x14ac:dyDescent="0.3">
      <c r="A1" s="106" t="s">
        <v>92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30" ht="16.5" thickTop="1" thickBot="1" x14ac:dyDescent="0.3">
      <c r="A2" t="s">
        <v>0</v>
      </c>
      <c r="B2" s="2" t="s">
        <v>47</v>
      </c>
      <c r="C2" s="2" t="s">
        <v>30</v>
      </c>
      <c r="D2" s="21" t="s">
        <v>91</v>
      </c>
      <c r="E2" s="2">
        <v>23</v>
      </c>
      <c r="F2" s="2">
        <v>22</v>
      </c>
      <c r="G2" s="2">
        <v>21</v>
      </c>
      <c r="H2" s="2">
        <v>20</v>
      </c>
      <c r="I2" s="2">
        <v>19</v>
      </c>
      <c r="J2" s="2">
        <v>18</v>
      </c>
      <c r="K2" s="2">
        <v>17</v>
      </c>
      <c r="L2" s="2">
        <v>16</v>
      </c>
      <c r="M2" s="2">
        <v>15</v>
      </c>
      <c r="N2" s="2">
        <v>14</v>
      </c>
      <c r="O2" s="2">
        <v>13</v>
      </c>
      <c r="P2" s="2">
        <v>12</v>
      </c>
      <c r="Q2" s="2">
        <v>11</v>
      </c>
      <c r="R2" s="2">
        <v>10</v>
      </c>
      <c r="S2" s="2">
        <v>9</v>
      </c>
      <c r="T2" s="2">
        <v>8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3" t="s">
        <v>29</v>
      </c>
      <c r="AD2" s="20" t="s">
        <v>87</v>
      </c>
    </row>
    <row r="3" spans="1:30" ht="16.5" thickTop="1" thickBot="1" x14ac:dyDescent="0.3">
      <c r="A3" s="14" t="s">
        <v>14</v>
      </c>
      <c r="B3" s="2" t="s">
        <v>52</v>
      </c>
      <c r="C3" s="11">
        <v>62</v>
      </c>
      <c r="D3" s="22" t="str">
        <f>"0x00"&amp;TEXT(DEC2HEX(L3+2*K3+4*J3+8*I3+16*H3+32*G3+64*F3+128*E3,2),"00")&amp;TEXT(DEC2HEX(T3+2*S3+4*R3+8*Q3+16*P3+32*O3+64*N3+128*M3,2),"00")&amp;TEXT(DEC2HEX(AB3+2*AA3+4*Z3+8*Y3+16*X3+32*W3+64*V3+128*U3,2),"00")</f>
        <v>0x00E0000A</v>
      </c>
      <c r="E3" s="2">
        <v>1</v>
      </c>
      <c r="F3" s="2">
        <v>1</v>
      </c>
      <c r="G3" s="2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7">
        <v>1</v>
      </c>
      <c r="Z3" s="7">
        <v>0</v>
      </c>
      <c r="AA3" s="7">
        <v>1</v>
      </c>
      <c r="AB3" s="7">
        <v>0</v>
      </c>
      <c r="AD3" t="s">
        <v>88</v>
      </c>
    </row>
    <row r="4" spans="1:30" ht="16.5" thickTop="1" thickBot="1" x14ac:dyDescent="0.3">
      <c r="A4" s="14" t="s">
        <v>19</v>
      </c>
      <c r="B4" s="4" t="s">
        <v>57</v>
      </c>
      <c r="C4" s="12">
        <v>66</v>
      </c>
      <c r="D4" s="22" t="str">
        <f t="shared" ref="D4:D7" si="0">"0x00"&amp;TEXT(DEC2HEX(L4+2*K4+4*J4+8*I4+16*H4+32*G4+64*F4+128*E4,2),"00")&amp;TEXT(DEC2HEX(T4+2*S4+4*R4+8*Q4+16*P4+32*O4+64*N4+128*M4,2),"00")&amp;TEXT(DEC2HEX(AB4+2*AA4+4*Z4+8*Y4+16*X4+32*W4+64*V4+128*U4,2),"00")</f>
        <v>0x001F8E0B</v>
      </c>
      <c r="E4" s="8">
        <v>0</v>
      </c>
      <c r="F4" s="8">
        <v>0</v>
      </c>
      <c r="G4" s="8">
        <v>0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8">
        <v>0</v>
      </c>
      <c r="O4" s="19">
        <v>0</v>
      </c>
      <c r="P4" s="19">
        <v>0</v>
      </c>
      <c r="Q4" s="8">
        <v>1</v>
      </c>
      <c r="R4" s="8">
        <v>1</v>
      </c>
      <c r="S4" s="8">
        <v>1</v>
      </c>
      <c r="T4" s="3">
        <v>0</v>
      </c>
      <c r="U4" s="19">
        <v>0</v>
      </c>
      <c r="V4" s="8">
        <v>0</v>
      </c>
      <c r="W4" s="3">
        <v>0</v>
      </c>
      <c r="X4" s="8">
        <v>0</v>
      </c>
      <c r="Y4" s="15">
        <v>1</v>
      </c>
      <c r="Z4" s="15">
        <v>0</v>
      </c>
      <c r="AA4" s="14">
        <v>1</v>
      </c>
      <c r="AB4" s="14">
        <v>1</v>
      </c>
      <c r="AD4" t="s">
        <v>90</v>
      </c>
    </row>
    <row r="5" spans="1:30" ht="16.5" thickTop="1" thickBot="1" x14ac:dyDescent="0.3">
      <c r="A5" s="14" t="s">
        <v>10</v>
      </c>
      <c r="B5" s="2" t="s">
        <v>48</v>
      </c>
      <c r="C5" s="11">
        <v>58</v>
      </c>
      <c r="D5" s="22" t="str">
        <f t="shared" si="0"/>
        <v>0x00E000C6</v>
      </c>
      <c r="E5" s="7">
        <v>1</v>
      </c>
      <c r="F5" s="7">
        <v>1</v>
      </c>
      <c r="G5" s="8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7">
        <v>0</v>
      </c>
      <c r="S5" s="2">
        <v>0</v>
      </c>
      <c r="T5" s="2">
        <v>0</v>
      </c>
      <c r="U5" s="2">
        <v>1</v>
      </c>
      <c r="V5" s="7">
        <v>1</v>
      </c>
      <c r="W5" s="7">
        <v>0</v>
      </c>
      <c r="X5" s="2">
        <v>0</v>
      </c>
      <c r="Y5" s="7">
        <v>0</v>
      </c>
      <c r="Z5" s="2">
        <v>1</v>
      </c>
      <c r="AA5" s="2">
        <v>1</v>
      </c>
      <c r="AB5" s="2">
        <v>0</v>
      </c>
      <c r="AD5" t="s">
        <v>89</v>
      </c>
    </row>
    <row r="6" spans="1:30" ht="16.5" thickTop="1" thickBot="1" x14ac:dyDescent="0.3">
      <c r="A6" s="14" t="s">
        <v>12</v>
      </c>
      <c r="B6" s="14" t="s">
        <v>50</v>
      </c>
      <c r="C6" s="11">
        <v>60</v>
      </c>
      <c r="D6" s="22" t="str">
        <f t="shared" si="0"/>
        <v>0x00002019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7">
        <v>1</v>
      </c>
      <c r="P6" s="2">
        <v>0</v>
      </c>
      <c r="Q6" s="16">
        <v>0</v>
      </c>
      <c r="R6" s="16">
        <v>0</v>
      </c>
      <c r="S6" s="16">
        <v>0</v>
      </c>
      <c r="T6" s="16">
        <v>0</v>
      </c>
      <c r="U6" s="7">
        <v>0</v>
      </c>
      <c r="V6" s="18">
        <v>0</v>
      </c>
      <c r="W6" s="18">
        <v>0</v>
      </c>
      <c r="X6" s="7">
        <v>1</v>
      </c>
      <c r="Y6" s="7">
        <v>1</v>
      </c>
      <c r="Z6" s="2">
        <v>0</v>
      </c>
      <c r="AA6" s="2">
        <v>0</v>
      </c>
      <c r="AB6" s="19">
        <v>1</v>
      </c>
      <c r="AC6" s="17" t="s">
        <v>86</v>
      </c>
    </row>
    <row r="7" spans="1:30" ht="15.75" thickTop="1" x14ac:dyDescent="0.25">
      <c r="D7" s="22" t="str">
        <f t="shared" si="0"/>
        <v>0x00000000</v>
      </c>
    </row>
    <row r="11" spans="1:30" ht="15.75" thickBot="1" x14ac:dyDescent="0.3"/>
    <row r="12" spans="1:30" ht="16.5" thickTop="1" thickBot="1" x14ac:dyDescent="0.3">
      <c r="A12" s="14" t="s">
        <v>19</v>
      </c>
      <c r="B12" s="4" t="s">
        <v>57</v>
      </c>
      <c r="C12" s="12">
        <v>66</v>
      </c>
      <c r="D12" s="22" t="str">
        <f t="shared" ref="D12" si="1">"0x00"&amp;TEXT(DEC2HEX(L12+2*K12+4*J12+8*I12+16*H12+32*G12+64*F12+128*E12,2),"00")&amp;TEXT(DEC2HEX(T12+2*S12+4*R12+8*Q12+16*P12+32*O12+64*N12+128*M12,2),"00")&amp;TEXT(DEC2HEX(AB12+2*AA12+4*Z12+8*Y12+16*X12+32*W12+64*V12+128*U12,2),"00")</f>
        <v>0x001FCE83</v>
      </c>
      <c r="E12" s="8">
        <v>0</v>
      </c>
      <c r="F12" s="8">
        <v>0</v>
      </c>
      <c r="G12" s="19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8">
        <v>1</v>
      </c>
      <c r="O12" s="19">
        <v>0</v>
      </c>
      <c r="P12" s="19">
        <v>0</v>
      </c>
      <c r="Q12" s="8">
        <v>1</v>
      </c>
      <c r="R12" s="8">
        <v>1</v>
      </c>
      <c r="S12" s="8">
        <v>1</v>
      </c>
      <c r="T12" s="3">
        <v>0</v>
      </c>
      <c r="U12" s="19">
        <v>1</v>
      </c>
      <c r="V12" s="8">
        <v>0</v>
      </c>
      <c r="W12" s="3">
        <v>0</v>
      </c>
      <c r="X12" s="8">
        <v>0</v>
      </c>
      <c r="Y12" s="15">
        <v>0</v>
      </c>
      <c r="Z12" s="15">
        <v>0</v>
      </c>
      <c r="AA12" s="14">
        <v>1</v>
      </c>
      <c r="AB12" s="14">
        <v>1</v>
      </c>
      <c r="AD12" t="s">
        <v>90</v>
      </c>
    </row>
    <row r="13" spans="1:30" ht="15.75" thickTop="1" x14ac:dyDescent="0.25"/>
  </sheetData>
  <mergeCells count="1">
    <mergeCell ref="A1:A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selection activeCell="D3" sqref="D3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4.140625" bestFit="1" customWidth="1"/>
    <col min="4" max="4" width="13.140625" bestFit="1" customWidth="1"/>
    <col min="5" max="13" width="3" bestFit="1" customWidth="1"/>
    <col min="14" max="14" width="3" customWidth="1"/>
    <col min="15" max="18" width="3" bestFit="1" customWidth="1"/>
    <col min="19" max="19" width="2.7109375" customWidth="1"/>
    <col min="20" max="20" width="3" customWidth="1"/>
    <col min="21" max="28" width="3.140625" bestFit="1" customWidth="1"/>
  </cols>
  <sheetData>
    <row r="1" spans="1:36" ht="16.5" thickTop="1" thickBot="1" x14ac:dyDescent="0.3">
      <c r="A1" t="s">
        <v>0</v>
      </c>
      <c r="B1" s="2" t="s">
        <v>47</v>
      </c>
      <c r="C1" s="2" t="s">
        <v>30</v>
      </c>
      <c r="D1" s="21" t="s">
        <v>91</v>
      </c>
      <c r="E1" s="2">
        <v>23</v>
      </c>
      <c r="F1" s="2">
        <v>22</v>
      </c>
      <c r="G1" s="2">
        <v>21</v>
      </c>
      <c r="H1" s="2">
        <v>20</v>
      </c>
      <c r="I1" s="2">
        <v>19</v>
      </c>
      <c r="J1" s="2">
        <v>18</v>
      </c>
      <c r="K1" s="2">
        <v>17</v>
      </c>
      <c r="L1" s="2">
        <v>16</v>
      </c>
      <c r="M1" s="2">
        <v>15</v>
      </c>
      <c r="N1" s="2">
        <v>14</v>
      </c>
      <c r="O1" s="2">
        <v>13</v>
      </c>
      <c r="P1" s="2">
        <v>12</v>
      </c>
      <c r="Q1" s="2">
        <v>11</v>
      </c>
      <c r="R1" s="2">
        <v>10</v>
      </c>
      <c r="S1" s="2">
        <v>9</v>
      </c>
      <c r="T1" s="2">
        <v>8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3" t="s">
        <v>29</v>
      </c>
      <c r="AD1" s="20" t="s">
        <v>87</v>
      </c>
    </row>
    <row r="2" spans="1:36" ht="16.5" thickTop="1" thickBot="1" x14ac:dyDescent="0.3">
      <c r="A2" t="s">
        <v>14</v>
      </c>
      <c r="B2" s="2" t="s">
        <v>52</v>
      </c>
      <c r="C2" s="11">
        <v>62</v>
      </c>
      <c r="D2" s="22" t="str">
        <f>"0x00"&amp;TEXT(DEC2HEX(L2+2*K2+4*J2+8*I2+16*H2+32*G2+64*F2+128*E2,2),"00")&amp;TEXT(DEC2HEX(T2+2*S2+4*R2+8*Q2+16*P2+32*O2+64*N2+128*M2,2),"00")&amp;TEXT(DEC2HEX(AB2+2*AA2+4*Z2+8*Y2+16*X2+32*W2+64*V2+128*U2,2),"00")</f>
        <v>0x00A0000A</v>
      </c>
      <c r="E2" s="27">
        <v>1</v>
      </c>
      <c r="F2" s="36">
        <v>0</v>
      </c>
      <c r="G2" s="34">
        <v>1</v>
      </c>
      <c r="H2" s="30">
        <v>0</v>
      </c>
      <c r="I2" s="3">
        <v>0</v>
      </c>
      <c r="J2" s="3">
        <v>0</v>
      </c>
      <c r="K2" s="3">
        <v>0</v>
      </c>
      <c r="L2" s="3">
        <v>0</v>
      </c>
      <c r="M2" s="26">
        <v>0</v>
      </c>
      <c r="N2" s="27">
        <v>0</v>
      </c>
      <c r="O2" s="28">
        <v>0</v>
      </c>
      <c r="P2" s="29">
        <v>0</v>
      </c>
      <c r="Q2" s="3">
        <v>0</v>
      </c>
      <c r="R2" s="3">
        <v>0</v>
      </c>
      <c r="S2" s="2">
        <v>0</v>
      </c>
      <c r="T2" s="24">
        <v>0</v>
      </c>
      <c r="U2" s="2">
        <v>0</v>
      </c>
      <c r="V2" s="2">
        <v>0</v>
      </c>
      <c r="W2" s="2">
        <v>0</v>
      </c>
      <c r="X2" s="2">
        <v>0</v>
      </c>
      <c r="Y2" s="7">
        <v>1</v>
      </c>
      <c r="Z2" s="7">
        <v>0</v>
      </c>
      <c r="AA2" s="7">
        <v>1</v>
      </c>
      <c r="AB2" s="7">
        <v>0</v>
      </c>
      <c r="AD2" t="s">
        <v>88</v>
      </c>
    </row>
    <row r="3" spans="1:36" ht="16.5" thickTop="1" thickBot="1" x14ac:dyDescent="0.3">
      <c r="A3" t="s">
        <v>19</v>
      </c>
      <c r="B3" s="4" t="s">
        <v>57</v>
      </c>
      <c r="C3" s="12">
        <v>66</v>
      </c>
      <c r="D3" s="22" t="str">
        <f t="shared" ref="D3:D10" si="0">"0x00"&amp;TEXT(DEC2HEX(L3+2*K3+4*J3+8*I3+16*H3+32*G3+64*F3+128*E3,2),"00")&amp;TEXT(DEC2HEX(T3+2*S3+4*R3+8*Q3+16*P3+32*O3+64*N3+128*M3,2),"00")&amp;TEXT(DEC2HEX(AB3+2*AA3+4*Z3+8*Y3+16*X3+32*W3+64*V3+128*U3,2),"00")</f>
        <v>0x001F8E88</v>
      </c>
      <c r="E3" s="31">
        <v>0</v>
      </c>
      <c r="F3" s="37">
        <v>0</v>
      </c>
      <c r="G3" s="35">
        <v>0</v>
      </c>
      <c r="H3" s="30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19">
        <v>0</v>
      </c>
      <c r="O3" s="19">
        <v>0</v>
      </c>
      <c r="P3" s="19">
        <v>0</v>
      </c>
      <c r="Q3" s="8">
        <v>1</v>
      </c>
      <c r="R3" s="8">
        <v>1</v>
      </c>
      <c r="S3" s="8">
        <v>1</v>
      </c>
      <c r="T3" s="3">
        <v>0</v>
      </c>
      <c r="U3" s="19">
        <v>1</v>
      </c>
      <c r="V3" s="8">
        <v>0</v>
      </c>
      <c r="W3" s="3">
        <v>0</v>
      </c>
      <c r="X3" s="23">
        <v>0</v>
      </c>
      <c r="Y3" s="15">
        <v>1</v>
      </c>
      <c r="Z3" s="15">
        <v>0</v>
      </c>
      <c r="AA3" s="14">
        <v>0</v>
      </c>
      <c r="AB3" s="14">
        <v>0</v>
      </c>
      <c r="AD3" t="s">
        <v>90</v>
      </c>
    </row>
    <row r="4" spans="1:36" ht="16.5" thickTop="1" thickBot="1" x14ac:dyDescent="0.3">
      <c r="A4" t="s">
        <v>10</v>
      </c>
      <c r="B4" s="2" t="s">
        <v>48</v>
      </c>
      <c r="C4" s="11">
        <v>58</v>
      </c>
      <c r="D4" s="22" t="str">
        <f t="shared" si="0"/>
        <v>0x00A004C6</v>
      </c>
      <c r="E4" s="33">
        <v>1</v>
      </c>
      <c r="F4" s="37">
        <v>0</v>
      </c>
      <c r="G4" s="35">
        <v>1</v>
      </c>
      <c r="H4" s="30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24">
        <v>1</v>
      </c>
      <c r="S4" s="2">
        <v>0</v>
      </c>
      <c r="T4" s="2">
        <v>0</v>
      </c>
      <c r="U4" s="2">
        <v>1</v>
      </c>
      <c r="V4" s="7">
        <v>1</v>
      </c>
      <c r="W4" s="7">
        <v>0</v>
      </c>
      <c r="X4" s="2">
        <v>0</v>
      </c>
      <c r="Y4" s="7">
        <v>0</v>
      </c>
      <c r="Z4" s="2">
        <v>1</v>
      </c>
      <c r="AA4" s="2">
        <v>1</v>
      </c>
      <c r="AB4" s="2">
        <v>0</v>
      </c>
      <c r="AD4" t="s">
        <v>89</v>
      </c>
    </row>
    <row r="5" spans="1:36" ht="16.5" thickTop="1" thickBot="1" x14ac:dyDescent="0.3">
      <c r="A5" t="s">
        <v>12</v>
      </c>
      <c r="B5" s="2" t="s">
        <v>50</v>
      </c>
      <c r="C5" s="11">
        <v>60</v>
      </c>
      <c r="D5" s="22" t="str">
        <f t="shared" si="0"/>
        <v>0x00002019</v>
      </c>
      <c r="E5" s="32">
        <v>0</v>
      </c>
      <c r="F5" s="32">
        <v>0</v>
      </c>
      <c r="G5" s="32">
        <v>0</v>
      </c>
      <c r="H5" s="3">
        <v>0</v>
      </c>
      <c r="I5" s="3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19">
        <v>1</v>
      </c>
      <c r="P5" s="2">
        <v>0</v>
      </c>
      <c r="Q5" s="25">
        <v>0</v>
      </c>
      <c r="R5" s="25">
        <v>0</v>
      </c>
      <c r="S5" s="25">
        <v>0</v>
      </c>
      <c r="T5" s="45">
        <v>0</v>
      </c>
      <c r="U5" s="7">
        <v>0</v>
      </c>
      <c r="V5" s="2">
        <v>0</v>
      </c>
      <c r="W5" s="2">
        <v>0</v>
      </c>
      <c r="X5" s="33">
        <v>1</v>
      </c>
      <c r="Y5" s="38">
        <v>1</v>
      </c>
      <c r="Z5" s="27">
        <v>0</v>
      </c>
      <c r="AA5" s="29">
        <v>0</v>
      </c>
      <c r="AB5" s="19">
        <v>1</v>
      </c>
    </row>
    <row r="6" spans="1:36" ht="16.5" thickTop="1" thickBot="1" x14ac:dyDescent="0.3">
      <c r="A6" t="s">
        <v>13</v>
      </c>
      <c r="B6" s="2" t="s">
        <v>51</v>
      </c>
      <c r="C6" s="11">
        <v>61</v>
      </c>
      <c r="D6" s="22" t="str">
        <f t="shared" si="0"/>
        <v>0x00000E01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1</v>
      </c>
      <c r="R6" s="7">
        <v>1</v>
      </c>
      <c r="S6" s="7">
        <v>1</v>
      </c>
      <c r="T6" s="27">
        <v>0</v>
      </c>
      <c r="U6" s="29">
        <v>0</v>
      </c>
      <c r="V6" s="27">
        <v>0</v>
      </c>
      <c r="W6" s="29">
        <v>0</v>
      </c>
      <c r="X6" s="33">
        <v>0</v>
      </c>
      <c r="Y6" s="38">
        <v>0</v>
      </c>
      <c r="Z6" s="2">
        <v>0</v>
      </c>
      <c r="AA6" s="2">
        <v>0</v>
      </c>
      <c r="AB6" s="19">
        <v>1</v>
      </c>
    </row>
    <row r="7" spans="1:36" ht="15.75" thickTop="1" x14ac:dyDescent="0.25">
      <c r="A7" t="s">
        <v>16</v>
      </c>
      <c r="B7" s="2" t="s">
        <v>54</v>
      </c>
      <c r="C7" s="11">
        <v>64</v>
      </c>
      <c r="D7" s="22" t="str">
        <f t="shared" si="0"/>
        <v>0x00555555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</row>
    <row r="8" spans="1:36" x14ac:dyDescent="0.25">
      <c r="A8" s="5" t="s">
        <v>28</v>
      </c>
      <c r="B8" s="4" t="s">
        <v>61</v>
      </c>
      <c r="C8" s="13">
        <v>68</v>
      </c>
      <c r="D8" s="22" t="str">
        <f t="shared" si="0"/>
        <v>0x00000000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</row>
    <row r="9" spans="1:36" x14ac:dyDescent="0.25">
      <c r="A9" s="5" t="s">
        <v>23</v>
      </c>
      <c r="B9" s="4" t="s">
        <v>62</v>
      </c>
      <c r="C9" s="13">
        <v>68</v>
      </c>
      <c r="D9" s="22" t="str">
        <f t="shared" si="0"/>
        <v>0x00000000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0" spans="1:36" x14ac:dyDescent="0.25">
      <c r="D10" s="22" t="str">
        <f t="shared" si="0"/>
        <v>0x00000000</v>
      </c>
    </row>
    <row r="14" spans="1:36" ht="15.75" thickBot="1" x14ac:dyDescent="0.3"/>
    <row r="15" spans="1:36" ht="16.5" thickTop="1" thickBot="1" x14ac:dyDescent="0.3">
      <c r="A15" s="14" t="s">
        <v>19</v>
      </c>
      <c r="B15" s="4" t="s">
        <v>57</v>
      </c>
      <c r="C15" s="12">
        <v>66</v>
      </c>
      <c r="D15" s="22" t="str">
        <f t="shared" ref="D15" si="1">"0x00"&amp;TEXT(DEC2HEX(L15+2*K15+4*J15+8*I15+16*H15+32*G15+64*F15+128*E15,2),"00")&amp;TEXT(DEC2HEX(T15+2*S15+4*R15+8*Q15+16*P15+32*O15+64*N15+128*M15,2),"00")&amp;TEXT(DEC2HEX(AB15+2*AA15+4*Z15+8*Y15+16*X15+32*W15+64*V15+128*U15,2),"00")</f>
        <v>0x001F8E0B</v>
      </c>
      <c r="E15" s="31">
        <v>0</v>
      </c>
      <c r="F15" s="37">
        <v>0</v>
      </c>
      <c r="G15" s="35">
        <v>0</v>
      </c>
      <c r="H15" s="30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19">
        <v>0</v>
      </c>
      <c r="O15" s="19">
        <v>0</v>
      </c>
      <c r="P15" s="19">
        <v>0</v>
      </c>
      <c r="Q15" s="8">
        <v>1</v>
      </c>
      <c r="R15" s="8">
        <v>1</v>
      </c>
      <c r="S15" s="8">
        <v>1</v>
      </c>
      <c r="T15" s="3">
        <v>0</v>
      </c>
      <c r="U15" s="19">
        <v>0</v>
      </c>
      <c r="V15" s="8">
        <v>0</v>
      </c>
      <c r="W15" s="3">
        <v>0</v>
      </c>
      <c r="X15" s="23">
        <v>0</v>
      </c>
      <c r="Y15" s="41">
        <v>1</v>
      </c>
      <c r="Z15" s="42">
        <v>0</v>
      </c>
      <c r="AA15" s="39">
        <v>1</v>
      </c>
      <c r="AB15" s="40">
        <v>1</v>
      </c>
      <c r="AD15" t="s">
        <v>90</v>
      </c>
    </row>
    <row r="16" spans="1:36" ht="15.75" thickTop="1" x14ac:dyDescent="0.25">
      <c r="A16" s="107" t="s">
        <v>93</v>
      </c>
      <c r="B16" s="107"/>
      <c r="C16" s="107"/>
      <c r="D16" s="107"/>
      <c r="E16" s="4">
        <v>31</v>
      </c>
      <c r="F16" s="4">
        <v>30</v>
      </c>
      <c r="G16" s="4">
        <v>29</v>
      </c>
      <c r="H16" s="4">
        <v>28</v>
      </c>
      <c r="I16" s="4">
        <v>27</v>
      </c>
      <c r="J16" s="4">
        <v>26</v>
      </c>
      <c r="K16" s="4">
        <v>25</v>
      </c>
      <c r="L16" s="4">
        <v>24</v>
      </c>
      <c r="M16" s="4">
        <v>23</v>
      </c>
      <c r="N16" s="4">
        <v>22</v>
      </c>
      <c r="O16" s="4">
        <v>21</v>
      </c>
      <c r="P16" s="4">
        <v>20</v>
      </c>
      <c r="Q16" s="4">
        <v>19</v>
      </c>
      <c r="R16" s="4">
        <v>18</v>
      </c>
      <c r="S16" s="4">
        <v>17</v>
      </c>
      <c r="T16" s="4">
        <v>16</v>
      </c>
      <c r="U16" s="4">
        <v>15</v>
      </c>
      <c r="V16" s="4">
        <v>14</v>
      </c>
      <c r="W16" s="4">
        <v>13</v>
      </c>
      <c r="X16" s="4">
        <v>12</v>
      </c>
      <c r="Y16" s="4">
        <v>11</v>
      </c>
      <c r="Z16" s="4">
        <v>10</v>
      </c>
      <c r="AA16" s="4">
        <v>9</v>
      </c>
      <c r="AB16" s="4">
        <v>8</v>
      </c>
      <c r="AC16" s="4">
        <v>7</v>
      </c>
      <c r="AD16" s="4">
        <v>6</v>
      </c>
      <c r="AE16" s="4">
        <v>5</v>
      </c>
      <c r="AF16" s="4">
        <v>4</v>
      </c>
      <c r="AG16" s="4">
        <v>3</v>
      </c>
      <c r="AH16" s="4">
        <v>2</v>
      </c>
      <c r="AI16" s="4">
        <v>1</v>
      </c>
      <c r="AJ16" s="4">
        <v>0</v>
      </c>
    </row>
    <row r="17" spans="1:36" x14ac:dyDescent="0.25">
      <c r="A17" s="43" t="s">
        <v>44</v>
      </c>
      <c r="B17" s="2" t="s">
        <v>79</v>
      </c>
      <c r="C17" s="11">
        <v>73</v>
      </c>
      <c r="D17" s="22" t="str">
        <f>"0x"&amp;TEXT(DEC2HEX(L17+2*K17+4*J17+8*I17+16*H17+32*G17+64*F17+128*E17,2),"00")&amp;TEXT(DEC2HEX(T17+2*S17+4*R17+8*Q17+16*P17+32*O17+64*N17+128*M17,2),"00")&amp;TEXT(DEC2HEX(AB17+2*AA17+4*Z17+8*Y17+16*X17+32*W17+64*V17+128*U17,2),"00")&amp;TEXT(DEC2HEX(AJ17+2*AI17+4*AH17+8*AG17+16*AF17+32*AE17+64*AD17+128*AC17,2),"00")</f>
        <v>0x80800000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7">
        <v>0</v>
      </c>
      <c r="K17" s="28">
        <v>0</v>
      </c>
      <c r="L17" s="29">
        <v>0</v>
      </c>
      <c r="M17" s="44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</sheetData>
  <mergeCells count="1">
    <mergeCell ref="A16:D1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zoomScaleNormal="100" workbookViewId="0">
      <selection activeCell="O4" sqref="O4"/>
    </sheetView>
  </sheetViews>
  <sheetFormatPr defaultRowHeight="15" x14ac:dyDescent="0.25"/>
  <cols>
    <col min="1" max="1" width="9" style="47" bestFit="1" customWidth="1"/>
    <col min="2" max="2" width="14.140625" style="47" bestFit="1" customWidth="1"/>
    <col min="3" max="3" width="4.140625" style="47" bestFit="1" customWidth="1"/>
    <col min="4" max="4" width="13.140625" style="47" bestFit="1" customWidth="1"/>
    <col min="5" max="7" width="3.42578125" style="47" bestFit="1" customWidth="1"/>
    <col min="8" max="13" width="3" style="47" bestFit="1" customWidth="1"/>
    <col min="14" max="14" width="3" style="47" customWidth="1"/>
    <col min="15" max="18" width="3" style="47" bestFit="1" customWidth="1"/>
    <col min="19" max="19" width="2.7109375" style="47" customWidth="1"/>
    <col min="20" max="20" width="3" style="47" customWidth="1"/>
    <col min="21" max="28" width="3.140625" style="47" bestFit="1" customWidth="1"/>
    <col min="29" max="29" width="33.28515625" style="47" bestFit="1" customWidth="1"/>
    <col min="30" max="30" width="17.42578125" style="47" customWidth="1"/>
    <col min="31" max="31" width="25.28515625" style="47" customWidth="1"/>
    <col min="32" max="32" width="20.7109375" style="47" bestFit="1" customWidth="1"/>
    <col min="33" max="16384" width="9.140625" style="47"/>
  </cols>
  <sheetData>
    <row r="1" spans="1:36" ht="16.5" thickTop="1" thickBot="1" x14ac:dyDescent="0.3">
      <c r="A1" s="47" t="s">
        <v>0</v>
      </c>
      <c r="B1" s="46" t="s">
        <v>47</v>
      </c>
      <c r="C1" s="46" t="s">
        <v>30</v>
      </c>
      <c r="D1" s="21" t="s">
        <v>91</v>
      </c>
      <c r="E1" s="48">
        <v>23</v>
      </c>
      <c r="F1" s="48">
        <v>22</v>
      </c>
      <c r="G1" s="48">
        <v>21</v>
      </c>
      <c r="H1" s="48">
        <v>20</v>
      </c>
      <c r="I1" s="48">
        <v>19</v>
      </c>
      <c r="J1" s="48">
        <v>18</v>
      </c>
      <c r="K1" s="48">
        <v>17</v>
      </c>
      <c r="L1" s="49">
        <v>16</v>
      </c>
      <c r="M1" s="54">
        <v>15</v>
      </c>
      <c r="N1" s="48">
        <v>14</v>
      </c>
      <c r="O1" s="48">
        <v>13</v>
      </c>
      <c r="P1" s="48">
        <v>12</v>
      </c>
      <c r="Q1" s="48">
        <v>11</v>
      </c>
      <c r="R1" s="48">
        <v>10</v>
      </c>
      <c r="S1" s="48">
        <v>9</v>
      </c>
      <c r="T1" s="49">
        <v>8</v>
      </c>
      <c r="U1" s="54" t="s">
        <v>2</v>
      </c>
      <c r="V1" s="48" t="s">
        <v>3</v>
      </c>
      <c r="W1" s="48" t="s">
        <v>4</v>
      </c>
      <c r="X1" s="48" t="s">
        <v>5</v>
      </c>
      <c r="Y1" s="48" t="s">
        <v>6</v>
      </c>
      <c r="Z1" s="48" t="s">
        <v>7</v>
      </c>
      <c r="AA1" s="48" t="s">
        <v>8</v>
      </c>
      <c r="AB1" s="49" t="s">
        <v>9</v>
      </c>
      <c r="AC1" s="30" t="s">
        <v>29</v>
      </c>
      <c r="AD1" s="20" t="s">
        <v>87</v>
      </c>
    </row>
    <row r="2" spans="1:36" ht="16.5" thickTop="1" thickBot="1" x14ac:dyDescent="0.3">
      <c r="A2" s="47" t="s">
        <v>14</v>
      </c>
      <c r="B2" s="46" t="s">
        <v>52</v>
      </c>
      <c r="C2" s="11">
        <v>62</v>
      </c>
      <c r="D2" s="75" t="str">
        <f>"0x00"&amp;TEXT(DEC2HEX(L2+2*K2+4*J2+8*I2+16*H2+32*G2+64*F2+128*E2,2),"00")&amp;TEXT(DEC2HEX(T2+2*S2+4*R2+8*Q2+16*P2+32*O2+64*N2+128*M2,2),"00")&amp;TEXT(DEC2HEX(AB2+2*AA2+4*Z2+8*Y2+16*X2+32*W2+64*V2+128*U2,2),"00")</f>
        <v>0x00A0000A</v>
      </c>
      <c r="E2" s="28">
        <v>1</v>
      </c>
      <c r="F2" s="36">
        <v>0</v>
      </c>
      <c r="G2" s="34">
        <v>1</v>
      </c>
      <c r="H2" s="30">
        <v>0</v>
      </c>
      <c r="I2" s="50">
        <v>0</v>
      </c>
      <c r="J2" s="50">
        <v>0</v>
      </c>
      <c r="K2" s="50">
        <v>0</v>
      </c>
      <c r="L2" s="51">
        <v>0</v>
      </c>
      <c r="M2" s="55">
        <v>0</v>
      </c>
      <c r="N2" s="27">
        <v>0</v>
      </c>
      <c r="O2" s="28">
        <v>0</v>
      </c>
      <c r="P2" s="29">
        <v>0</v>
      </c>
      <c r="Q2" s="50">
        <v>0</v>
      </c>
      <c r="R2" s="50">
        <v>0</v>
      </c>
      <c r="S2" s="48">
        <v>0</v>
      </c>
      <c r="T2" s="56">
        <v>0</v>
      </c>
      <c r="U2" s="54">
        <v>0</v>
      </c>
      <c r="V2" s="48">
        <v>0</v>
      </c>
      <c r="W2" s="48">
        <v>0</v>
      </c>
      <c r="X2" s="48">
        <v>0</v>
      </c>
      <c r="Y2" s="62">
        <v>1</v>
      </c>
      <c r="Z2" s="62">
        <v>0</v>
      </c>
      <c r="AA2" s="62">
        <v>1</v>
      </c>
      <c r="AB2" s="64">
        <v>0</v>
      </c>
      <c r="AD2" s="47" t="s">
        <v>88</v>
      </c>
    </row>
    <row r="3" spans="1:36" ht="16.5" thickTop="1" thickBot="1" x14ac:dyDescent="0.3">
      <c r="A3" s="47" t="s">
        <v>19</v>
      </c>
      <c r="B3" s="4" t="s">
        <v>57</v>
      </c>
      <c r="C3" s="12">
        <v>66</v>
      </c>
      <c r="D3" s="75" t="str">
        <f t="shared" ref="D3:D10" si="0">"0x00"&amp;TEXT(DEC2HEX(L3+2*K3+4*J3+8*I3+16*H3+32*G3+64*F3+128*E3,2),"00")&amp;TEXT(DEC2HEX(T3+2*S3+4*R3+8*Q3+16*P3+32*O3+64*N3+128*M3,2),"00")&amp;TEXT(DEC2HEX(AB3+2*AA3+4*Z3+8*Y3+16*X3+32*W3+64*V3+128*U3,2),"00")</f>
        <v>0x001F8E08</v>
      </c>
      <c r="E3" s="72">
        <v>0</v>
      </c>
      <c r="F3" s="37">
        <v>0</v>
      </c>
      <c r="G3" s="35">
        <v>0</v>
      </c>
      <c r="H3" s="30">
        <v>1</v>
      </c>
      <c r="I3" s="50">
        <v>1</v>
      </c>
      <c r="J3" s="50">
        <v>1</v>
      </c>
      <c r="K3" s="50">
        <v>1</v>
      </c>
      <c r="L3" s="51">
        <v>1</v>
      </c>
      <c r="M3" s="57">
        <v>1</v>
      </c>
      <c r="N3" s="58">
        <v>0</v>
      </c>
      <c r="O3" s="58">
        <v>0</v>
      </c>
      <c r="P3" s="58">
        <v>0</v>
      </c>
      <c r="Q3" s="59">
        <v>1</v>
      </c>
      <c r="R3" s="59">
        <v>1</v>
      </c>
      <c r="S3" s="59">
        <v>1</v>
      </c>
      <c r="T3" s="51">
        <v>0</v>
      </c>
      <c r="U3" s="65">
        <v>0</v>
      </c>
      <c r="V3" s="59">
        <v>0</v>
      </c>
      <c r="W3" s="50">
        <v>0</v>
      </c>
      <c r="X3" s="66">
        <v>0</v>
      </c>
      <c r="Y3" s="67">
        <v>1</v>
      </c>
      <c r="Z3" s="67">
        <v>0</v>
      </c>
      <c r="AA3" s="68">
        <v>0</v>
      </c>
      <c r="AB3" s="69">
        <v>0</v>
      </c>
      <c r="AD3" s="47" t="s">
        <v>90</v>
      </c>
    </row>
    <row r="4" spans="1:36" ht="16.5" thickTop="1" thickBot="1" x14ac:dyDescent="0.3">
      <c r="A4" s="47" t="s">
        <v>10</v>
      </c>
      <c r="B4" s="46" t="s">
        <v>48</v>
      </c>
      <c r="C4" s="11">
        <v>58</v>
      </c>
      <c r="D4" s="75" t="str">
        <f t="shared" si="0"/>
        <v>0x00A004C6</v>
      </c>
      <c r="E4" s="73">
        <v>1</v>
      </c>
      <c r="F4" s="37">
        <v>0</v>
      </c>
      <c r="G4" s="35">
        <v>1</v>
      </c>
      <c r="H4" s="30">
        <v>0</v>
      </c>
      <c r="I4" s="50">
        <v>0</v>
      </c>
      <c r="J4" s="50">
        <v>0</v>
      </c>
      <c r="K4" s="50">
        <v>0</v>
      </c>
      <c r="L4" s="51">
        <v>0</v>
      </c>
      <c r="M4" s="57">
        <v>0</v>
      </c>
      <c r="N4" s="50">
        <v>0</v>
      </c>
      <c r="O4" s="50">
        <v>0</v>
      </c>
      <c r="P4" s="50">
        <v>0</v>
      </c>
      <c r="Q4" s="50">
        <v>0</v>
      </c>
      <c r="R4" s="60">
        <v>1</v>
      </c>
      <c r="S4" s="48">
        <v>0</v>
      </c>
      <c r="T4" s="49">
        <v>0</v>
      </c>
      <c r="U4" s="54">
        <v>1</v>
      </c>
      <c r="V4" s="62">
        <v>1</v>
      </c>
      <c r="W4" s="62">
        <v>0</v>
      </c>
      <c r="X4" s="48">
        <v>0</v>
      </c>
      <c r="Y4" s="62">
        <v>0</v>
      </c>
      <c r="Z4" s="48">
        <v>1</v>
      </c>
      <c r="AA4" s="48">
        <v>1</v>
      </c>
      <c r="AB4" s="49">
        <v>0</v>
      </c>
      <c r="AD4" s="47" t="s">
        <v>89</v>
      </c>
    </row>
    <row r="5" spans="1:36" ht="16.5" thickTop="1" thickBot="1" x14ac:dyDescent="0.3">
      <c r="A5" s="47" t="s">
        <v>12</v>
      </c>
      <c r="B5" s="46" t="s">
        <v>50</v>
      </c>
      <c r="C5" s="11">
        <v>60</v>
      </c>
      <c r="D5" s="75" t="str">
        <f t="shared" si="0"/>
        <v>0x00002019</v>
      </c>
      <c r="E5" s="74">
        <v>0</v>
      </c>
      <c r="F5" s="32">
        <v>0</v>
      </c>
      <c r="G5" s="32">
        <v>0</v>
      </c>
      <c r="H5" s="50">
        <v>0</v>
      </c>
      <c r="I5" s="50">
        <v>0</v>
      </c>
      <c r="J5" s="50">
        <v>0</v>
      </c>
      <c r="K5" s="50">
        <v>0</v>
      </c>
      <c r="L5" s="49">
        <v>0</v>
      </c>
      <c r="M5" s="54">
        <v>0</v>
      </c>
      <c r="N5" s="48">
        <v>0</v>
      </c>
      <c r="O5" s="58">
        <v>1</v>
      </c>
      <c r="P5" s="48">
        <v>0</v>
      </c>
      <c r="Q5" s="25">
        <v>0</v>
      </c>
      <c r="R5" s="25">
        <v>0</v>
      </c>
      <c r="S5" s="25">
        <v>0</v>
      </c>
      <c r="T5" s="61">
        <v>0</v>
      </c>
      <c r="U5" s="70">
        <v>0</v>
      </c>
      <c r="V5" s="48">
        <v>0</v>
      </c>
      <c r="W5" s="48">
        <v>0</v>
      </c>
      <c r="X5" s="33">
        <v>1</v>
      </c>
      <c r="Y5" s="38">
        <v>1</v>
      </c>
      <c r="Z5" s="27">
        <v>0</v>
      </c>
      <c r="AA5" s="29">
        <v>0</v>
      </c>
      <c r="AB5" s="71">
        <v>1</v>
      </c>
    </row>
    <row r="6" spans="1:36" ht="16.5" thickTop="1" thickBot="1" x14ac:dyDescent="0.3">
      <c r="A6" s="47" t="s">
        <v>13</v>
      </c>
      <c r="B6" s="46" t="s">
        <v>51</v>
      </c>
      <c r="C6" s="11">
        <v>61</v>
      </c>
      <c r="D6" s="75" t="str">
        <f t="shared" si="0"/>
        <v>0x00000E01</v>
      </c>
      <c r="E6" s="3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1">
        <v>0</v>
      </c>
      <c r="M6" s="57">
        <v>0</v>
      </c>
      <c r="N6" s="50">
        <v>0</v>
      </c>
      <c r="O6" s="50">
        <v>0</v>
      </c>
      <c r="P6" s="50">
        <v>0</v>
      </c>
      <c r="Q6" s="62">
        <v>1</v>
      </c>
      <c r="R6" s="62">
        <v>1</v>
      </c>
      <c r="S6" s="62">
        <v>1</v>
      </c>
      <c r="T6" s="44">
        <v>0</v>
      </c>
      <c r="U6" s="44">
        <v>0</v>
      </c>
      <c r="V6" s="27">
        <v>0</v>
      </c>
      <c r="W6" s="29">
        <v>0</v>
      </c>
      <c r="X6" s="33">
        <v>0</v>
      </c>
      <c r="Y6" s="38">
        <v>0</v>
      </c>
      <c r="Z6" s="48">
        <v>0</v>
      </c>
      <c r="AA6" s="48">
        <v>0</v>
      </c>
      <c r="AB6" s="71">
        <v>1</v>
      </c>
    </row>
    <row r="7" spans="1:36" ht="15.75" thickTop="1" x14ac:dyDescent="0.25">
      <c r="A7" s="47" t="s">
        <v>16</v>
      </c>
      <c r="B7" s="46" t="s">
        <v>54</v>
      </c>
      <c r="C7" s="11">
        <v>64</v>
      </c>
      <c r="D7" s="75" t="str">
        <f t="shared" si="0"/>
        <v>0x0024242C</v>
      </c>
      <c r="E7" s="48">
        <v>0</v>
      </c>
      <c r="F7" s="48">
        <v>0</v>
      </c>
      <c r="G7" s="48">
        <v>1</v>
      </c>
      <c r="H7" s="48">
        <v>0</v>
      </c>
      <c r="I7" s="48">
        <v>0</v>
      </c>
      <c r="J7" s="48">
        <v>1</v>
      </c>
      <c r="K7" s="48">
        <v>0</v>
      </c>
      <c r="L7" s="49">
        <v>0</v>
      </c>
      <c r="M7" s="48">
        <v>0</v>
      </c>
      <c r="N7" s="48">
        <v>0</v>
      </c>
      <c r="O7" s="48">
        <v>1</v>
      </c>
      <c r="P7" s="48">
        <v>0</v>
      </c>
      <c r="Q7" s="48">
        <v>0</v>
      </c>
      <c r="R7" s="48">
        <v>1</v>
      </c>
      <c r="S7" s="48">
        <v>0</v>
      </c>
      <c r="T7" s="49">
        <v>0</v>
      </c>
      <c r="U7" s="62">
        <v>0</v>
      </c>
      <c r="V7" s="62">
        <v>0</v>
      </c>
      <c r="W7" s="62">
        <v>1</v>
      </c>
      <c r="X7" s="62">
        <v>0</v>
      </c>
      <c r="Y7" s="62">
        <v>1</v>
      </c>
      <c r="Z7" s="62">
        <v>1</v>
      </c>
      <c r="AA7" s="62">
        <v>0</v>
      </c>
      <c r="AB7" s="64">
        <v>0</v>
      </c>
      <c r="AC7" s="47" t="s">
        <v>94</v>
      </c>
    </row>
    <row r="8" spans="1:36" x14ac:dyDescent="0.25">
      <c r="A8" s="5" t="s">
        <v>28</v>
      </c>
      <c r="B8" s="4" t="s">
        <v>61</v>
      </c>
      <c r="C8" s="13">
        <v>68</v>
      </c>
      <c r="D8" s="75" t="str">
        <f t="shared" si="0"/>
        <v>0x00000000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3">
        <v>0</v>
      </c>
      <c r="M8" s="63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3">
        <v>0</v>
      </c>
      <c r="U8" s="76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77">
        <v>0</v>
      </c>
      <c r="AC8" s="47" t="s">
        <v>95</v>
      </c>
      <c r="AD8" s="47" t="s">
        <v>98</v>
      </c>
      <c r="AE8" s="47" t="s">
        <v>99</v>
      </c>
    </row>
    <row r="9" spans="1:36" x14ac:dyDescent="0.25">
      <c r="A9" s="5" t="s">
        <v>23</v>
      </c>
      <c r="B9" s="4" t="s">
        <v>62</v>
      </c>
      <c r="C9" s="13">
        <v>68</v>
      </c>
      <c r="D9" s="75" t="str">
        <f t="shared" si="0"/>
        <v>0x00000000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3">
        <v>0</v>
      </c>
      <c r="M9" s="63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3">
        <v>0</v>
      </c>
      <c r="U9" s="76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77">
        <v>0</v>
      </c>
      <c r="AC9" s="47" t="s">
        <v>97</v>
      </c>
      <c r="AD9" s="47" t="s">
        <v>96</v>
      </c>
      <c r="AE9" s="78" t="s">
        <v>100</v>
      </c>
      <c r="AF9" s="47" t="s">
        <v>99</v>
      </c>
    </row>
    <row r="10" spans="1:36" x14ac:dyDescent="0.25">
      <c r="D10" s="22" t="str">
        <f t="shared" si="0"/>
        <v>0x00000000</v>
      </c>
    </row>
    <row r="14" spans="1:36" ht="15.75" thickBot="1" x14ac:dyDescent="0.3"/>
    <row r="15" spans="1:36" ht="16.5" thickTop="1" thickBot="1" x14ac:dyDescent="0.3">
      <c r="A15" s="14" t="s">
        <v>19</v>
      </c>
      <c r="B15" s="4" t="s">
        <v>57</v>
      </c>
      <c r="C15" s="12">
        <v>66</v>
      </c>
      <c r="D15" s="22" t="str">
        <f t="shared" ref="D15" si="1">"0x00"&amp;TEXT(DEC2HEX(L15+2*K15+4*J15+8*I15+16*H15+32*G15+64*F15+128*E15,2),"00")&amp;TEXT(DEC2HEX(T15+2*S15+4*R15+8*Q15+16*P15+32*O15+64*N15+128*M15,2),"00")&amp;TEXT(DEC2HEX(AB15+2*AA15+4*Z15+8*Y15+16*X15+32*W15+64*V15+128*U15,2),"00")</f>
        <v>0x001F8E0B</v>
      </c>
      <c r="E15" s="31">
        <v>0</v>
      </c>
      <c r="F15" s="37">
        <v>0</v>
      </c>
      <c r="G15" s="35">
        <v>0</v>
      </c>
      <c r="H15" s="30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19">
        <v>0</v>
      </c>
      <c r="O15" s="19">
        <v>0</v>
      </c>
      <c r="P15" s="19">
        <v>0</v>
      </c>
      <c r="Q15" s="8">
        <v>1</v>
      </c>
      <c r="R15" s="8">
        <v>1</v>
      </c>
      <c r="S15" s="8">
        <v>1</v>
      </c>
      <c r="T15" s="3">
        <v>0</v>
      </c>
      <c r="U15" s="19">
        <v>0</v>
      </c>
      <c r="V15" s="8">
        <v>0</v>
      </c>
      <c r="W15" s="3">
        <v>0</v>
      </c>
      <c r="X15" s="23">
        <v>0</v>
      </c>
      <c r="Y15" s="41">
        <v>1</v>
      </c>
      <c r="Z15" s="42">
        <v>0</v>
      </c>
      <c r="AA15" s="39">
        <v>1</v>
      </c>
      <c r="AB15" s="40">
        <v>1</v>
      </c>
      <c r="AD15" s="47" t="s">
        <v>90</v>
      </c>
    </row>
    <row r="16" spans="1:36" ht="15.75" thickTop="1" x14ac:dyDescent="0.25">
      <c r="A16" s="107" t="s">
        <v>93</v>
      </c>
      <c r="B16" s="107"/>
      <c r="C16" s="107"/>
      <c r="D16" s="107"/>
      <c r="E16" s="4">
        <v>31</v>
      </c>
      <c r="F16" s="4">
        <v>30</v>
      </c>
      <c r="G16" s="4">
        <v>29</v>
      </c>
      <c r="H16" s="4">
        <v>28</v>
      </c>
      <c r="I16" s="4">
        <v>27</v>
      </c>
      <c r="J16" s="4">
        <v>26</v>
      </c>
      <c r="K16" s="4">
        <v>25</v>
      </c>
      <c r="L16" s="4">
        <v>24</v>
      </c>
      <c r="M16" s="4">
        <v>23</v>
      </c>
      <c r="N16" s="4">
        <v>22</v>
      </c>
      <c r="O16" s="4">
        <v>21</v>
      </c>
      <c r="P16" s="4">
        <v>20</v>
      </c>
      <c r="Q16" s="4">
        <v>19</v>
      </c>
      <c r="R16" s="4">
        <v>18</v>
      </c>
      <c r="S16" s="4">
        <v>17</v>
      </c>
      <c r="T16" s="4">
        <v>16</v>
      </c>
      <c r="U16" s="4">
        <v>15</v>
      </c>
      <c r="V16" s="4">
        <v>14</v>
      </c>
      <c r="W16" s="4">
        <v>13</v>
      </c>
      <c r="X16" s="4">
        <v>12</v>
      </c>
      <c r="Y16" s="4">
        <v>11</v>
      </c>
      <c r="Z16" s="4">
        <v>10</v>
      </c>
      <c r="AA16" s="4">
        <v>9</v>
      </c>
      <c r="AB16" s="4">
        <v>8</v>
      </c>
      <c r="AC16" s="4">
        <v>7</v>
      </c>
      <c r="AD16" s="4">
        <v>6</v>
      </c>
      <c r="AE16" s="4">
        <v>5</v>
      </c>
      <c r="AF16" s="4">
        <v>4</v>
      </c>
      <c r="AG16" s="4">
        <v>3</v>
      </c>
      <c r="AH16" s="4">
        <v>2</v>
      </c>
      <c r="AI16" s="4">
        <v>1</v>
      </c>
      <c r="AJ16" s="4">
        <v>0</v>
      </c>
    </row>
    <row r="17" spans="1:36" x14ac:dyDescent="0.25">
      <c r="A17" s="43" t="s">
        <v>44</v>
      </c>
      <c r="B17" s="46" t="s">
        <v>79</v>
      </c>
      <c r="C17" s="11">
        <v>73</v>
      </c>
      <c r="D17" s="22" t="str">
        <f>"0x"&amp;TEXT(DEC2HEX(L17+2*K17+4*J17+8*I17+16*H17+32*G17+64*F17+128*E17,2),"00")&amp;TEXT(DEC2HEX(T17+2*S17+4*R17+8*Q17+16*P17+32*O17+64*N17+128*M17,2),"00")&amp;TEXT(DEC2HEX(AB17+2*AA17+4*Z17+8*Y17+16*X17+32*W17+64*V17+128*U17,2),"00")&amp;TEXT(DEC2HEX(AJ17+2*AI17+4*AH17+8*AG17+16*AF17+32*AE17+64*AD17+128*AC17,2),"00")</f>
        <v>0x80800000</v>
      </c>
      <c r="E17" s="46">
        <v>1</v>
      </c>
      <c r="F17" s="46">
        <v>0</v>
      </c>
      <c r="G17" s="46">
        <v>0</v>
      </c>
      <c r="H17" s="46">
        <v>0</v>
      </c>
      <c r="I17" s="46">
        <v>0</v>
      </c>
      <c r="J17" s="27">
        <v>0</v>
      </c>
      <c r="K17" s="28">
        <v>0</v>
      </c>
      <c r="L17" s="29">
        <v>0</v>
      </c>
      <c r="M17" s="44">
        <v>1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</row>
  </sheetData>
  <mergeCells count="1">
    <mergeCell ref="A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workbookViewId="0">
      <selection activeCell="Y4" sqref="A1:AG10"/>
    </sheetView>
  </sheetViews>
  <sheetFormatPr defaultRowHeight="15" x14ac:dyDescent="0.25"/>
  <cols>
    <col min="1" max="1" width="12.42578125" bestFit="1" customWidth="1"/>
    <col min="2" max="2" width="14.140625" bestFit="1" customWidth="1"/>
    <col min="4" max="4" width="12" bestFit="1" customWidth="1"/>
    <col min="5" max="18" width="3" bestFit="1" customWidth="1"/>
    <col min="19" max="20" width="2.5703125" customWidth="1"/>
    <col min="21" max="28" width="3.140625" bestFit="1" customWidth="1"/>
    <col min="29" max="29" width="33.28515625" bestFit="1" customWidth="1"/>
    <col min="30" max="30" width="21" customWidth="1"/>
    <col min="31" max="31" width="30.7109375" customWidth="1"/>
  </cols>
  <sheetData>
    <row r="1" spans="1:33" s="79" customFormat="1" ht="16.5" thickTop="1" thickBot="1" x14ac:dyDescent="0.3">
      <c r="A1" s="5" t="s">
        <v>0</v>
      </c>
      <c r="B1" s="4" t="s">
        <v>47</v>
      </c>
      <c r="C1" s="4" t="s">
        <v>30</v>
      </c>
      <c r="D1" s="81" t="s">
        <v>91</v>
      </c>
      <c r="E1" s="52">
        <v>23</v>
      </c>
      <c r="F1" s="52">
        <v>22</v>
      </c>
      <c r="G1" s="52">
        <v>21</v>
      </c>
      <c r="H1" s="52">
        <v>20</v>
      </c>
      <c r="I1" s="52">
        <v>19</v>
      </c>
      <c r="J1" s="52">
        <v>18</v>
      </c>
      <c r="K1" s="52">
        <v>17</v>
      </c>
      <c r="L1" s="53">
        <v>16</v>
      </c>
      <c r="M1" s="63">
        <v>15</v>
      </c>
      <c r="N1" s="52">
        <v>14</v>
      </c>
      <c r="O1" s="52">
        <v>13</v>
      </c>
      <c r="P1" s="52">
        <v>12</v>
      </c>
      <c r="Q1" s="52">
        <v>11</v>
      </c>
      <c r="R1" s="52">
        <v>10</v>
      </c>
      <c r="S1" s="52">
        <v>9</v>
      </c>
      <c r="T1" s="53">
        <v>8</v>
      </c>
      <c r="U1" s="63" t="s">
        <v>2</v>
      </c>
      <c r="V1" s="52" t="s">
        <v>3</v>
      </c>
      <c r="W1" s="52" t="s">
        <v>4</v>
      </c>
      <c r="X1" s="52" t="s">
        <v>5</v>
      </c>
      <c r="Y1" s="52" t="s">
        <v>6</v>
      </c>
      <c r="Z1" s="52" t="s">
        <v>7</v>
      </c>
      <c r="AA1" s="52" t="s">
        <v>8</v>
      </c>
      <c r="AB1" s="53" t="s">
        <v>9</v>
      </c>
      <c r="AC1" s="30" t="s">
        <v>29</v>
      </c>
      <c r="AD1" s="20" t="s">
        <v>87</v>
      </c>
    </row>
    <row r="2" spans="1:33" s="79" customFormat="1" ht="16.5" thickTop="1" thickBot="1" x14ac:dyDescent="0.3">
      <c r="A2" s="5" t="s">
        <v>14</v>
      </c>
      <c r="B2" s="4" t="s">
        <v>52</v>
      </c>
      <c r="C2" s="13">
        <v>62</v>
      </c>
      <c r="D2" s="82" t="str">
        <f>"0x00"&amp;TEXT(DEC2HEX(L2+2*K2+4*J2+8*I2+16*H2+32*G2+64*F2+128*E2,2),"00")&amp;TEXT(DEC2HEX(T2+2*S2+4*R2+8*Q2+16*P2+32*O2+64*N2+128*M2,2),"00")&amp;TEXT(DEC2HEX(AB2+2*AA2+4*Z2+8*Y2+16*X2+32*W2+64*V2+128*U2,2),"00")</f>
        <v>0x00A0000A</v>
      </c>
      <c r="E2" s="83">
        <v>1</v>
      </c>
      <c r="F2" s="83">
        <v>0</v>
      </c>
      <c r="G2" s="34">
        <v>1</v>
      </c>
      <c r="H2" s="84">
        <v>0</v>
      </c>
      <c r="I2" s="85">
        <v>0</v>
      </c>
      <c r="J2" s="85">
        <v>0</v>
      </c>
      <c r="K2" s="85">
        <v>0</v>
      </c>
      <c r="L2" s="86">
        <v>0</v>
      </c>
      <c r="M2" s="87">
        <v>0</v>
      </c>
      <c r="N2" s="100">
        <v>0</v>
      </c>
      <c r="O2" s="83">
        <v>0</v>
      </c>
      <c r="P2" s="101">
        <v>0</v>
      </c>
      <c r="Q2" s="85">
        <v>0</v>
      </c>
      <c r="R2" s="85">
        <v>0</v>
      </c>
      <c r="S2" s="52">
        <v>0</v>
      </c>
      <c r="T2" s="89">
        <v>0</v>
      </c>
      <c r="U2" s="88">
        <v>0</v>
      </c>
      <c r="V2" s="83">
        <v>0</v>
      </c>
      <c r="W2" s="83">
        <v>0</v>
      </c>
      <c r="X2" s="34">
        <v>0</v>
      </c>
      <c r="Y2" s="59">
        <v>1</v>
      </c>
      <c r="Z2" s="59">
        <v>0</v>
      </c>
      <c r="AA2" s="59">
        <v>1</v>
      </c>
      <c r="AB2" s="77">
        <v>0</v>
      </c>
      <c r="AD2" s="79" t="s">
        <v>88</v>
      </c>
    </row>
    <row r="3" spans="1:33" s="79" customFormat="1" ht="16.5" thickTop="1" thickBot="1" x14ac:dyDescent="0.3">
      <c r="A3" s="5" t="s">
        <v>19</v>
      </c>
      <c r="B3" s="4" t="s">
        <v>57</v>
      </c>
      <c r="C3" s="12">
        <v>66</v>
      </c>
      <c r="D3" s="82" t="str">
        <f t="shared" ref="D3:D10" si="0">"0x00"&amp;TEXT(DEC2HEX(L3+2*K3+4*J3+8*I3+16*H3+32*G3+64*F3+128*E3,2),"00")&amp;TEXT(DEC2HEX(T3+2*S3+4*R3+8*Q3+16*P3+32*O3+64*N3+128*M3,2),"00")&amp;TEXT(DEC2HEX(AB3+2*AA3+4*Z3+8*Y3+16*X3+32*W3+64*V3+128*U3,2),"00")</f>
        <v>0x001F8E08</v>
      </c>
      <c r="E3" s="72">
        <v>0</v>
      </c>
      <c r="F3" s="72">
        <v>0</v>
      </c>
      <c r="G3" s="35">
        <v>0</v>
      </c>
      <c r="H3" s="84">
        <v>1</v>
      </c>
      <c r="I3" s="85">
        <v>1</v>
      </c>
      <c r="J3" s="85">
        <v>1</v>
      </c>
      <c r="K3" s="85">
        <v>1</v>
      </c>
      <c r="L3" s="86">
        <v>1</v>
      </c>
      <c r="M3" s="90">
        <v>1</v>
      </c>
      <c r="N3" s="59">
        <v>0</v>
      </c>
      <c r="O3" s="59">
        <v>0</v>
      </c>
      <c r="P3" s="59">
        <v>0</v>
      </c>
      <c r="Q3" s="59">
        <v>1</v>
      </c>
      <c r="R3" s="59">
        <v>1</v>
      </c>
      <c r="S3" s="59">
        <v>1</v>
      </c>
      <c r="T3" s="86">
        <v>0</v>
      </c>
      <c r="U3" s="76">
        <v>0</v>
      </c>
      <c r="V3" s="59">
        <v>0</v>
      </c>
      <c r="W3" s="94">
        <v>0</v>
      </c>
      <c r="X3" s="66">
        <v>0</v>
      </c>
      <c r="Y3" s="67">
        <v>1</v>
      </c>
      <c r="Z3" s="67">
        <v>0</v>
      </c>
      <c r="AA3" s="91">
        <v>0</v>
      </c>
      <c r="AB3" s="92">
        <v>0</v>
      </c>
      <c r="AD3" s="79" t="s">
        <v>90</v>
      </c>
    </row>
    <row r="4" spans="1:33" s="79" customFormat="1" ht="16.5" thickTop="1" thickBot="1" x14ac:dyDescent="0.3">
      <c r="A4" s="5" t="s">
        <v>10</v>
      </c>
      <c r="B4" s="4" t="s">
        <v>48</v>
      </c>
      <c r="C4" s="13">
        <v>58</v>
      </c>
      <c r="D4" s="82" t="str">
        <f t="shared" si="0"/>
        <v>0x00A004CE</v>
      </c>
      <c r="E4" s="72">
        <v>1</v>
      </c>
      <c r="F4" s="72">
        <v>0</v>
      </c>
      <c r="G4" s="35">
        <v>1</v>
      </c>
      <c r="H4" s="84">
        <v>0</v>
      </c>
      <c r="I4" s="85">
        <v>0</v>
      </c>
      <c r="J4" s="85">
        <v>0</v>
      </c>
      <c r="K4" s="85">
        <v>0</v>
      </c>
      <c r="L4" s="86">
        <v>0</v>
      </c>
      <c r="M4" s="90">
        <v>0</v>
      </c>
      <c r="N4" s="85">
        <v>0</v>
      </c>
      <c r="O4" s="85">
        <v>0</v>
      </c>
      <c r="P4" s="85">
        <v>0</v>
      </c>
      <c r="Q4" s="96">
        <v>0</v>
      </c>
      <c r="R4" s="66">
        <v>1</v>
      </c>
      <c r="S4" s="52">
        <v>0</v>
      </c>
      <c r="T4" s="53">
        <v>0</v>
      </c>
      <c r="U4" s="63">
        <v>1</v>
      </c>
      <c r="V4" s="59">
        <v>1</v>
      </c>
      <c r="W4" s="59">
        <v>0</v>
      </c>
      <c r="X4" s="52">
        <v>0</v>
      </c>
      <c r="Y4" s="58">
        <v>1</v>
      </c>
      <c r="Z4" s="52">
        <v>1</v>
      </c>
      <c r="AA4" s="52">
        <v>1</v>
      </c>
      <c r="AB4" s="53">
        <v>0</v>
      </c>
      <c r="AC4" s="79" t="s">
        <v>101</v>
      </c>
      <c r="AD4" s="79" t="s">
        <v>89</v>
      </c>
    </row>
    <row r="5" spans="1:33" s="79" customFormat="1" ht="16.5" thickTop="1" thickBot="1" x14ac:dyDescent="0.3">
      <c r="A5" s="5" t="s">
        <v>12</v>
      </c>
      <c r="B5" s="4" t="s">
        <v>50</v>
      </c>
      <c r="C5" s="13">
        <v>60</v>
      </c>
      <c r="D5" s="82" t="str">
        <f t="shared" si="0"/>
        <v>0x00002001</v>
      </c>
      <c r="E5" s="93">
        <v>0</v>
      </c>
      <c r="F5" s="94">
        <v>0</v>
      </c>
      <c r="G5" s="94">
        <v>0</v>
      </c>
      <c r="H5" s="85">
        <v>0</v>
      </c>
      <c r="I5" s="85">
        <v>0</v>
      </c>
      <c r="J5" s="85">
        <v>0</v>
      </c>
      <c r="K5" s="85">
        <v>0</v>
      </c>
      <c r="L5" s="53">
        <v>0</v>
      </c>
      <c r="M5" s="63">
        <v>0</v>
      </c>
      <c r="N5" s="52">
        <v>0</v>
      </c>
      <c r="O5" s="59">
        <v>1</v>
      </c>
      <c r="P5" s="52">
        <v>0</v>
      </c>
      <c r="Q5" s="27">
        <v>0</v>
      </c>
      <c r="R5" s="28">
        <v>0</v>
      </c>
      <c r="S5" s="28">
        <v>0</v>
      </c>
      <c r="T5" s="29">
        <v>0</v>
      </c>
      <c r="U5" s="76">
        <v>0</v>
      </c>
      <c r="V5" s="88">
        <v>0</v>
      </c>
      <c r="W5" s="34">
        <v>0</v>
      </c>
      <c r="X5" s="98">
        <v>0</v>
      </c>
      <c r="Y5" s="99">
        <v>0</v>
      </c>
      <c r="Z5" s="88">
        <v>0</v>
      </c>
      <c r="AA5" s="34">
        <v>0</v>
      </c>
      <c r="AB5" s="77">
        <v>1</v>
      </c>
    </row>
    <row r="6" spans="1:33" s="79" customFormat="1" ht="16.5" thickTop="1" thickBot="1" x14ac:dyDescent="0.3">
      <c r="A6" s="5" t="s">
        <v>13</v>
      </c>
      <c r="B6" s="4" t="s">
        <v>51</v>
      </c>
      <c r="C6" s="13">
        <v>61</v>
      </c>
      <c r="D6" s="82" t="str">
        <f t="shared" si="0"/>
        <v>0x00000E01</v>
      </c>
      <c r="E6" s="84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6">
        <v>0</v>
      </c>
      <c r="M6" s="90">
        <v>0</v>
      </c>
      <c r="N6" s="85">
        <v>0</v>
      </c>
      <c r="O6" s="85">
        <v>0</v>
      </c>
      <c r="P6" s="85">
        <v>0</v>
      </c>
      <c r="Q6" s="59">
        <v>1</v>
      </c>
      <c r="R6" s="59">
        <v>1</v>
      </c>
      <c r="S6" s="59">
        <v>1</v>
      </c>
      <c r="T6" s="97">
        <v>0</v>
      </c>
      <c r="U6" s="95">
        <v>0</v>
      </c>
      <c r="V6" s="88">
        <v>0</v>
      </c>
      <c r="W6" s="34">
        <v>0</v>
      </c>
      <c r="X6" s="31">
        <v>0</v>
      </c>
      <c r="Y6" s="35">
        <v>0</v>
      </c>
      <c r="Z6" s="52">
        <v>0</v>
      </c>
      <c r="AA6" s="52">
        <v>0</v>
      </c>
      <c r="AB6" s="77">
        <v>1</v>
      </c>
    </row>
    <row r="7" spans="1:33" s="79" customFormat="1" ht="15.75" thickTop="1" x14ac:dyDescent="0.25">
      <c r="A7" s="5" t="s">
        <v>16</v>
      </c>
      <c r="B7" s="4" t="s">
        <v>54</v>
      </c>
      <c r="C7" s="13">
        <v>64</v>
      </c>
      <c r="D7" s="82" t="str">
        <f t="shared" si="0"/>
        <v>0x00000030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3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0</v>
      </c>
      <c r="T7" s="103">
        <v>0</v>
      </c>
      <c r="U7" s="59">
        <v>0</v>
      </c>
      <c r="V7" s="58">
        <v>0</v>
      </c>
      <c r="W7" s="59">
        <v>1</v>
      </c>
      <c r="X7" s="59">
        <v>1</v>
      </c>
      <c r="Y7" s="59">
        <v>0</v>
      </c>
      <c r="Z7" s="59">
        <v>0</v>
      </c>
      <c r="AA7" s="59">
        <v>0</v>
      </c>
      <c r="AB7" s="77">
        <v>0</v>
      </c>
      <c r="AC7" s="79" t="s">
        <v>94</v>
      </c>
    </row>
    <row r="8" spans="1:33" s="79" customFormat="1" x14ac:dyDescent="0.25">
      <c r="A8" s="5" t="s">
        <v>28</v>
      </c>
      <c r="B8" s="4" t="s">
        <v>61</v>
      </c>
      <c r="C8" s="13">
        <v>68</v>
      </c>
      <c r="D8" s="82" t="str">
        <f t="shared" si="0"/>
        <v>0x00000000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3">
        <v>0</v>
      </c>
      <c r="M8" s="104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3">
        <v>0</v>
      </c>
      <c r="U8" s="76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77">
        <v>0</v>
      </c>
      <c r="AC8" s="79" t="s">
        <v>95</v>
      </c>
      <c r="AD8" s="79" t="s">
        <v>98</v>
      </c>
      <c r="AE8" s="79" t="s">
        <v>99</v>
      </c>
    </row>
    <row r="9" spans="1:33" s="79" customFormat="1" x14ac:dyDescent="0.25">
      <c r="A9" s="5" t="s">
        <v>23</v>
      </c>
      <c r="B9" s="4" t="s">
        <v>62</v>
      </c>
      <c r="C9" s="13">
        <v>68</v>
      </c>
      <c r="D9" s="82" t="str">
        <f t="shared" si="0"/>
        <v>0x00000000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3">
        <v>0</v>
      </c>
      <c r="M9" s="104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3">
        <v>0</v>
      </c>
      <c r="U9" s="76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77">
        <v>0</v>
      </c>
      <c r="AC9" s="79" t="s">
        <v>102</v>
      </c>
      <c r="AD9" s="79" t="s">
        <v>97</v>
      </c>
      <c r="AE9" s="79" t="s">
        <v>96</v>
      </c>
      <c r="AF9" s="78" t="s">
        <v>100</v>
      </c>
      <c r="AG9" s="79" t="s">
        <v>99</v>
      </c>
    </row>
    <row r="10" spans="1:33" s="79" customFormat="1" x14ac:dyDescent="0.25">
      <c r="D10" s="22" t="str">
        <f t="shared" si="0"/>
        <v>0x00000000</v>
      </c>
    </row>
    <row r="12" spans="1:33" x14ac:dyDescent="0.25">
      <c r="A12" s="4" t="s">
        <v>54</v>
      </c>
      <c r="B12">
        <v>48</v>
      </c>
      <c r="C12">
        <f>(B12*1.8*2)/(1.4*65536)</f>
        <v>1.883370535714286E-3</v>
      </c>
    </row>
    <row r="13" spans="1:33" x14ac:dyDescent="0.25">
      <c r="A13" s="4" t="s">
        <v>61</v>
      </c>
      <c r="B13">
        <v>36</v>
      </c>
      <c r="C13" s="79">
        <f>(B13*1.8)/(1.4*65536)</f>
        <v>7.0626395089285713E-4</v>
      </c>
      <c r="D13" s="79">
        <f>1.8/1.4/65536</f>
        <v>1.9618443080357144E-5</v>
      </c>
    </row>
    <row r="14" spans="1:33" x14ac:dyDescent="0.25">
      <c r="A14" s="4" t="s">
        <v>62</v>
      </c>
      <c r="B14">
        <v>16</v>
      </c>
      <c r="C14" s="79">
        <f>(B14*1.8)/(1.4*65536)</f>
        <v>3.1389508928571431E-4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workbookViewId="0">
      <selection activeCell="W5" sqref="W5"/>
    </sheetView>
  </sheetViews>
  <sheetFormatPr defaultRowHeight="15" x14ac:dyDescent="0.25"/>
  <cols>
    <col min="1" max="1" width="12.42578125" style="80" bestFit="1" customWidth="1"/>
    <col min="2" max="2" width="14.140625" style="80" bestFit="1" customWidth="1"/>
    <col min="3" max="3" width="9.140625" style="80"/>
    <col min="4" max="4" width="12" style="80" bestFit="1" customWidth="1"/>
    <col min="5" max="18" width="3" style="80" bestFit="1" customWidth="1"/>
    <col min="19" max="20" width="2.5703125" style="80" customWidth="1"/>
    <col min="21" max="28" width="3.140625" style="80" bestFit="1" customWidth="1"/>
    <col min="29" max="29" width="33.28515625" style="80" bestFit="1" customWidth="1"/>
    <col min="30" max="30" width="21" style="80" customWidth="1"/>
    <col min="31" max="31" width="30.7109375" style="80" customWidth="1"/>
    <col min="32" max="16384" width="9.140625" style="80"/>
  </cols>
  <sheetData>
    <row r="1" spans="1:33" ht="16.5" thickTop="1" thickBot="1" x14ac:dyDescent="0.3">
      <c r="A1" s="5" t="s">
        <v>0</v>
      </c>
      <c r="B1" s="4" t="s">
        <v>47</v>
      </c>
      <c r="C1" s="4" t="s">
        <v>30</v>
      </c>
      <c r="D1" s="81" t="s">
        <v>91</v>
      </c>
      <c r="E1" s="52">
        <v>23</v>
      </c>
      <c r="F1" s="52">
        <v>22</v>
      </c>
      <c r="G1" s="52">
        <v>21</v>
      </c>
      <c r="H1" s="52">
        <v>20</v>
      </c>
      <c r="I1" s="52">
        <v>19</v>
      </c>
      <c r="J1" s="52">
        <v>18</v>
      </c>
      <c r="K1" s="52">
        <v>17</v>
      </c>
      <c r="L1" s="53">
        <v>16</v>
      </c>
      <c r="M1" s="63">
        <v>15</v>
      </c>
      <c r="N1" s="52">
        <v>14</v>
      </c>
      <c r="O1" s="52">
        <v>13</v>
      </c>
      <c r="P1" s="52">
        <v>12</v>
      </c>
      <c r="Q1" s="52">
        <v>11</v>
      </c>
      <c r="R1" s="52">
        <v>10</v>
      </c>
      <c r="S1" s="52">
        <v>9</v>
      </c>
      <c r="T1" s="53">
        <v>8</v>
      </c>
      <c r="U1" s="63" t="s">
        <v>2</v>
      </c>
      <c r="V1" s="52" t="s">
        <v>3</v>
      </c>
      <c r="W1" s="52" t="s">
        <v>4</v>
      </c>
      <c r="X1" s="52" t="s">
        <v>5</v>
      </c>
      <c r="Y1" s="52" t="s">
        <v>6</v>
      </c>
      <c r="Z1" s="52" t="s">
        <v>7</v>
      </c>
      <c r="AA1" s="52" t="s">
        <v>8</v>
      </c>
      <c r="AB1" s="53" t="s">
        <v>9</v>
      </c>
      <c r="AC1" s="30" t="s">
        <v>29</v>
      </c>
      <c r="AD1" s="20" t="s">
        <v>87</v>
      </c>
    </row>
    <row r="2" spans="1:33" ht="16.5" thickTop="1" thickBot="1" x14ac:dyDescent="0.3">
      <c r="A2" s="5" t="s">
        <v>14</v>
      </c>
      <c r="B2" s="4" t="s">
        <v>52</v>
      </c>
      <c r="C2" s="13">
        <v>62</v>
      </c>
      <c r="D2" s="82" t="str">
        <f>"0x00"&amp;TEXT(DEC2HEX(L2+2*K2+4*J2+8*I2+16*H2+32*G2+64*F2+128*E2,2),"00")&amp;TEXT(DEC2HEX(T2+2*S2+4*R2+8*Q2+16*P2+32*O2+64*N2+128*M2,2),"00")&amp;TEXT(DEC2HEX(AB2+2*AA2+4*Z2+8*Y2+16*X2+32*W2+64*V2+128*U2,2),"00")</f>
        <v>0x00A0000A</v>
      </c>
      <c r="E2" s="83">
        <v>1</v>
      </c>
      <c r="F2" s="83">
        <v>0</v>
      </c>
      <c r="G2" s="34">
        <v>1</v>
      </c>
      <c r="H2" s="84">
        <v>0</v>
      </c>
      <c r="I2" s="85">
        <v>0</v>
      </c>
      <c r="J2" s="85">
        <v>0</v>
      </c>
      <c r="K2" s="85">
        <v>0</v>
      </c>
      <c r="L2" s="86">
        <v>0</v>
      </c>
      <c r="M2" s="87">
        <v>0</v>
      </c>
      <c r="N2" s="100">
        <v>0</v>
      </c>
      <c r="O2" s="83">
        <v>0</v>
      </c>
      <c r="P2" s="101">
        <v>0</v>
      </c>
      <c r="Q2" s="85">
        <v>0</v>
      </c>
      <c r="R2" s="85">
        <v>0</v>
      </c>
      <c r="S2" s="52">
        <v>0</v>
      </c>
      <c r="T2" s="89">
        <v>0</v>
      </c>
      <c r="U2" s="88">
        <v>0</v>
      </c>
      <c r="V2" s="83">
        <v>0</v>
      </c>
      <c r="W2" s="83">
        <v>0</v>
      </c>
      <c r="X2" s="34">
        <v>0</v>
      </c>
      <c r="Y2" s="59">
        <v>1</v>
      </c>
      <c r="Z2" s="59">
        <v>0</v>
      </c>
      <c r="AA2" s="59">
        <v>1</v>
      </c>
      <c r="AB2" s="77">
        <v>0</v>
      </c>
      <c r="AD2" s="80" t="s">
        <v>88</v>
      </c>
    </row>
    <row r="3" spans="1:33" ht="16.5" thickTop="1" thickBot="1" x14ac:dyDescent="0.3">
      <c r="A3" s="5" t="s">
        <v>19</v>
      </c>
      <c r="B3" s="4" t="s">
        <v>57</v>
      </c>
      <c r="C3" s="12">
        <v>66</v>
      </c>
      <c r="D3" s="82" t="str">
        <f t="shared" ref="D3:D10" si="0">"0x00"&amp;TEXT(DEC2HEX(L3+2*K3+4*J3+8*I3+16*H3+32*G3+64*F3+128*E3,2),"00")&amp;TEXT(DEC2HEX(T3+2*S3+4*R3+8*Q3+16*P3+32*O3+64*N3+128*M3,2),"00")&amp;TEXT(DEC2HEX(AB3+2*AA3+4*Z3+8*Y3+16*X3+32*W3+64*V3+128*U3,2),"00")</f>
        <v>0x001F8E03</v>
      </c>
      <c r="E3" s="72">
        <v>0</v>
      </c>
      <c r="F3" s="72">
        <v>0</v>
      </c>
      <c r="G3" s="35">
        <v>0</v>
      </c>
      <c r="H3" s="84">
        <v>1</v>
      </c>
      <c r="I3" s="85">
        <v>1</v>
      </c>
      <c r="J3" s="85">
        <v>1</v>
      </c>
      <c r="K3" s="85">
        <v>1</v>
      </c>
      <c r="L3" s="86">
        <v>1</v>
      </c>
      <c r="M3" s="90">
        <v>1</v>
      </c>
      <c r="N3" s="59">
        <v>0</v>
      </c>
      <c r="O3" s="59">
        <v>0</v>
      </c>
      <c r="P3" s="59">
        <v>0</v>
      </c>
      <c r="Q3" s="59">
        <v>1</v>
      </c>
      <c r="R3" s="59">
        <v>1</v>
      </c>
      <c r="S3" s="59">
        <v>1</v>
      </c>
      <c r="T3" s="86">
        <v>0</v>
      </c>
      <c r="U3" s="76">
        <v>0</v>
      </c>
      <c r="V3" s="59">
        <v>0</v>
      </c>
      <c r="W3" s="94">
        <v>0</v>
      </c>
      <c r="X3" s="66">
        <v>0</v>
      </c>
      <c r="Y3" s="67">
        <v>0</v>
      </c>
      <c r="Z3" s="67">
        <v>0</v>
      </c>
      <c r="AA3" s="91">
        <v>1</v>
      </c>
      <c r="AB3" s="92">
        <v>1</v>
      </c>
      <c r="AD3" s="80" t="s">
        <v>90</v>
      </c>
    </row>
    <row r="4" spans="1:33" ht="16.5" thickTop="1" thickBot="1" x14ac:dyDescent="0.3">
      <c r="A4" s="5" t="s">
        <v>10</v>
      </c>
      <c r="B4" s="4" t="s">
        <v>48</v>
      </c>
      <c r="C4" s="13">
        <v>58</v>
      </c>
      <c r="D4" s="82" t="str">
        <f t="shared" si="0"/>
        <v>0x00A004C6</v>
      </c>
      <c r="E4" s="72">
        <v>1</v>
      </c>
      <c r="F4" s="72">
        <v>0</v>
      </c>
      <c r="G4" s="35">
        <v>1</v>
      </c>
      <c r="H4" s="84">
        <v>0</v>
      </c>
      <c r="I4" s="85">
        <v>0</v>
      </c>
      <c r="J4" s="85">
        <v>0</v>
      </c>
      <c r="K4" s="85">
        <v>0</v>
      </c>
      <c r="L4" s="86">
        <v>0</v>
      </c>
      <c r="M4" s="90">
        <v>0</v>
      </c>
      <c r="N4" s="85">
        <v>0</v>
      </c>
      <c r="O4" s="85">
        <v>0</v>
      </c>
      <c r="P4" s="85">
        <v>0</v>
      </c>
      <c r="Q4" s="96">
        <v>0</v>
      </c>
      <c r="R4" s="66">
        <v>1</v>
      </c>
      <c r="S4" s="52">
        <v>0</v>
      </c>
      <c r="T4" s="53">
        <v>0</v>
      </c>
      <c r="U4" s="63">
        <v>1</v>
      </c>
      <c r="V4" s="59">
        <v>1</v>
      </c>
      <c r="W4" s="59">
        <v>0</v>
      </c>
      <c r="X4" s="52">
        <v>0</v>
      </c>
      <c r="Y4" s="58">
        <v>0</v>
      </c>
      <c r="Z4" s="52">
        <v>1</v>
      </c>
      <c r="AA4" s="52">
        <v>1</v>
      </c>
      <c r="AB4" s="53">
        <v>0</v>
      </c>
      <c r="AC4" s="80" t="s">
        <v>101</v>
      </c>
      <c r="AD4" s="80" t="s">
        <v>89</v>
      </c>
    </row>
    <row r="5" spans="1:33" ht="16.5" thickTop="1" thickBot="1" x14ac:dyDescent="0.3">
      <c r="A5" s="5" t="s">
        <v>12</v>
      </c>
      <c r="B5" s="4" t="s">
        <v>50</v>
      </c>
      <c r="C5" s="13">
        <v>60</v>
      </c>
      <c r="D5" s="82" t="str">
        <f t="shared" si="0"/>
        <v>0x00002001</v>
      </c>
      <c r="E5" s="93">
        <v>0</v>
      </c>
      <c r="F5" s="94">
        <v>0</v>
      </c>
      <c r="G5" s="94">
        <v>0</v>
      </c>
      <c r="H5" s="85">
        <v>0</v>
      </c>
      <c r="I5" s="85">
        <v>0</v>
      </c>
      <c r="J5" s="85">
        <v>0</v>
      </c>
      <c r="K5" s="85">
        <v>0</v>
      </c>
      <c r="L5" s="53">
        <v>0</v>
      </c>
      <c r="M5" s="63">
        <v>0</v>
      </c>
      <c r="N5" s="52">
        <v>0</v>
      </c>
      <c r="O5" s="59">
        <v>1</v>
      </c>
      <c r="P5" s="52">
        <v>0</v>
      </c>
      <c r="Q5" s="27">
        <v>0</v>
      </c>
      <c r="R5" s="28">
        <v>0</v>
      </c>
      <c r="S5" s="28">
        <v>0</v>
      </c>
      <c r="T5" s="29">
        <v>0</v>
      </c>
      <c r="U5" s="76">
        <v>0</v>
      </c>
      <c r="V5" s="88">
        <v>0</v>
      </c>
      <c r="W5" s="34">
        <v>0</v>
      </c>
      <c r="X5" s="98">
        <v>0</v>
      </c>
      <c r="Y5" s="99">
        <v>0</v>
      </c>
      <c r="Z5" s="88">
        <v>0</v>
      </c>
      <c r="AA5" s="34">
        <v>0</v>
      </c>
      <c r="AB5" s="77">
        <v>1</v>
      </c>
    </row>
    <row r="6" spans="1:33" ht="16.5" thickTop="1" thickBot="1" x14ac:dyDescent="0.3">
      <c r="A6" s="5" t="s">
        <v>13</v>
      </c>
      <c r="B6" s="4" t="s">
        <v>51</v>
      </c>
      <c r="C6" s="13">
        <v>61</v>
      </c>
      <c r="D6" s="82" t="str">
        <f t="shared" si="0"/>
        <v>0x00000000</v>
      </c>
      <c r="E6" s="84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6">
        <v>0</v>
      </c>
      <c r="M6" s="90">
        <v>0</v>
      </c>
      <c r="N6" s="85">
        <v>0</v>
      </c>
      <c r="O6" s="85">
        <v>0</v>
      </c>
      <c r="P6" s="85">
        <v>0</v>
      </c>
      <c r="Q6" s="59">
        <v>0</v>
      </c>
      <c r="R6" s="59">
        <v>0</v>
      </c>
      <c r="S6" s="59">
        <v>0</v>
      </c>
      <c r="T6" s="97">
        <v>0</v>
      </c>
      <c r="U6" s="95">
        <v>0</v>
      </c>
      <c r="V6" s="88">
        <v>0</v>
      </c>
      <c r="W6" s="34">
        <v>0</v>
      </c>
      <c r="X6" s="31">
        <v>0</v>
      </c>
      <c r="Y6" s="35">
        <v>0</v>
      </c>
      <c r="Z6" s="52">
        <v>0</v>
      </c>
      <c r="AA6" s="52">
        <v>0</v>
      </c>
      <c r="AB6" s="77">
        <v>0</v>
      </c>
    </row>
    <row r="7" spans="1:33" ht="15.75" thickTop="1" x14ac:dyDescent="0.25">
      <c r="A7" s="5" t="s">
        <v>16</v>
      </c>
      <c r="B7" s="4" t="s">
        <v>54</v>
      </c>
      <c r="C7" s="13">
        <v>64</v>
      </c>
      <c r="D7" s="82" t="str">
        <f t="shared" si="0"/>
        <v>0x00000000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3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0</v>
      </c>
      <c r="T7" s="103">
        <v>0</v>
      </c>
      <c r="U7" s="59">
        <v>0</v>
      </c>
      <c r="V7" s="58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77">
        <v>0</v>
      </c>
      <c r="AC7" s="80" t="s">
        <v>94</v>
      </c>
    </row>
    <row r="8" spans="1:33" x14ac:dyDescent="0.25">
      <c r="A8" s="5" t="s">
        <v>28</v>
      </c>
      <c r="B8" s="4" t="s">
        <v>61</v>
      </c>
      <c r="C8" s="13">
        <v>68</v>
      </c>
      <c r="D8" s="82" t="str">
        <f t="shared" si="0"/>
        <v>0x00000000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3">
        <v>0</v>
      </c>
      <c r="M8" s="104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3">
        <v>0</v>
      </c>
      <c r="U8" s="76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77">
        <v>0</v>
      </c>
      <c r="AC8" s="80" t="s">
        <v>95</v>
      </c>
      <c r="AD8" s="80" t="s">
        <v>98</v>
      </c>
      <c r="AE8" s="80" t="s">
        <v>99</v>
      </c>
    </row>
    <row r="9" spans="1:33" x14ac:dyDescent="0.25">
      <c r="A9" s="5" t="s">
        <v>23</v>
      </c>
      <c r="B9" s="4" t="s">
        <v>62</v>
      </c>
      <c r="C9" s="13">
        <v>68</v>
      </c>
      <c r="D9" s="82" t="str">
        <f t="shared" si="0"/>
        <v>0x00000000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3">
        <v>0</v>
      </c>
      <c r="M9" s="104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3">
        <v>0</v>
      </c>
      <c r="U9" s="76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77">
        <v>0</v>
      </c>
      <c r="AC9" s="80" t="s">
        <v>102</v>
      </c>
      <c r="AD9" s="80" t="s">
        <v>97</v>
      </c>
      <c r="AE9" s="80" t="s">
        <v>96</v>
      </c>
      <c r="AF9" s="78" t="s">
        <v>100</v>
      </c>
      <c r="AG9" s="80" t="s">
        <v>99</v>
      </c>
    </row>
    <row r="10" spans="1:33" x14ac:dyDescent="0.25">
      <c r="D10" s="22" t="str">
        <f t="shared" si="0"/>
        <v>0x00000000</v>
      </c>
    </row>
    <row r="12" spans="1:33" x14ac:dyDescent="0.25">
      <c r="A12" s="4" t="s">
        <v>54</v>
      </c>
      <c r="B12" s="80">
        <v>48</v>
      </c>
      <c r="C12" s="80">
        <f>(B12*1.8*2)/(1.4*65536)</f>
        <v>1.883370535714286E-3</v>
      </c>
    </row>
    <row r="13" spans="1:33" x14ac:dyDescent="0.25">
      <c r="A13" s="4" t="s">
        <v>61</v>
      </c>
      <c r="B13" s="80">
        <v>36</v>
      </c>
      <c r="C13" s="80">
        <f>(B13*1.8)/(1.4*65536)</f>
        <v>7.0626395089285713E-4</v>
      </c>
      <c r="D13" s="80">
        <f>1.8/1.4/65536</f>
        <v>1.9618443080357144E-5</v>
      </c>
    </row>
    <row r="14" spans="1:33" x14ac:dyDescent="0.25">
      <c r="A14" s="4" t="s">
        <v>62</v>
      </c>
      <c r="B14" s="80">
        <v>16</v>
      </c>
      <c r="C14" s="80">
        <f>(B14*1.8)/(1.4*65536)</f>
        <v>3.1389508928571431E-4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RespConfig01</vt:lpstr>
      <vt:lpstr>RespConfig02</vt:lpstr>
      <vt:lpstr>Resp_500Hz</vt:lpstr>
      <vt:lpstr>HRRR_500_2MSPS</vt:lpstr>
      <vt:lpstr>HRRR_final_1MSPS_31.25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2018-12-18T15:00:50Z</dcterms:modified>
</cp:coreProperties>
</file>