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BEZ\Desktop\My Stuff\new DA\DA projects\CHALLENGE\"/>
    </mc:Choice>
  </mc:AlternateContent>
  <xr:revisionPtr revIDLastSave="0" documentId="13_ncr:1_{BF805AB1-7BF3-4CCA-B50F-33900D16A0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2" i="1" l="1" a="1"/>
  <c r="U12" i="1" s="1"/>
  <c r="T12" i="1" a="1"/>
  <c r="T12" i="1" s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F47" i="1"/>
  <c r="G47" i="1" s="1"/>
  <c r="H47" i="1" s="1"/>
  <c r="F46" i="1"/>
  <c r="G46" i="1" s="1"/>
  <c r="Q46" i="1" s="1"/>
  <c r="F45" i="1"/>
  <c r="G45" i="1" s="1"/>
  <c r="H45" i="1" s="1"/>
  <c r="F40" i="1"/>
  <c r="G40" i="1" s="1"/>
  <c r="H40" i="1" s="1"/>
  <c r="O44" i="1"/>
  <c r="F10" i="1"/>
  <c r="G10" i="1" s="1"/>
  <c r="H10" i="1" s="1"/>
  <c r="O10" i="1"/>
  <c r="O40" i="1"/>
  <c r="O41" i="1"/>
  <c r="O42" i="1"/>
  <c r="O43" i="1"/>
  <c r="O45" i="1"/>
  <c r="F32" i="1"/>
  <c r="G32" i="1" s="1"/>
  <c r="H32" i="1" s="1"/>
  <c r="F33" i="1"/>
  <c r="G33" i="1" s="1"/>
  <c r="H33" i="1" s="1"/>
  <c r="F34" i="1"/>
  <c r="G34" i="1" s="1"/>
  <c r="H34" i="1" s="1"/>
  <c r="F35" i="1"/>
  <c r="G35" i="1" s="1"/>
  <c r="H35" i="1" s="1"/>
  <c r="F36" i="1"/>
  <c r="G36" i="1" s="1"/>
  <c r="H36" i="1" s="1"/>
  <c r="F37" i="1"/>
  <c r="G37" i="1" s="1"/>
  <c r="H37" i="1" s="1"/>
  <c r="F38" i="1"/>
  <c r="G38" i="1" s="1"/>
  <c r="H38" i="1" s="1"/>
  <c r="F39" i="1"/>
  <c r="G39" i="1" s="1"/>
  <c r="H39" i="1" s="1"/>
  <c r="F41" i="1"/>
  <c r="G41" i="1" s="1"/>
  <c r="H41" i="1" s="1"/>
  <c r="F42" i="1"/>
  <c r="G42" i="1" s="1"/>
  <c r="H42" i="1" s="1"/>
  <c r="F43" i="1"/>
  <c r="G43" i="1" s="1"/>
  <c r="H43" i="1" s="1"/>
  <c r="F44" i="1"/>
  <c r="G44" i="1" s="1"/>
  <c r="H44" i="1" s="1"/>
  <c r="F14" i="1"/>
  <c r="O14" i="1"/>
  <c r="F30" i="1"/>
  <c r="O30" i="1"/>
  <c r="F31" i="1"/>
  <c r="G31" i="1" s="1"/>
  <c r="H31" i="1" s="1"/>
  <c r="O31" i="1"/>
  <c r="O32" i="1"/>
  <c r="O33" i="1"/>
  <c r="O34" i="1"/>
  <c r="O35" i="1"/>
  <c r="O36" i="1"/>
  <c r="O37" i="1"/>
  <c r="O38" i="1"/>
  <c r="O39" i="1"/>
  <c r="O46" i="1"/>
  <c r="O47" i="1"/>
  <c r="O48" i="1"/>
  <c r="O49" i="1"/>
  <c r="O50" i="1"/>
  <c r="K51" i="1"/>
  <c r="L51" i="1"/>
  <c r="M51" i="1"/>
  <c r="N51" i="1"/>
  <c r="O51" i="1"/>
  <c r="K52" i="1"/>
  <c r="L52" i="1"/>
  <c r="M52" i="1"/>
  <c r="N52" i="1"/>
  <c r="O52" i="1"/>
  <c r="K53" i="1"/>
  <c r="L53" i="1"/>
  <c r="M53" i="1"/>
  <c r="N53" i="1"/>
  <c r="O53" i="1"/>
  <c r="K54" i="1"/>
  <c r="L54" i="1"/>
  <c r="M54" i="1"/>
  <c r="N54" i="1"/>
  <c r="O54" i="1"/>
  <c r="K55" i="1"/>
  <c r="L55" i="1"/>
  <c r="M55" i="1"/>
  <c r="N55" i="1"/>
  <c r="O55" i="1"/>
  <c r="K56" i="1"/>
  <c r="L56" i="1"/>
  <c r="M56" i="1"/>
  <c r="N56" i="1"/>
  <c r="O56" i="1"/>
  <c r="K57" i="1"/>
  <c r="L57" i="1"/>
  <c r="M57" i="1"/>
  <c r="N57" i="1"/>
  <c r="O57" i="1"/>
  <c r="K58" i="1"/>
  <c r="L58" i="1"/>
  <c r="M58" i="1"/>
  <c r="N58" i="1"/>
  <c r="O58" i="1"/>
  <c r="K59" i="1"/>
  <c r="L59" i="1"/>
  <c r="M59" i="1"/>
  <c r="N59" i="1"/>
  <c r="O59" i="1"/>
  <c r="K60" i="1"/>
  <c r="L60" i="1"/>
  <c r="M60" i="1"/>
  <c r="N60" i="1"/>
  <c r="O60" i="1"/>
  <c r="K61" i="1"/>
  <c r="L61" i="1"/>
  <c r="M61" i="1"/>
  <c r="N61" i="1"/>
  <c r="O61" i="1"/>
  <c r="K62" i="1"/>
  <c r="L62" i="1"/>
  <c r="M62" i="1"/>
  <c r="N62" i="1"/>
  <c r="O62" i="1"/>
  <c r="K63" i="1"/>
  <c r="L63" i="1"/>
  <c r="M63" i="1"/>
  <c r="N63" i="1"/>
  <c r="O63" i="1"/>
  <c r="K64" i="1"/>
  <c r="L64" i="1"/>
  <c r="M64" i="1"/>
  <c r="N64" i="1"/>
  <c r="O64" i="1"/>
  <c r="K65" i="1"/>
  <c r="L65" i="1"/>
  <c r="M65" i="1"/>
  <c r="N65" i="1"/>
  <c r="O65" i="1"/>
  <c r="K66" i="1"/>
  <c r="L66" i="1"/>
  <c r="M66" i="1"/>
  <c r="N66" i="1"/>
  <c r="O66" i="1"/>
  <c r="K67" i="1"/>
  <c r="L67" i="1"/>
  <c r="M67" i="1"/>
  <c r="N67" i="1"/>
  <c r="O67" i="1"/>
  <c r="K68" i="1"/>
  <c r="L68" i="1"/>
  <c r="M68" i="1"/>
  <c r="N68" i="1"/>
  <c r="O68" i="1"/>
  <c r="K69" i="1"/>
  <c r="L69" i="1"/>
  <c r="M69" i="1"/>
  <c r="N69" i="1"/>
  <c r="O69" i="1"/>
  <c r="K70" i="1"/>
  <c r="L70" i="1"/>
  <c r="M70" i="1"/>
  <c r="N70" i="1"/>
  <c r="O70" i="1"/>
  <c r="K71" i="1"/>
  <c r="L71" i="1"/>
  <c r="M71" i="1"/>
  <c r="N71" i="1"/>
  <c r="O71" i="1"/>
  <c r="K72" i="1"/>
  <c r="L72" i="1"/>
  <c r="M72" i="1"/>
  <c r="N72" i="1"/>
  <c r="O72" i="1"/>
  <c r="K73" i="1"/>
  <c r="L73" i="1"/>
  <c r="M73" i="1"/>
  <c r="N73" i="1"/>
  <c r="O73" i="1"/>
  <c r="K74" i="1"/>
  <c r="L74" i="1"/>
  <c r="M74" i="1"/>
  <c r="N74" i="1"/>
  <c r="O74" i="1"/>
  <c r="K75" i="1"/>
  <c r="L75" i="1"/>
  <c r="M75" i="1"/>
  <c r="N75" i="1"/>
  <c r="O75" i="1"/>
  <c r="K76" i="1"/>
  <c r="L76" i="1"/>
  <c r="M76" i="1"/>
  <c r="N76" i="1"/>
  <c r="O76" i="1"/>
  <c r="K77" i="1"/>
  <c r="L77" i="1"/>
  <c r="M77" i="1"/>
  <c r="N77" i="1"/>
  <c r="O77" i="1"/>
  <c r="K78" i="1"/>
  <c r="L78" i="1"/>
  <c r="M78" i="1"/>
  <c r="N78" i="1"/>
  <c r="O78" i="1"/>
  <c r="K79" i="1"/>
  <c r="L79" i="1"/>
  <c r="M79" i="1"/>
  <c r="N79" i="1"/>
  <c r="O79" i="1"/>
  <c r="K80" i="1"/>
  <c r="L80" i="1"/>
  <c r="M80" i="1"/>
  <c r="N80" i="1"/>
  <c r="O80" i="1"/>
  <c r="K81" i="1"/>
  <c r="L81" i="1"/>
  <c r="M81" i="1"/>
  <c r="N81" i="1"/>
  <c r="O81" i="1"/>
  <c r="K82" i="1"/>
  <c r="L82" i="1"/>
  <c r="M82" i="1"/>
  <c r="N82" i="1"/>
  <c r="O82" i="1"/>
  <c r="K83" i="1"/>
  <c r="L83" i="1"/>
  <c r="M83" i="1"/>
  <c r="N83" i="1"/>
  <c r="O83" i="1"/>
  <c r="K84" i="1"/>
  <c r="L84" i="1"/>
  <c r="M84" i="1"/>
  <c r="N84" i="1"/>
  <c r="O84" i="1"/>
  <c r="K85" i="1"/>
  <c r="L85" i="1"/>
  <c r="M85" i="1"/>
  <c r="N85" i="1"/>
  <c r="O85" i="1"/>
  <c r="K86" i="1"/>
  <c r="L86" i="1"/>
  <c r="M86" i="1"/>
  <c r="N86" i="1"/>
  <c r="O86" i="1"/>
  <c r="K87" i="1"/>
  <c r="L87" i="1"/>
  <c r="M87" i="1"/>
  <c r="N87" i="1"/>
  <c r="O87" i="1"/>
  <c r="K88" i="1"/>
  <c r="L88" i="1"/>
  <c r="M88" i="1"/>
  <c r="N88" i="1"/>
  <c r="O88" i="1"/>
  <c r="K89" i="1"/>
  <c r="L89" i="1"/>
  <c r="M89" i="1"/>
  <c r="N89" i="1"/>
  <c r="O89" i="1"/>
  <c r="K90" i="1"/>
  <c r="L90" i="1"/>
  <c r="M90" i="1"/>
  <c r="N90" i="1"/>
  <c r="O90" i="1"/>
  <c r="K91" i="1"/>
  <c r="L91" i="1"/>
  <c r="M91" i="1"/>
  <c r="N91" i="1"/>
  <c r="O91" i="1"/>
  <c r="K92" i="1"/>
  <c r="L92" i="1"/>
  <c r="M92" i="1"/>
  <c r="N92" i="1"/>
  <c r="O92" i="1"/>
  <c r="K93" i="1"/>
  <c r="L93" i="1"/>
  <c r="M93" i="1"/>
  <c r="N93" i="1"/>
  <c r="O93" i="1"/>
  <c r="K94" i="1"/>
  <c r="L94" i="1"/>
  <c r="M94" i="1"/>
  <c r="N94" i="1"/>
  <c r="O94" i="1"/>
  <c r="K95" i="1"/>
  <c r="L95" i="1"/>
  <c r="M95" i="1"/>
  <c r="N95" i="1"/>
  <c r="O95" i="1"/>
  <c r="K96" i="1"/>
  <c r="L96" i="1"/>
  <c r="M96" i="1"/>
  <c r="N96" i="1"/>
  <c r="O96" i="1"/>
  <c r="K97" i="1"/>
  <c r="L97" i="1"/>
  <c r="M97" i="1"/>
  <c r="N97" i="1"/>
  <c r="O97" i="1"/>
  <c r="K98" i="1"/>
  <c r="L98" i="1"/>
  <c r="M98" i="1"/>
  <c r="N98" i="1"/>
  <c r="O98" i="1"/>
  <c r="K99" i="1"/>
  <c r="L99" i="1"/>
  <c r="M99" i="1"/>
  <c r="N99" i="1"/>
  <c r="O99" i="1"/>
  <c r="K100" i="1"/>
  <c r="L100" i="1"/>
  <c r="M100" i="1"/>
  <c r="N100" i="1"/>
  <c r="O100" i="1"/>
  <c r="K101" i="1"/>
  <c r="L101" i="1"/>
  <c r="M101" i="1"/>
  <c r="N101" i="1"/>
  <c r="O101" i="1"/>
  <c r="K102" i="1"/>
  <c r="L102" i="1"/>
  <c r="M102" i="1"/>
  <c r="N102" i="1"/>
  <c r="O102" i="1"/>
  <c r="K103" i="1"/>
  <c r="L103" i="1"/>
  <c r="M103" i="1"/>
  <c r="N103" i="1"/>
  <c r="O103" i="1"/>
  <c r="K104" i="1"/>
  <c r="L104" i="1"/>
  <c r="M104" i="1"/>
  <c r="N104" i="1"/>
  <c r="O104" i="1"/>
  <c r="K105" i="1"/>
  <c r="L105" i="1"/>
  <c r="M105" i="1"/>
  <c r="N105" i="1"/>
  <c r="O105" i="1"/>
  <c r="K106" i="1"/>
  <c r="L106" i="1"/>
  <c r="M106" i="1"/>
  <c r="N106" i="1"/>
  <c r="O106" i="1"/>
  <c r="K107" i="1"/>
  <c r="L107" i="1"/>
  <c r="M107" i="1"/>
  <c r="N107" i="1"/>
  <c r="O107" i="1"/>
  <c r="K108" i="1"/>
  <c r="L108" i="1"/>
  <c r="M108" i="1"/>
  <c r="N108" i="1"/>
  <c r="O108" i="1"/>
  <c r="K109" i="1"/>
  <c r="L109" i="1"/>
  <c r="M109" i="1"/>
  <c r="N109" i="1"/>
  <c r="O109" i="1"/>
  <c r="K110" i="1"/>
  <c r="L110" i="1"/>
  <c r="M110" i="1"/>
  <c r="N110" i="1"/>
  <c r="O110" i="1"/>
  <c r="K111" i="1"/>
  <c r="L111" i="1"/>
  <c r="M111" i="1"/>
  <c r="N111" i="1"/>
  <c r="O111" i="1"/>
  <c r="K112" i="1"/>
  <c r="L112" i="1"/>
  <c r="M112" i="1"/>
  <c r="N112" i="1"/>
  <c r="O112" i="1"/>
  <c r="F13" i="1"/>
  <c r="G13" i="1" s="1"/>
  <c r="H13" i="1" s="1"/>
  <c r="O13" i="1"/>
  <c r="O3" i="1"/>
  <c r="O4" i="1"/>
  <c r="O2" i="1"/>
  <c r="O20" i="1"/>
  <c r="O21" i="1"/>
  <c r="O22" i="1"/>
  <c r="O16" i="1"/>
  <c r="F16" i="1"/>
  <c r="G16" i="1" s="1"/>
  <c r="H16" i="1" s="1"/>
  <c r="F22" i="1"/>
  <c r="G22" i="1" s="1"/>
  <c r="H22" i="1" s="1"/>
  <c r="F21" i="1"/>
  <c r="G21" i="1" s="1"/>
  <c r="H21" i="1" s="1"/>
  <c r="F20" i="1"/>
  <c r="G20" i="1" s="1"/>
  <c r="H20" i="1" s="1"/>
  <c r="F2" i="1"/>
  <c r="G2" i="1" s="1"/>
  <c r="H2" i="1" s="1"/>
  <c r="F4" i="1"/>
  <c r="G4" i="1" s="1"/>
  <c r="H4" i="1" s="1"/>
  <c r="F3" i="1"/>
  <c r="G3" i="1" s="1"/>
  <c r="H3" i="1" s="1"/>
  <c r="F24" i="1"/>
  <c r="G24" i="1" s="1"/>
  <c r="H24" i="1" s="1"/>
  <c r="F18" i="1"/>
  <c r="G18" i="1" s="1"/>
  <c r="H18" i="1" s="1"/>
  <c r="F19" i="1"/>
  <c r="G19" i="1" s="1"/>
  <c r="H19" i="1" s="1"/>
  <c r="F27" i="1"/>
  <c r="G27" i="1" s="1"/>
  <c r="H27" i="1" s="1"/>
  <c r="F25" i="1"/>
  <c r="G25" i="1" s="1"/>
  <c r="H25" i="1" s="1"/>
  <c r="F8" i="1"/>
  <c r="G8" i="1" s="1"/>
  <c r="H8" i="1" s="1"/>
  <c r="F29" i="1"/>
  <c r="G29" i="1" s="1"/>
  <c r="H29" i="1" s="1"/>
  <c r="F12" i="1"/>
  <c r="G12" i="1" s="1"/>
  <c r="H12" i="1" s="1"/>
  <c r="F28" i="1"/>
  <c r="G28" i="1" s="1"/>
  <c r="H28" i="1" s="1"/>
  <c r="F23" i="1"/>
  <c r="G23" i="1" s="1"/>
  <c r="H23" i="1" s="1"/>
  <c r="F7" i="1"/>
  <c r="G7" i="1" s="1"/>
  <c r="H7" i="1" s="1"/>
  <c r="F26" i="1"/>
  <c r="G26" i="1" s="1"/>
  <c r="H26" i="1" s="1"/>
  <c r="F15" i="1"/>
  <c r="G15" i="1" s="1"/>
  <c r="H15" i="1" s="1"/>
  <c r="F9" i="1"/>
  <c r="G9" i="1" s="1"/>
  <c r="H9" i="1" s="1"/>
  <c r="F11" i="1"/>
  <c r="G11" i="1" s="1"/>
  <c r="H11" i="1" s="1"/>
  <c r="F17" i="1"/>
  <c r="G17" i="1" s="1"/>
  <c r="H17" i="1" s="1"/>
  <c r="F5" i="1"/>
  <c r="G5" i="1" s="1"/>
  <c r="H5" i="1" s="1"/>
  <c r="F6" i="1"/>
  <c r="G6" i="1" s="1"/>
  <c r="H6" i="1" s="1"/>
  <c r="O6" i="1"/>
  <c r="O5" i="1"/>
  <c r="O11" i="1"/>
  <c r="O17" i="1"/>
  <c r="O9" i="1"/>
  <c r="O15" i="1"/>
  <c r="O28" i="1"/>
  <c r="O23" i="1"/>
  <c r="O7" i="1"/>
  <c r="O26" i="1"/>
  <c r="O18" i="1"/>
  <c r="O19" i="1"/>
  <c r="O27" i="1"/>
  <c r="O25" i="1"/>
  <c r="O8" i="1"/>
  <c r="O29" i="1"/>
  <c r="O12" i="1"/>
  <c r="O24" i="1"/>
  <c r="Q45" i="1" l="1"/>
  <c r="Q41" i="1"/>
  <c r="Q37" i="1"/>
  <c r="Q33" i="1"/>
  <c r="Q2" i="1"/>
  <c r="Q5" i="1"/>
  <c r="Q16" i="1"/>
  <c r="Q20" i="1"/>
  <c r="Q23" i="1"/>
  <c r="Q26" i="1"/>
  <c r="Q44" i="1"/>
  <c r="Q40" i="1"/>
  <c r="Q36" i="1"/>
  <c r="Q32" i="1"/>
  <c r="Q4" i="1"/>
  <c r="Q8" i="1"/>
  <c r="Q13" i="1"/>
  <c r="Q15" i="1"/>
  <c r="Q19" i="1"/>
  <c r="Q25" i="1"/>
  <c r="Q28" i="1"/>
  <c r="Q47" i="1"/>
  <c r="Q43" i="1"/>
  <c r="Q39" i="1"/>
  <c r="Q35" i="1"/>
  <c r="Q31" i="1"/>
  <c r="Q3" i="1"/>
  <c r="Q7" i="1"/>
  <c r="Q12" i="1"/>
  <c r="Q22" i="1"/>
  <c r="Q18" i="1"/>
  <c r="Q24" i="1"/>
  <c r="Q29" i="1"/>
  <c r="Q42" i="1"/>
  <c r="Q38" i="1"/>
  <c r="Q34" i="1"/>
  <c r="Q6" i="1"/>
  <c r="Q9" i="1"/>
  <c r="Q11" i="1"/>
  <c r="Q21" i="1"/>
  <c r="Q17" i="1"/>
  <c r="Q27" i="1"/>
  <c r="Q10" i="1"/>
  <c r="P93" i="1" a="1"/>
  <c r="P93" i="1" s="1"/>
  <c r="P91" i="1" a="1"/>
  <c r="P91" i="1" s="1"/>
  <c r="P89" i="1" a="1"/>
  <c r="P89" i="1" s="1"/>
  <c r="P87" i="1" a="1"/>
  <c r="P87" i="1" s="1"/>
  <c r="P85" i="1" a="1"/>
  <c r="P85" i="1" s="1"/>
  <c r="P83" i="1" a="1"/>
  <c r="P83" i="1" s="1"/>
  <c r="P81" i="1" a="1"/>
  <c r="P81" i="1" s="1"/>
  <c r="P79" i="1" a="1"/>
  <c r="P79" i="1" s="1"/>
  <c r="P77" i="1" a="1"/>
  <c r="P77" i="1" s="1"/>
  <c r="P75" i="1" a="1"/>
  <c r="P75" i="1" s="1"/>
  <c r="P73" i="1" a="1"/>
  <c r="P73" i="1" s="1"/>
  <c r="P71" i="1" a="1"/>
  <c r="P71" i="1" s="1"/>
  <c r="P69" i="1" a="1"/>
  <c r="P69" i="1" s="1"/>
  <c r="P67" i="1" a="1"/>
  <c r="P67" i="1" s="1"/>
  <c r="P65" i="1" a="1"/>
  <c r="P65" i="1" s="1"/>
  <c r="P63" i="1" a="1"/>
  <c r="P63" i="1" s="1"/>
  <c r="P61" i="1" a="1"/>
  <c r="P61" i="1" s="1"/>
  <c r="P59" i="1" a="1"/>
  <c r="P59" i="1" s="1"/>
  <c r="P57" i="1" a="1"/>
  <c r="P57" i="1" s="1"/>
  <c r="P55" i="1" a="1"/>
  <c r="P55" i="1" s="1"/>
  <c r="P53" i="1" a="1"/>
  <c r="P53" i="1" s="1"/>
  <c r="P51" i="1" a="1"/>
  <c r="P51" i="1" s="1"/>
  <c r="P49" i="1" a="1"/>
  <c r="P49" i="1" s="1"/>
  <c r="P47" i="1" a="1"/>
  <c r="P47" i="1" s="1"/>
  <c r="P45" i="1" a="1"/>
  <c r="P45" i="1" s="1"/>
  <c r="P43" i="1" a="1"/>
  <c r="P43" i="1" s="1"/>
  <c r="P41" i="1" a="1"/>
  <c r="P41" i="1" s="1"/>
  <c r="P39" i="1" a="1"/>
  <c r="P39" i="1" s="1"/>
  <c r="P37" i="1" a="1"/>
  <c r="P37" i="1" s="1"/>
  <c r="P35" i="1" a="1"/>
  <c r="P35" i="1" s="1"/>
  <c r="P33" i="1" a="1"/>
  <c r="P33" i="1" s="1"/>
  <c r="P31" i="1" a="1"/>
  <c r="P31" i="1" s="1"/>
  <c r="P14" i="1" a="1"/>
  <c r="P14" i="1" s="1"/>
  <c r="P16" i="1" a="1"/>
  <c r="P16" i="1" s="1"/>
  <c r="P21" i="1" a="1"/>
  <c r="P21" i="1" s="1"/>
  <c r="P2" i="1" a="1"/>
  <c r="P2" i="1" s="1"/>
  <c r="P3" i="1" a="1"/>
  <c r="P3" i="1" s="1"/>
  <c r="P5" i="1" a="1"/>
  <c r="P5" i="1" s="1"/>
  <c r="P7" i="1" a="1"/>
  <c r="P7" i="1" s="1"/>
  <c r="P92" i="1" a="1"/>
  <c r="P92" i="1" s="1"/>
  <c r="P90" i="1" a="1"/>
  <c r="P90" i="1" s="1"/>
  <c r="P88" i="1" a="1"/>
  <c r="P88" i="1" s="1"/>
  <c r="P86" i="1" a="1"/>
  <c r="P86" i="1" s="1"/>
  <c r="P84" i="1" a="1"/>
  <c r="P84" i="1" s="1"/>
  <c r="P82" i="1" a="1"/>
  <c r="P82" i="1" s="1"/>
  <c r="P80" i="1" a="1"/>
  <c r="P80" i="1" s="1"/>
  <c r="P78" i="1" a="1"/>
  <c r="P78" i="1" s="1"/>
  <c r="P76" i="1" a="1"/>
  <c r="P76" i="1" s="1"/>
  <c r="P74" i="1" a="1"/>
  <c r="P74" i="1" s="1"/>
  <c r="P72" i="1" a="1"/>
  <c r="P72" i="1" s="1"/>
  <c r="P70" i="1" a="1"/>
  <c r="P70" i="1" s="1"/>
  <c r="P68" i="1" a="1"/>
  <c r="P68" i="1" s="1"/>
  <c r="P66" i="1" a="1"/>
  <c r="P66" i="1" s="1"/>
  <c r="P64" i="1" a="1"/>
  <c r="P64" i="1" s="1"/>
  <c r="P62" i="1" a="1"/>
  <c r="P62" i="1" s="1"/>
  <c r="P60" i="1" a="1"/>
  <c r="P60" i="1" s="1"/>
  <c r="P58" i="1" a="1"/>
  <c r="P58" i="1" s="1"/>
  <c r="P56" i="1" a="1"/>
  <c r="P56" i="1" s="1"/>
  <c r="P54" i="1" a="1"/>
  <c r="P54" i="1" s="1"/>
  <c r="P52" i="1" a="1"/>
  <c r="P52" i="1" s="1"/>
  <c r="P50" i="1" a="1"/>
  <c r="P50" i="1" s="1"/>
  <c r="P48" i="1" a="1"/>
  <c r="P48" i="1" s="1"/>
  <c r="P46" i="1" a="1"/>
  <c r="P46" i="1" s="1"/>
  <c r="P44" i="1" a="1"/>
  <c r="P44" i="1" s="1"/>
  <c r="P42" i="1" a="1"/>
  <c r="P42" i="1" s="1"/>
  <c r="P40" i="1" a="1"/>
  <c r="P40" i="1" s="1"/>
  <c r="P38" i="1" a="1"/>
  <c r="P38" i="1" s="1"/>
  <c r="P36" i="1" a="1"/>
  <c r="P36" i="1" s="1"/>
  <c r="P34" i="1" a="1"/>
  <c r="P34" i="1" s="1"/>
  <c r="P32" i="1" a="1"/>
  <c r="P32" i="1" s="1"/>
  <c r="P30" i="1" a="1"/>
  <c r="P30" i="1" s="1"/>
  <c r="P13" i="1" a="1"/>
  <c r="P13" i="1" s="1"/>
  <c r="P22" i="1" a="1"/>
  <c r="P22" i="1" s="1"/>
  <c r="P20" i="1" a="1"/>
  <c r="P20" i="1" s="1"/>
  <c r="P4" i="1" a="1"/>
  <c r="P4" i="1" s="1"/>
  <c r="P6" i="1" a="1"/>
  <c r="P6" i="1" s="1"/>
  <c r="P8" i="1" a="1"/>
  <c r="P8" i="1" s="1"/>
  <c r="P9" i="1" a="1"/>
  <c r="P9" i="1" s="1"/>
  <c r="P11" i="1" a="1"/>
  <c r="P11" i="1" s="1"/>
  <c r="P19" i="1" a="1"/>
  <c r="P19" i="1" s="1"/>
  <c r="P17" i="1" a="1"/>
  <c r="P17" i="1" s="1"/>
  <c r="P25" i="1" a="1"/>
  <c r="P25" i="1" s="1"/>
  <c r="P27" i="1" a="1"/>
  <c r="P27" i="1" s="1"/>
  <c r="P28" i="1" a="1"/>
  <c r="P28" i="1" s="1"/>
  <c r="P12" i="1" a="1"/>
  <c r="P12" i="1" s="1"/>
  <c r="P15" i="1" a="1"/>
  <c r="P15" i="1" s="1"/>
  <c r="P18" i="1" a="1"/>
  <c r="P18" i="1" s="1"/>
  <c r="P23" i="1" a="1"/>
  <c r="P23" i="1" s="1"/>
  <c r="P24" i="1" a="1"/>
  <c r="P24" i="1" s="1"/>
  <c r="P26" i="1" a="1"/>
  <c r="P26" i="1" s="1"/>
  <c r="P29" i="1" a="1"/>
  <c r="P29" i="1" s="1"/>
  <c r="P10" i="1" a="1"/>
  <c r="P10" i="1" s="1"/>
  <c r="K49" i="1"/>
  <c r="I48" i="1"/>
  <c r="M48" i="1" s="1"/>
  <c r="I47" i="1"/>
  <c r="J47" i="1" s="1"/>
  <c r="M47" i="1" s="1"/>
  <c r="H46" i="1"/>
  <c r="K46" i="1" s="1"/>
  <c r="K5" i="1"/>
  <c r="I22" i="1"/>
  <c r="L22" i="1" s="1"/>
  <c r="I39" i="1"/>
  <c r="J39" i="1" s="1"/>
  <c r="M39" i="1" s="1"/>
  <c r="K34" i="1"/>
  <c r="I37" i="1"/>
  <c r="J37" i="1" s="1"/>
  <c r="M37" i="1" s="1"/>
  <c r="K33" i="1"/>
  <c r="I43" i="1"/>
  <c r="J43" i="1" s="1"/>
  <c r="M43" i="1" s="1"/>
  <c r="I35" i="1"/>
  <c r="I38" i="1"/>
  <c r="J38" i="1" s="1"/>
  <c r="M38" i="1" s="1"/>
  <c r="K20" i="1"/>
  <c r="K36" i="1"/>
  <c r="I44" i="1"/>
  <c r="J44" i="1" s="1"/>
  <c r="M44" i="1" s="1"/>
  <c r="G30" i="1"/>
  <c r="Q30" i="1" s="1"/>
  <c r="K44" i="1"/>
  <c r="K41" i="1"/>
  <c r="G14" i="1"/>
  <c r="I40" i="1"/>
  <c r="J40" i="1" s="1"/>
  <c r="M40" i="1" s="1"/>
  <c r="I6" i="1"/>
  <c r="J6" i="1" s="1"/>
  <c r="M6" i="1" s="1"/>
  <c r="I28" i="1"/>
  <c r="I29" i="1"/>
  <c r="J29" i="1" s="1"/>
  <c r="M29" i="1" s="1"/>
  <c r="K9" i="1"/>
  <c r="I17" i="1"/>
  <c r="K11" i="1"/>
  <c r="K16" i="1"/>
  <c r="K22" i="1"/>
  <c r="I11" i="1"/>
  <c r="J11" i="1" s="1"/>
  <c r="I5" i="1"/>
  <c r="J5" i="1" s="1"/>
  <c r="M5" i="1" s="1"/>
  <c r="I2" i="1"/>
  <c r="J2" i="1" s="1"/>
  <c r="M2" i="1" s="1"/>
  <c r="I7" i="1"/>
  <c r="J7" i="1" s="1"/>
  <c r="M7" i="1" s="1"/>
  <c r="K27" i="1"/>
  <c r="I23" i="1"/>
  <c r="J23" i="1" s="1"/>
  <c r="M23" i="1" s="1"/>
  <c r="K23" i="1"/>
  <c r="I19" i="1"/>
  <c r="K4" i="1"/>
  <c r="K8" i="1"/>
  <c r="I26" i="1"/>
  <c r="J26" i="1" s="1"/>
  <c r="M26" i="1" s="1"/>
  <c r="I25" i="1"/>
  <c r="J25" i="1" s="1"/>
  <c r="M25" i="1" s="1"/>
  <c r="K24" i="1"/>
  <c r="I13" i="1"/>
  <c r="J13" i="1" s="1"/>
  <c r="M13" i="1" s="1"/>
  <c r="K38" i="1"/>
  <c r="I31" i="1"/>
  <c r="H14" i="1" l="1"/>
  <c r="Q14" i="1"/>
  <c r="J22" i="1"/>
  <c r="M50" i="1"/>
  <c r="L50" i="1"/>
  <c r="K50" i="1"/>
  <c r="M49" i="1"/>
  <c r="K48" i="1"/>
  <c r="L48" i="1"/>
  <c r="N48" i="1" s="1"/>
  <c r="K47" i="1"/>
  <c r="L47" i="1"/>
  <c r="N47" i="1" s="1"/>
  <c r="I46" i="1"/>
  <c r="L44" i="1"/>
  <c r="N44" i="1" s="1"/>
  <c r="H30" i="1"/>
  <c r="I30" i="1" s="1"/>
  <c r="I45" i="1"/>
  <c r="J45" i="1" s="1"/>
  <c r="M45" i="1" s="1"/>
  <c r="K45" i="1"/>
  <c r="L43" i="1"/>
  <c r="N43" i="1" s="1"/>
  <c r="K43" i="1"/>
  <c r="K42" i="1"/>
  <c r="I42" i="1"/>
  <c r="J42" i="1" s="1"/>
  <c r="M42" i="1" s="1"/>
  <c r="I41" i="1"/>
  <c r="J41" i="1" s="1"/>
  <c r="M41" i="1" s="1"/>
  <c r="K35" i="1"/>
  <c r="L2" i="1"/>
  <c r="N2" i="1" s="1"/>
  <c r="L6" i="1"/>
  <c r="N6" i="1" s="1"/>
  <c r="I10" i="1"/>
  <c r="J10" i="1" s="1"/>
  <c r="M10" i="1" s="1"/>
  <c r="K10" i="1"/>
  <c r="I36" i="1"/>
  <c r="J36" i="1" s="1"/>
  <c r="M36" i="1" s="1"/>
  <c r="I14" i="1"/>
  <c r="J14" i="1" s="1"/>
  <c r="M14" i="1" s="1"/>
  <c r="K14" i="1"/>
  <c r="J35" i="1"/>
  <c r="M35" i="1" s="1"/>
  <c r="L35" i="1"/>
  <c r="L29" i="1"/>
  <c r="N29" i="1" s="1"/>
  <c r="K28" i="1"/>
  <c r="K39" i="1"/>
  <c r="K37" i="1"/>
  <c r="L5" i="1"/>
  <c r="N5" i="1" s="1"/>
  <c r="I24" i="1"/>
  <c r="J24" i="1" s="1"/>
  <c r="M24" i="1" s="1"/>
  <c r="K40" i="1"/>
  <c r="K17" i="1"/>
  <c r="I33" i="1"/>
  <c r="J33" i="1" s="1"/>
  <c r="M33" i="1" s="1"/>
  <c r="L37" i="1"/>
  <c r="N37" i="1" s="1"/>
  <c r="I34" i="1"/>
  <c r="J34" i="1" s="1"/>
  <c r="M34" i="1" s="1"/>
  <c r="I32" i="1"/>
  <c r="J32" i="1" s="1"/>
  <c r="M32" i="1" s="1"/>
  <c r="I20" i="1"/>
  <c r="J20" i="1" s="1"/>
  <c r="M20" i="1" s="1"/>
  <c r="K32" i="1"/>
  <c r="K30" i="1"/>
  <c r="I9" i="1"/>
  <c r="J9" i="1" s="1"/>
  <c r="M9" i="1" s="1"/>
  <c r="L39" i="1"/>
  <c r="N39" i="1" s="1"/>
  <c r="L38" i="1"/>
  <c r="N38" i="1" s="1"/>
  <c r="J31" i="1"/>
  <c r="M31" i="1" s="1"/>
  <c r="L23" i="1"/>
  <c r="N23" i="1" s="1"/>
  <c r="L40" i="1"/>
  <c r="N40" i="1" s="1"/>
  <c r="J17" i="1"/>
  <c r="M17" i="1" s="1"/>
  <c r="L17" i="1"/>
  <c r="J28" i="1"/>
  <c r="L28" i="1"/>
  <c r="K13" i="1"/>
  <c r="I15" i="1"/>
  <c r="K15" i="1"/>
  <c r="M11" i="1"/>
  <c r="L11" i="1"/>
  <c r="I12" i="1"/>
  <c r="J12" i="1" s="1"/>
  <c r="M12" i="1" s="1"/>
  <c r="I4" i="1"/>
  <c r="J4" i="1" s="1"/>
  <c r="M4" i="1" s="1"/>
  <c r="I16" i="1"/>
  <c r="J16" i="1" s="1"/>
  <c r="M16" i="1" s="1"/>
  <c r="K2" i="1"/>
  <c r="K12" i="1"/>
  <c r="M22" i="1"/>
  <c r="N22" i="1" s="1"/>
  <c r="K29" i="1"/>
  <c r="I21" i="1"/>
  <c r="J21" i="1" s="1"/>
  <c r="M21" i="1" s="1"/>
  <c r="K21" i="1"/>
  <c r="K6" i="1"/>
  <c r="J19" i="1"/>
  <c r="M19" i="1" s="1"/>
  <c r="L19" i="1"/>
  <c r="L25" i="1"/>
  <c r="N25" i="1" s="1"/>
  <c r="K26" i="1"/>
  <c r="I18" i="1"/>
  <c r="J18" i="1" s="1"/>
  <c r="M18" i="1" s="1"/>
  <c r="K3" i="1"/>
  <c r="L7" i="1"/>
  <c r="N7" i="1" s="1"/>
  <c r="K25" i="1"/>
  <c r="I27" i="1"/>
  <c r="J27" i="1" s="1"/>
  <c r="M27" i="1" s="1"/>
  <c r="K7" i="1"/>
  <c r="L13" i="1"/>
  <c r="N13" i="1" s="1"/>
  <c r="L26" i="1"/>
  <c r="N26" i="1" s="1"/>
  <c r="K18" i="1"/>
  <c r="I8" i="1"/>
  <c r="J8" i="1" s="1"/>
  <c r="M8" i="1" s="1"/>
  <c r="K19" i="1"/>
  <c r="I3" i="1"/>
  <c r="J3" i="1" s="1"/>
  <c r="M3" i="1" s="1"/>
  <c r="K31" i="1"/>
  <c r="L31" i="1"/>
  <c r="N50" i="1" l="1"/>
  <c r="L49" i="1"/>
  <c r="N49" i="1" s="1"/>
  <c r="J46" i="1"/>
  <c r="M46" i="1" s="1"/>
  <c r="L46" i="1"/>
  <c r="J30" i="1"/>
  <c r="M30" i="1" s="1"/>
  <c r="L30" i="1"/>
  <c r="L45" i="1"/>
  <c r="N45" i="1" s="1"/>
  <c r="L42" i="1"/>
  <c r="N42" i="1" s="1"/>
  <c r="L41" i="1"/>
  <c r="N41" i="1" s="1"/>
  <c r="L4" i="1"/>
  <c r="N4" i="1" s="1"/>
  <c r="L34" i="1"/>
  <c r="N34" i="1" s="1"/>
  <c r="L8" i="1"/>
  <c r="N8" i="1" s="1"/>
  <c r="N35" i="1"/>
  <c r="L36" i="1"/>
  <c r="N36" i="1" s="1"/>
  <c r="L14" i="1"/>
  <c r="N14" i="1" s="1"/>
  <c r="L16" i="1"/>
  <c r="N16" i="1" s="1"/>
  <c r="L10" i="1"/>
  <c r="N10" i="1" s="1"/>
  <c r="L24" i="1"/>
  <c r="N24" i="1" s="1"/>
  <c r="N31" i="1"/>
  <c r="L9" i="1"/>
  <c r="N9" i="1" s="1"/>
  <c r="L20" i="1"/>
  <c r="N20" i="1" s="1"/>
  <c r="L33" i="1"/>
  <c r="N33" i="1" s="1"/>
  <c r="L32" i="1"/>
  <c r="N32" i="1" s="1"/>
  <c r="N11" i="1"/>
  <c r="L12" i="1"/>
  <c r="N12" i="1" s="1"/>
  <c r="L27" i="1"/>
  <c r="N27" i="1" s="1"/>
  <c r="N17" i="1"/>
  <c r="J15" i="1"/>
  <c r="M15" i="1" s="1"/>
  <c r="L15" i="1"/>
  <c r="M28" i="1"/>
  <c r="N28" i="1" s="1"/>
  <c r="L21" i="1"/>
  <c r="N21" i="1" s="1"/>
  <c r="L3" i="1"/>
  <c r="N3" i="1" s="1"/>
  <c r="N19" i="1"/>
  <c r="L18" i="1"/>
  <c r="N18" i="1" s="1"/>
  <c r="N46" i="1" l="1"/>
  <c r="N30" i="1"/>
  <c r="N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<sst xmlns="http://schemas.openxmlformats.org/spreadsheetml/2006/main" count="124" uniqueCount="66">
  <si>
    <t>Fullname</t>
  </si>
  <si>
    <t>DOB</t>
  </si>
  <si>
    <t>Reg Date</t>
  </si>
  <si>
    <t>Time registered</t>
  </si>
  <si>
    <t>Skill</t>
  </si>
  <si>
    <t>Mrs. Karen Hernandez Your</t>
  </si>
  <si>
    <t>Ms. Rebecca Gonzalez Nelson</t>
  </si>
  <si>
    <t>Miss Michelle Young Perez</t>
  </si>
  <si>
    <t>Programming</t>
  </si>
  <si>
    <t>Marketing</t>
  </si>
  <si>
    <t>Graphic Design</t>
  </si>
  <si>
    <t>title</t>
  </si>
  <si>
    <t>initials</t>
  </si>
  <si>
    <t>1st Space</t>
  </si>
  <si>
    <t>2nd space</t>
  </si>
  <si>
    <t>3rd space</t>
  </si>
  <si>
    <t>miss moriyamo ajoke jokky</t>
  </si>
  <si>
    <t>Dr. isacaba Iskalabata iskelebete</t>
  </si>
  <si>
    <t>FullName Clean</t>
  </si>
  <si>
    <t>last Name</t>
  </si>
  <si>
    <t>Shortened form</t>
  </si>
  <si>
    <t>Age</t>
  </si>
  <si>
    <t>Age Group</t>
  </si>
  <si>
    <t>mr. zakari shuaib chukudi</t>
  </si>
  <si>
    <t>dr sadiku siasis dghcdjg</t>
  </si>
  <si>
    <t>mrs. Patham bosco kalif</t>
  </si>
  <si>
    <t>mr. zuzja ahah ajaj</t>
  </si>
  <si>
    <t>dr. jegede jegudu jera</t>
  </si>
  <si>
    <t>marketing</t>
  </si>
  <si>
    <t xml:space="preserve"> prof. jakande gana gerry</t>
  </si>
  <si>
    <t xml:space="preserve"> prof. jerry dana jagande</t>
  </si>
  <si>
    <t xml:space="preserve"> prof. merry gana gerry</t>
  </si>
  <si>
    <t>programming</t>
  </si>
  <si>
    <t>PG</t>
  </si>
  <si>
    <t>GD</t>
  </si>
  <si>
    <t>MT</t>
  </si>
  <si>
    <t>arch. Sam susu sule</t>
  </si>
  <si>
    <t>miss fridaus titilayo musa</t>
  </si>
  <si>
    <t>mr shakiru olorungbebe sakari</t>
  </si>
  <si>
    <t>alh jogo jogurudeen jomiloju</t>
  </si>
  <si>
    <t>hajia salau abefe adunni</t>
  </si>
  <si>
    <t>mrs iyabo ojo oladayo</t>
  </si>
  <si>
    <t>miss folorunsho zodiac scorpion</t>
  </si>
  <si>
    <t>engr layi wasabi oshodi</t>
  </si>
  <si>
    <t>pastor gilmore gorigo gogongo</t>
  </si>
  <si>
    <t>hajia salau adunni abefe</t>
  </si>
  <si>
    <t>Manager</t>
  </si>
  <si>
    <t>Analyst</t>
  </si>
  <si>
    <t>Lawyer</t>
  </si>
  <si>
    <t>Influencer</t>
  </si>
  <si>
    <t>AL</t>
  </si>
  <si>
    <t>IF</t>
  </si>
  <si>
    <t>MG</t>
  </si>
  <si>
    <t>LW</t>
  </si>
  <si>
    <t>lawyer</t>
  </si>
  <si>
    <t>mr sadiku peter otuto</t>
  </si>
  <si>
    <t>dr sha jsi sjs</t>
  </si>
  <si>
    <t>dr shaka zulu zoro</t>
  </si>
  <si>
    <t>mr dipey duches ducko</t>
  </si>
  <si>
    <t>mrs dicky duches ducko</t>
  </si>
  <si>
    <t>pst ray chuku mond</t>
  </si>
  <si>
    <t>arch saminu sheriff kamo</t>
  </si>
  <si>
    <t>mr abdullahi musa bla</t>
  </si>
  <si>
    <t>FullName2</t>
  </si>
  <si>
    <t>ID</t>
  </si>
  <si>
    <t>S/No.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</si>
</sst>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8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5" fontId="0" fillId="2" borderId="0" xfId="0" applyNumberFormat="1" applyFill="1"/>
    <xf numFmtId="20" fontId="0" fillId="0" borderId="0" xfId="0" applyNumberFormat="1"/>
    <xf numFmtId="164" fontId="0" fillId="2" borderId="0" xfId="0" applyNumberFormat="1" applyFill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5">
    <dxf>
      <numFmt numFmtId="0" formatCode="General"/>
    </dxf>
    <dxf>
      <numFmt numFmtId="165" formatCode="000"/>
    </dxf>
    <dxf>
      <numFmt numFmtId="164" formatCode="dd/mm/yyyy;@"/>
    </dxf>
    <dxf>
      <numFmt numFmtId="164" formatCode="dd/mm/yyyy;@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378C11-080A-4351-B36F-408444602B67}" name="Table1" displayName="Table1" ref="A1:R112" totalsRowShown="0" headerRowDxfId="4">
  <autoFilter ref="A1:R112" xr:uid="{10378C11-080A-4351-B36F-408444602B67}"/>
  <sortState xmlns:xlrd2="http://schemas.microsoft.com/office/spreadsheetml/2017/richdata2" ref="A2:R112">
    <sortCondition descending="1" ref="C1:C112"/>
  </sortState>
  <tableColumns count="18">
    <tableColumn id="1" xr3:uid="{D230B2AE-8A34-4388-957C-9C8E72F645F9}" name="Fullname"/>
    <tableColumn id="2" xr3:uid="{75E33C7E-3D3A-4B55-95BC-E58F33DD3F57}" name="DOB" dataDxfId="3"/>
    <tableColumn id="3" xr3:uid="{0BB0BBE2-8678-4B63-BE0B-338419C7617B}" name="Reg Date" dataDxfId="2"/>
    <tableColumn id="4" xr3:uid="{FFCCCBA1-E00D-41AA-AF22-68598C1827AF}" name="Time registered"/>
    <tableColumn id="5" xr3:uid="{EB02AFA7-726B-4CA2-8BEE-CC0BD4FC2F8A}" name="Skill"/>
    <tableColumn id="6" xr3:uid="{C40CCF79-26E7-4AE2-977E-07D06A13DC59}" name="FullName2"/>
    <tableColumn id="7" xr3:uid="{BCB2A13A-64FC-4DAA-9414-C5EA9AF9DD81}" name="FullName Clean"/>
    <tableColumn id="8" xr3:uid="{6F7B0F6D-6BFA-4A31-A30E-26BE08A8C5DE}" name="1st Space"/>
    <tableColumn id="9" xr3:uid="{47F8E241-1D92-411C-B0DE-2DD91C848438}" name="2nd space"/>
    <tableColumn id="10" xr3:uid="{24C0966C-7DBA-469F-970C-969D9117AFC7}" name="3rd space"/>
    <tableColumn id="11" xr3:uid="{673968DD-F46B-4D13-B6B8-88889B83785B}" name="title">
      <calculatedColumnFormula>IF(G2="","",LEFT(G2,H2-1))</calculatedColumnFormula>
    </tableColumn>
    <tableColumn id="12" xr3:uid="{E6B8906F-71C2-4823-A28B-D271C11A00B6}" name="initials">
      <calculatedColumnFormula>IF(G2="","",MID(G2,H2+1,1)&amp;"."&amp;MID(G2,I2+1,1))</calculatedColumnFormula>
    </tableColumn>
    <tableColumn id="13" xr3:uid="{6EEEC259-47B7-4A8E-A680-83F3C0605FC2}" name="last Name">
      <calculatedColumnFormula>IF(G2="","",MID(G2,J2+1,LEN(G2)-J2))</calculatedColumnFormula>
    </tableColumn>
    <tableColumn id="14" xr3:uid="{329C7008-DE78-4FF0-960F-10F5557163DE}" name="Shortened form">
      <calculatedColumnFormula>IF(G2="","",CONCATENATE(L2," ",M2))</calculatedColumnFormula>
    </tableColumn>
    <tableColumn id="15" xr3:uid="{7E172FFB-AD83-4F57-A47A-AE02EB3A8949}" name="Age">
      <calculatedColumnFormula>IF(B2="","",YEAR(TODAY())-YEAR(B2))</calculatedColumnFormula>
    </tableColumn>
    <tableColumn id="16" xr3:uid="{13CC3287-3D01-4324-9154-314F2B1B7ECE}" name="Age Group"/>
    <tableColumn id="17" xr3:uid="{B7C9AB60-9A3B-4CD9-A2AF-6D49E2635E28}" name="S/No." dataDxfId="1">
      <calculatedColumnFormula>IF(G2="","",ROW(Table1[[#This Row],[Fullname]])-1)</calculatedColumnFormula>
    </tableColumn>
    <tableColumn id="18" xr3:uid="{DFFE4079-A7C3-4367-B210-D8D839775696}" name="ID" dataDxfId="0">
      <calculatedColumnFormula>IF(E2="","",CONCATENATE("TR-",_xlfn.XLOOKUP(E2,$T$2:$T$8,$U$2:$U$8),"-",Q2))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2"/>
  <sheetViews>
    <sheetView tabSelected="1" topLeftCell="I1" zoomScaleNormal="100" workbookViewId="0">
      <pane ySplit="1" topLeftCell="A2" activePane="bottomLeft" state="frozen"/>
      <selection pane="bottomLeft" activeCell="R2" sqref="R2"/>
    </sheetView>
  </sheetViews>
  <sheetFormatPr defaultRowHeight="15" x14ac:dyDescent="0.25"/>
  <cols>
    <col min="1" max="1" width="30.28515625" bestFit="1" customWidth="1"/>
    <col min="2" max="2" width="10.7109375" style="4" bestFit="1" customWidth="1"/>
    <col min="3" max="3" width="19.140625" style="4" customWidth="1"/>
    <col min="4" max="4" width="17.140625" customWidth="1"/>
    <col min="5" max="5" width="14.28515625" bestFit="1" customWidth="1"/>
    <col min="6" max="7" width="30.42578125" bestFit="1" customWidth="1"/>
    <col min="8" max="8" width="11.28515625" customWidth="1"/>
    <col min="9" max="9" width="11.85546875" customWidth="1"/>
    <col min="10" max="10" width="11.42578125" customWidth="1"/>
    <col min="11" max="11" width="6.85546875" customWidth="1"/>
    <col min="12" max="12" width="9.140625" customWidth="1"/>
    <col min="13" max="13" width="12" customWidth="1"/>
    <col min="14" max="14" width="17.140625" customWidth="1"/>
    <col min="15" max="15" width="6.5703125" customWidth="1"/>
    <col min="16" max="16" width="12.5703125" customWidth="1"/>
    <col min="17" max="17" width="11" style="6" customWidth="1"/>
    <col min="18" max="19" width="11" customWidth="1"/>
    <col min="20" max="20" width="13.28515625" customWidth="1"/>
  </cols>
  <sheetData>
    <row r="1" spans="1:27" s="2" customFormat="1" x14ac:dyDescent="0.25">
      <c r="A1" s="2" t="s">
        <v>0</v>
      </c>
      <c r="B1" s="3" t="s">
        <v>1</v>
      </c>
      <c r="C1" s="9" t="s">
        <v>2</v>
      </c>
      <c r="D1" s="2" t="s">
        <v>3</v>
      </c>
      <c r="E1" s="2" t="s">
        <v>4</v>
      </c>
      <c r="F1" s="2" t="s">
        <v>63</v>
      </c>
      <c r="G1" s="2" t="s">
        <v>18</v>
      </c>
      <c r="H1" s="2" t="s">
        <v>13</v>
      </c>
      <c r="I1" s="2" t="s">
        <v>14</v>
      </c>
      <c r="J1" s="2" t="s">
        <v>15</v>
      </c>
      <c r="K1" s="2" t="s">
        <v>11</v>
      </c>
      <c r="L1" s="2" t="s">
        <v>12</v>
      </c>
      <c r="M1" s="2" t="s">
        <v>19</v>
      </c>
      <c r="N1" s="2" t="s">
        <v>20</v>
      </c>
      <c r="O1" s="2" t="s">
        <v>21</v>
      </c>
      <c r="P1" s="2" t="s">
        <v>22</v>
      </c>
      <c r="Q1" s="7" t="s">
        <v>65</v>
      </c>
      <c r="R1" s="2" t="s">
        <v>64</v>
      </c>
    </row>
    <row r="2" spans="1:27" x14ac:dyDescent="0.25">
      <c r="A2" t="s">
        <v>37</v>
      </c>
      <c r="B2" s="4">
        <v>38976</v>
      </c>
      <c r="C2" s="4">
        <v>45266</v>
      </c>
      <c r="E2" t="s">
        <v>28</v>
      </c>
      <c r="F2" t="str">
        <f>PROPER(TRIM(CLEAN(A2)))</f>
        <v>Miss Fridaus Titilayo Musa</v>
      </c>
      <c r="G2" t="str">
        <f>SUBSTITUTE(F2,".","")</f>
        <v>Miss Fridaus Titilayo Musa</v>
      </c>
      <c r="H2">
        <f>IF(G2="","",FIND(" ",G2))</f>
        <v>5</v>
      </c>
      <c r="I2">
        <f>IF(G2="","",FIND(" ",G2,H2+1))</f>
        <v>13</v>
      </c>
      <c r="J2">
        <f>IF(G2="","",FIND(" ",G2,I2+1))</f>
        <v>22</v>
      </c>
      <c r="K2" t="str">
        <f>IF(G2="","",LEFT(G2,H2-1))</f>
        <v>Miss</v>
      </c>
      <c r="L2" t="str">
        <f>IF(G2="","",MID(G2,H2+1,1)&amp;"."&amp;MID(G2,I2+1,1))</f>
        <v>F.T</v>
      </c>
      <c r="M2" t="str">
        <f>IF(G2="","",RIGHT(G2,LEN(G2)-J2))</f>
        <v>Musa</v>
      </c>
      <c r="N2" t="str">
        <f>IF(G2="","",CONCATENATE(L2," ",M2))</f>
        <v>F.T Musa</v>
      </c>
      <c r="O2">
        <f ca="1">IF(B2="","",YEAR(TODAY())-YEAR(B2))</f>
        <v>18</v>
      </c>
      <c r="P2" t="str" cm="1">
        <f t="array" aca="1" ref="P2" ca="1">IF(O2="","",_xlfn.IFS(O2&lt;30,"0-30",O2&lt;40,"31-40",O2&lt;50,"41-50",O2&gt;50,"Overage"))</f>
        <v>0-30</v>
      </c>
      <c r="Q2" s="6">
        <f>IF(G2="","",ROW(Table1[[#This Row],[Fullname]])-1)</f>
        <v>1</v>
      </c>
      <c r="R2" t="str">
        <f t="shared" ref="R2:R33" si="0">IF(E2="","",CONCATENATE("TR-",_xlfn.XLOOKUP(E2,$T$2:$T$8,$U$2:$U$8),"-",Q2))</f>
        <v>TR-MT-1</v>
      </c>
      <c r="T2" t="s">
        <v>10</v>
      </c>
      <c r="U2" t="s">
        <v>34</v>
      </c>
    </row>
    <row r="3" spans="1:27" x14ac:dyDescent="0.25">
      <c r="A3" t="s">
        <v>24</v>
      </c>
      <c r="B3" s="4">
        <v>23784</v>
      </c>
      <c r="C3" s="4">
        <v>45263</v>
      </c>
      <c r="E3" t="s">
        <v>9</v>
      </c>
      <c r="F3" t="str">
        <f>PROPER(TRIM(CLEAN(A3)))</f>
        <v>Dr Sadiku Siasis Dghcdjg</v>
      </c>
      <c r="G3" t="str">
        <f>SUBSTITUTE(F3,".","")</f>
        <v>Dr Sadiku Siasis Dghcdjg</v>
      </c>
      <c r="H3">
        <f>IF(G3="","",FIND(" ",G3))</f>
        <v>3</v>
      </c>
      <c r="I3">
        <f>IF(G3="","",FIND(" ",G3,H3+1))</f>
        <v>10</v>
      </c>
      <c r="J3">
        <f>IF(G3="","",FIND(" ",G3,I3+1))</f>
        <v>17</v>
      </c>
      <c r="K3" t="str">
        <f>IF(G3="","",LEFT(G3,H3-1))</f>
        <v>Dr</v>
      </c>
      <c r="L3" t="str">
        <f>IF(G3="","",MID(G3,H3+1,1)&amp;"."&amp;MID(G3,I3+1,1))</f>
        <v>S.S</v>
      </c>
      <c r="M3" t="str">
        <f>IF(G3="","",RIGHT(G3,LEN(G3)-J3))</f>
        <v>Dghcdjg</v>
      </c>
      <c r="N3" t="str">
        <f>IF(G3="","",CONCATENATE(L3," ",M3))</f>
        <v>S.S Dghcdjg</v>
      </c>
      <c r="O3">
        <f ca="1">IF(B3="","",YEAR(TODAY())-YEAR(B3))</f>
        <v>59</v>
      </c>
      <c r="P3" t="str" cm="1">
        <f t="array" aca="1" ref="P3" ca="1">IF(O3="","",_xlfn.IFS(O3&lt;30,"0-30",O3&lt;40,"31-40",O3&lt;50,"41-50",O3&gt;50,"Overage"))</f>
        <v>Overage</v>
      </c>
      <c r="Q3" s="6">
        <f>IF(G3="","",ROW(Table1[[#This Row],[Fullname]])-1)</f>
        <v>2</v>
      </c>
      <c r="R3" t="str">
        <f t="shared" si="0"/>
        <v>TR-MT-2</v>
      </c>
      <c r="T3" s="10" t="s">
        <v>49</v>
      </c>
      <c r="U3" s="11" t="s">
        <v>51</v>
      </c>
    </row>
    <row r="4" spans="1:27" x14ac:dyDescent="0.25">
      <c r="A4" t="s">
        <v>36</v>
      </c>
      <c r="B4" s="4">
        <v>37654</v>
      </c>
      <c r="C4" s="4">
        <v>45263</v>
      </c>
      <c r="E4" t="s">
        <v>8</v>
      </c>
      <c r="F4" t="str">
        <f>PROPER(TRIM(CLEAN(A4)))</f>
        <v>Arch. Sam Susu Sule</v>
      </c>
      <c r="G4" t="str">
        <f>SUBSTITUTE(F4,".","")</f>
        <v>Arch Sam Susu Sule</v>
      </c>
      <c r="H4">
        <f>IF(G4="","",FIND(" ",G4))</f>
        <v>5</v>
      </c>
      <c r="I4">
        <f>IF(G4="","",FIND(" ",G4,H4+1))</f>
        <v>9</v>
      </c>
      <c r="J4">
        <f>IF(G4="","",FIND(" ",G4,I4+1))</f>
        <v>14</v>
      </c>
      <c r="K4" t="str">
        <f>IF(G4="","",LEFT(G4,H4-1))</f>
        <v>Arch</v>
      </c>
      <c r="L4" t="str">
        <f>IF(G4="","",MID(G4,H4+1,1)&amp;"."&amp;MID(G4,I4+1,1))</f>
        <v>S.S</v>
      </c>
      <c r="M4" t="str">
        <f>IF(G4="","",RIGHT(G4,LEN(G4)-J4))</f>
        <v>Sule</v>
      </c>
      <c r="N4" t="str">
        <f>IF(G4="","",CONCATENATE(L4," ",M4))</f>
        <v>S.S Sule</v>
      </c>
      <c r="O4">
        <f ca="1">IF(B4="","",YEAR(TODAY())-YEAR(B4))</f>
        <v>21</v>
      </c>
      <c r="P4" t="str" cm="1">
        <f t="array" aca="1" ref="P4" ca="1">IF(O4="","",_xlfn.IFS(O4&lt;30,"0-30",O4&lt;40,"31-40",O4&lt;50,"41-50",O4&gt;50,"Overage"))</f>
        <v>0-30</v>
      </c>
      <c r="Q4" s="6">
        <f>IF(G4="","",ROW(Table1[[#This Row],[Fullname]])-1)</f>
        <v>3</v>
      </c>
      <c r="R4" t="str">
        <f t="shared" si="0"/>
        <v>TR-PG-3</v>
      </c>
      <c r="T4" s="10" t="s">
        <v>46</v>
      </c>
      <c r="U4" s="11" t="s">
        <v>52</v>
      </c>
    </row>
    <row r="5" spans="1:27" x14ac:dyDescent="0.25">
      <c r="A5" t="s">
        <v>27</v>
      </c>
      <c r="B5" s="4">
        <v>36626</v>
      </c>
      <c r="C5" s="4">
        <v>45262</v>
      </c>
      <c r="E5" t="s">
        <v>32</v>
      </c>
      <c r="F5" t="str">
        <f>PROPER(TRIM(CLEAN(A5)))</f>
        <v>Dr. Jegede Jegudu Jera</v>
      </c>
      <c r="G5" t="str">
        <f>SUBSTITUTE(F5,".","")</f>
        <v>Dr Jegede Jegudu Jera</v>
      </c>
      <c r="H5">
        <f>IF(G5="","",FIND(" ",G5))</f>
        <v>3</v>
      </c>
      <c r="I5">
        <f>IF(G5="","",FIND(" ",G5,H5+1))</f>
        <v>10</v>
      </c>
      <c r="J5">
        <f>IF(G5="","",FIND(" ",G5,I5+1))</f>
        <v>17</v>
      </c>
      <c r="K5" t="str">
        <f>IF(G5="","",LEFT(G5,H5-1))</f>
        <v>Dr</v>
      </c>
      <c r="L5" t="str">
        <f>IF(G5="","",MID(G5,H5+1,1)&amp;"."&amp;MID(G5,I5+1,1))</f>
        <v>J.J</v>
      </c>
      <c r="M5" t="str">
        <f>IF(G5="","",RIGHT(G5,LEN(G5)-J5))</f>
        <v>Jera</v>
      </c>
      <c r="N5" t="str">
        <f>IF(G5="","",CONCATENATE(L5," ",M5))</f>
        <v>J.J Jera</v>
      </c>
      <c r="O5">
        <f ca="1">IF(B5="","",YEAR(TODAY())-YEAR(B5))</f>
        <v>24</v>
      </c>
      <c r="P5" t="str" cm="1">
        <f t="array" aca="1" ref="P5" ca="1">IF(O5="","",_xlfn.IFS(O5&lt;30,"0-30",O5&lt;40,"31-40",O5&lt;50,"41-50",O5&gt;50,"Overage"))</f>
        <v>0-30</v>
      </c>
      <c r="Q5" s="6">
        <f>IF(G5="","",ROW(Table1[[#This Row],[Fullname]])-1)</f>
        <v>4</v>
      </c>
      <c r="R5" t="str">
        <f t="shared" si="0"/>
        <v>TR-PG-4</v>
      </c>
      <c r="T5" s="10" t="s">
        <v>47</v>
      </c>
      <c r="U5" s="11" t="s">
        <v>50</v>
      </c>
    </row>
    <row r="6" spans="1:27" x14ac:dyDescent="0.25">
      <c r="A6" t="s">
        <v>23</v>
      </c>
      <c r="B6" s="4">
        <v>34740</v>
      </c>
      <c r="C6" s="4">
        <v>45262</v>
      </c>
      <c r="E6" t="s">
        <v>10</v>
      </c>
      <c r="F6" t="str">
        <f>PROPER(TRIM(CLEAN(A6)))</f>
        <v>Mr. Zakari Shuaib Chukudi</v>
      </c>
      <c r="G6" t="str">
        <f>SUBSTITUTE(F6,".","")</f>
        <v>Mr Zakari Shuaib Chukudi</v>
      </c>
      <c r="H6">
        <f>IF(G6="","",FIND(" ",G6))</f>
        <v>3</v>
      </c>
      <c r="I6">
        <f>IF(G6="","",FIND(" ",G6,H6+1))</f>
        <v>10</v>
      </c>
      <c r="J6">
        <f>IF(G6="","",FIND(" ",G6,I6+1))</f>
        <v>17</v>
      </c>
      <c r="K6" t="str">
        <f>IF(G6="","",LEFT(G6,H6-1))</f>
        <v>Mr</v>
      </c>
      <c r="L6" t="str">
        <f>IF(G6="","",MID(G6,H6+1,1)&amp;"."&amp;MID(G6,I6+1,1))</f>
        <v>Z.S</v>
      </c>
      <c r="M6" t="str">
        <f>IF(G6="","",RIGHT(G6,LEN(G6)-J6))</f>
        <v>Chukudi</v>
      </c>
      <c r="N6" t="str">
        <f>IF(G6="","",CONCATENATE(L6," ",M6))</f>
        <v>Z.S Chukudi</v>
      </c>
      <c r="O6">
        <f ca="1">IF(B6="","",YEAR(TODAY())-YEAR(B6))</f>
        <v>29</v>
      </c>
      <c r="P6" t="str" cm="1">
        <f t="array" aca="1" ref="P6" ca="1">IF(O6="","",_xlfn.IFS(O6&lt;30,"0-30",O6&lt;40,"31-40",O6&lt;50,"41-50",O6&gt;50,"Overage"))</f>
        <v>0-30</v>
      </c>
      <c r="Q6" s="6">
        <f>IF(G6="","",ROW(Table1[[#This Row],[Fullname]])-1)</f>
        <v>5</v>
      </c>
      <c r="R6" t="str">
        <f t="shared" si="0"/>
        <v>TR-GD-5</v>
      </c>
      <c r="T6" s="10" t="s">
        <v>48</v>
      </c>
      <c r="U6" s="11" t="s">
        <v>53</v>
      </c>
    </row>
    <row r="7" spans="1:27" x14ac:dyDescent="0.25">
      <c r="A7" t="s">
        <v>27</v>
      </c>
      <c r="B7" s="4">
        <v>36626</v>
      </c>
      <c r="C7" s="4">
        <v>45261</v>
      </c>
      <c r="E7" t="s">
        <v>9</v>
      </c>
      <c r="F7" t="str">
        <f>PROPER(TRIM(CLEAN(A7)))</f>
        <v>Dr. Jegede Jegudu Jera</v>
      </c>
      <c r="G7" t="str">
        <f>SUBSTITUTE(F7,".","")</f>
        <v>Dr Jegede Jegudu Jera</v>
      </c>
      <c r="H7">
        <f>IF(G7="","",FIND(" ",G7))</f>
        <v>3</v>
      </c>
      <c r="I7">
        <f>IF(G7="","",FIND(" ",G7,H7+1))</f>
        <v>10</v>
      </c>
      <c r="J7">
        <f>IF(G7="","",FIND(" ",G7,I7+1))</f>
        <v>17</v>
      </c>
      <c r="K7" t="str">
        <f>IF(G7="","",LEFT(G7,H7-1))</f>
        <v>Dr</v>
      </c>
      <c r="L7" t="str">
        <f>IF(G7="","",MID(G7,H7+1,1)&amp;"."&amp;MID(G7,I7+1,1))</f>
        <v>J.J</v>
      </c>
      <c r="M7" t="str">
        <f>IF(G7="","",RIGHT(G7,LEN(G7)-J7))</f>
        <v>Jera</v>
      </c>
      <c r="N7" t="str">
        <f>IF(G7="","",CONCATENATE(L7," ",M7))</f>
        <v>J.J Jera</v>
      </c>
      <c r="O7">
        <f ca="1">IF(B7="","",YEAR(TODAY())-YEAR(B7))</f>
        <v>24</v>
      </c>
      <c r="P7" t="str" cm="1">
        <f t="array" aca="1" ref="P7" ca="1">IF(O7="","",_xlfn.IFS(O7&lt;30,"0-30",O7&lt;40,"31-40",O7&lt;50,"41-50",O7&gt;50,"Overage"))</f>
        <v>0-30</v>
      </c>
      <c r="Q7" s="6">
        <f>IF(G7="","",ROW(Table1[[#This Row],[Fullname]])-1)</f>
        <v>6</v>
      </c>
      <c r="R7" t="str">
        <f t="shared" si="0"/>
        <v>TR-MT-6</v>
      </c>
      <c r="T7" s="10" t="s">
        <v>8</v>
      </c>
      <c r="U7" s="11" t="s">
        <v>33</v>
      </c>
    </row>
    <row r="8" spans="1:27" x14ac:dyDescent="0.25">
      <c r="A8" t="s">
        <v>17</v>
      </c>
      <c r="B8" s="4">
        <v>36626</v>
      </c>
      <c r="C8" s="4">
        <v>45261</v>
      </c>
      <c r="E8" t="s">
        <v>8</v>
      </c>
      <c r="F8" t="str">
        <f>PROPER(TRIM(CLEAN(A8)))</f>
        <v>Dr. Isacaba Iskalabata Iskelebete</v>
      </c>
      <c r="G8" t="str">
        <f>SUBSTITUTE(F8,".","")</f>
        <v>Dr Isacaba Iskalabata Iskelebete</v>
      </c>
      <c r="H8">
        <f>IF(G8="","",FIND(" ",G8))</f>
        <v>3</v>
      </c>
      <c r="I8">
        <f>IF(G8="","",FIND(" ",G8,H8+1))</f>
        <v>11</v>
      </c>
      <c r="J8">
        <f>IF(G8="","",FIND(" ",G8,I8+1))</f>
        <v>22</v>
      </c>
      <c r="K8" t="str">
        <f>IF(G8="","",LEFT(G8,H8-1))</f>
        <v>Dr</v>
      </c>
      <c r="L8" t="str">
        <f>IF(G8="","",MID(G8,H8+1,1)&amp;"."&amp;MID(G8,I8+1,1))</f>
        <v>I.I</v>
      </c>
      <c r="M8" t="str">
        <f>IF(G8="","",RIGHT(G8,LEN(G8)-J8))</f>
        <v>Iskelebete</v>
      </c>
      <c r="N8" t="str">
        <f>IF(G8="","",CONCATENATE(L8," ",M8))</f>
        <v>I.I Iskelebete</v>
      </c>
      <c r="O8">
        <f ca="1">IF(B8="","",YEAR(TODAY())-YEAR(B8))</f>
        <v>24</v>
      </c>
      <c r="P8" t="str" cm="1">
        <f t="array" aca="1" ref="P8" ca="1">IF(O8="","",_xlfn.IFS(O8&lt;30,"0-30",O8&lt;40,"31-40",O8&lt;50,"41-50",O8&gt;50,"Overage"))</f>
        <v>0-30</v>
      </c>
      <c r="Q8" s="6">
        <f>IF(G8="","",ROW(Table1[[#This Row],[Fullname]])-1)</f>
        <v>7</v>
      </c>
      <c r="R8" t="str">
        <f t="shared" si="0"/>
        <v>TR-PG-7</v>
      </c>
      <c r="T8" s="10" t="s">
        <v>9</v>
      </c>
      <c r="U8" s="11" t="s">
        <v>35</v>
      </c>
    </row>
    <row r="9" spans="1:27" x14ac:dyDescent="0.25">
      <c r="A9" t="s">
        <v>25</v>
      </c>
      <c r="B9" s="4">
        <v>31090</v>
      </c>
      <c r="C9" s="4">
        <v>45225</v>
      </c>
      <c r="E9" t="s">
        <v>8</v>
      </c>
      <c r="F9" t="str">
        <f>PROPER(TRIM(CLEAN(A9)))</f>
        <v>Mrs. Patham Bosco Kalif</v>
      </c>
      <c r="G9" t="str">
        <f>SUBSTITUTE(F9,".","")</f>
        <v>Mrs Patham Bosco Kalif</v>
      </c>
      <c r="H9">
        <f>IF(G9="","",FIND(" ",G9))</f>
        <v>4</v>
      </c>
      <c r="I9">
        <f>IF(G9="","",FIND(" ",G9,H9+1))</f>
        <v>11</v>
      </c>
      <c r="J9">
        <f>IF(G9="","",FIND(" ",G9,I9+1))</f>
        <v>17</v>
      </c>
      <c r="K9" t="str">
        <f>IF(G9="","",LEFT(G9,H9-1))</f>
        <v>Mrs</v>
      </c>
      <c r="L9" t="str">
        <f>IF(G9="","",MID(G9,H9+1,1)&amp;"."&amp;MID(G9,I9+1,1))</f>
        <v>P.B</v>
      </c>
      <c r="M9" t="str">
        <f>IF(G9="","",RIGHT(G9,LEN(G9)-J9))</f>
        <v>Kalif</v>
      </c>
      <c r="N9" t="str">
        <f>IF(G9="","",CONCATENATE(L9," ",M9))</f>
        <v>P.B Kalif</v>
      </c>
      <c r="O9">
        <f ca="1">IF(B9="","",YEAR(TODAY())-YEAR(B9))</f>
        <v>39</v>
      </c>
      <c r="P9" t="str" cm="1">
        <f t="array" aca="1" ref="P9" ca="1">IF(O9="","",_xlfn.IFS(O9&lt;30,"0-30",O9&lt;40,"31-40",O9&lt;50,"41-50",O9&gt;50,"Overage"))</f>
        <v>31-40</v>
      </c>
      <c r="Q9" s="6">
        <f>IF(G9="","",ROW(Table1[[#This Row],[Fullname]])-1)</f>
        <v>8</v>
      </c>
      <c r="R9" t="str">
        <f t="shared" si="0"/>
        <v>TR-PG-8</v>
      </c>
    </row>
    <row r="10" spans="1:27" x14ac:dyDescent="0.25">
      <c r="A10" t="s">
        <v>25</v>
      </c>
      <c r="B10" s="4">
        <v>31090</v>
      </c>
      <c r="C10" s="4">
        <v>45107</v>
      </c>
      <c r="E10" t="s">
        <v>10</v>
      </c>
      <c r="F10" t="str">
        <f>PROPER(TRIM(CLEAN(A10)))</f>
        <v>Mrs. Patham Bosco Kalif</v>
      </c>
      <c r="G10" t="str">
        <f>SUBSTITUTE(F10,".","")</f>
        <v>Mrs Patham Bosco Kalif</v>
      </c>
      <c r="H10">
        <f>IF(G10="","",FIND(" ",G10))</f>
        <v>4</v>
      </c>
      <c r="I10">
        <f>IF(G10="","",FIND(" ",G10,H10+1))</f>
        <v>11</v>
      </c>
      <c r="J10">
        <f>IF(G10="","",FIND(" ",G10,I10+1))</f>
        <v>17</v>
      </c>
      <c r="K10" t="str">
        <f>IF(G10="","",LEFT(G10,H10-1))</f>
        <v>Mrs</v>
      </c>
      <c r="L10" t="str">
        <f>IF(G10="","",MID(G10,H10+1,1)&amp;"."&amp;MID(G10,I10+1,1))</f>
        <v>P.B</v>
      </c>
      <c r="M10" t="str">
        <f>IF(G10="","",MID(G10,J10+1,LEN(G10)-J10))</f>
        <v>Kalif</v>
      </c>
      <c r="N10" t="str">
        <f>IF(G10="","",CONCATENATE(L10," ",M10))</f>
        <v>P.B Kalif</v>
      </c>
      <c r="O10">
        <f ca="1">IF(B10="","",YEAR(TODAY())-YEAR(B10))</f>
        <v>39</v>
      </c>
      <c r="P10" t="str" cm="1">
        <f t="array" aca="1" ref="P10" ca="1">IF(O10="","",_xlfn.IFS(O10&lt;30,"0-30",O10&lt;40,"31-40",O10&lt;50,"41-50",O10&gt;50,"Overage"))</f>
        <v>31-40</v>
      </c>
      <c r="Q10" s="6">
        <f>IF(G10="","",ROW(Table1[[#This Row],[Fullname]])-1)</f>
        <v>9</v>
      </c>
      <c r="R10" t="str">
        <f t="shared" si="0"/>
        <v>TR-GD-9</v>
      </c>
    </row>
    <row r="11" spans="1:27" x14ac:dyDescent="0.25">
      <c r="A11" t="s">
        <v>26</v>
      </c>
      <c r="B11" s="4">
        <v>36229</v>
      </c>
      <c r="C11" s="4">
        <v>45078</v>
      </c>
      <c r="D11" s="1">
        <v>0.42569444444444443</v>
      </c>
      <c r="E11" t="s">
        <v>10</v>
      </c>
      <c r="F11" t="str">
        <f>PROPER(TRIM(CLEAN(A11)))</f>
        <v>Mr. Zuzja Ahah Ajaj</v>
      </c>
      <c r="G11" t="str">
        <f>SUBSTITUTE(F11,".","")</f>
        <v>Mr Zuzja Ahah Ajaj</v>
      </c>
      <c r="H11">
        <f>IF(G11="","",FIND(" ",G11))</f>
        <v>3</v>
      </c>
      <c r="I11">
        <f>IF(G11="","",FIND(" ",G11,H11+1))</f>
        <v>9</v>
      </c>
      <c r="J11">
        <f>IF(G11="","",FIND(" ",G11,I11+1))</f>
        <v>14</v>
      </c>
      <c r="K11" t="str">
        <f>IF(G11="","",LEFT(G11,H11-1))</f>
        <v>Mr</v>
      </c>
      <c r="L11" t="str">
        <f>IF(G11="","",MID(G11,H11+1,1)&amp;"."&amp;MID(G11,I11+1,1))</f>
        <v>Z.A</v>
      </c>
      <c r="M11" t="str">
        <f>IF(G11="","",RIGHT(G11,LEN(G11)-J11))</f>
        <v>Ajaj</v>
      </c>
      <c r="N11" t="str">
        <f>IF(G11="","",CONCATENATE(L11," ",M11))</f>
        <v>Z.A Ajaj</v>
      </c>
      <c r="O11">
        <f ca="1">IF(B11="","",YEAR(TODAY())-YEAR(B11))</f>
        <v>25</v>
      </c>
      <c r="P11" t="str" cm="1">
        <f t="array" aca="1" ref="P11" ca="1">IF(O11="","",_xlfn.IFS(O11&lt;30,"0-30",O11&lt;40,"31-40",O11&lt;50,"41-50",O11&gt;50,"Overage"))</f>
        <v>0-30</v>
      </c>
      <c r="Q11" s="6">
        <f>IF(G11="","",ROW(Table1[[#This Row],[Fullname]])-1)</f>
        <v>10</v>
      </c>
      <c r="R11" t="str">
        <f t="shared" si="0"/>
        <v>TR-GD-10</v>
      </c>
    </row>
    <row r="12" spans="1:27" x14ac:dyDescent="0.25">
      <c r="A12" t="s">
        <v>24</v>
      </c>
      <c r="B12" s="4">
        <v>23784</v>
      </c>
      <c r="C12" s="4">
        <v>45078</v>
      </c>
      <c r="D12" s="1">
        <v>0.95000000000000007</v>
      </c>
      <c r="E12" t="s">
        <v>10</v>
      </c>
      <c r="F12" t="str">
        <f>PROPER(TRIM(CLEAN(A12)))</f>
        <v>Dr Sadiku Siasis Dghcdjg</v>
      </c>
      <c r="G12" t="str">
        <f>SUBSTITUTE(F12,".","")</f>
        <v>Dr Sadiku Siasis Dghcdjg</v>
      </c>
      <c r="H12">
        <f>IF(G12="","",FIND(" ",G12))</f>
        <v>3</v>
      </c>
      <c r="I12">
        <f>IF(G12="","",FIND(" ",G12,H12+1))</f>
        <v>10</v>
      </c>
      <c r="J12">
        <f>IF(G12="","",FIND(" ",G12,I12+1))</f>
        <v>17</v>
      </c>
      <c r="K12" t="str">
        <f>IF(G12="","",LEFT(G12,H12-1))</f>
        <v>Dr</v>
      </c>
      <c r="L12" t="str">
        <f>IF(G12="","",MID(G12,H12+1,1)&amp;"."&amp;MID(G12,I12+1,1))</f>
        <v>S.S</v>
      </c>
      <c r="M12" t="str">
        <f>IF(G12="","",RIGHT(G12,LEN(G12)-J12))</f>
        <v>Dghcdjg</v>
      </c>
      <c r="N12" t="str">
        <f>IF(G12="","",CONCATENATE(L12," ",M12))</f>
        <v>S.S Dghcdjg</v>
      </c>
      <c r="O12">
        <f ca="1">IF(B12="","",YEAR(TODAY())-YEAR(B12))</f>
        <v>59</v>
      </c>
      <c r="P12" t="str" cm="1">
        <f t="array" aca="1" ref="P12" ca="1">IF(O12="","",_xlfn.IFS(O12&lt;30,"0-30",O12&lt;40,"31-40",O12&lt;50,"41-50",O12&gt;50,"Overage"))</f>
        <v>Overage</v>
      </c>
      <c r="Q12" s="6">
        <f>IF(G12="","",ROW(Table1[[#This Row],[Fullname]])-1)</f>
        <v>11</v>
      </c>
      <c r="R12" t="str">
        <f t="shared" si="0"/>
        <v>TR-GD-11</v>
      </c>
      <c r="T12" t="str" cm="1">
        <f t="array" ref="T12:T18">_xlfn.UNIQUE(E2:E47)</f>
        <v>marketing</v>
      </c>
      <c r="U12" t="str" cm="1">
        <f t="array" ref="U12:AA12">TRANSPOSE(_xlfn.ANCHORARRAY(T12))</f>
        <v>marketing</v>
      </c>
      <c r="V12" t="str">
        <v>Programming</v>
      </c>
      <c r="W12" t="str">
        <v>Graphic Design</v>
      </c>
      <c r="X12" t="str">
        <v>Manager</v>
      </c>
      <c r="Y12" t="str">
        <v>Analyst</v>
      </c>
      <c r="Z12" t="str">
        <v>Lawyer</v>
      </c>
      <c r="AA12" t="str">
        <v>Influencer</v>
      </c>
    </row>
    <row r="13" spans="1:27" x14ac:dyDescent="0.25">
      <c r="A13" t="s">
        <v>38</v>
      </c>
      <c r="B13" s="4">
        <v>36719</v>
      </c>
      <c r="C13" s="4">
        <v>45078</v>
      </c>
      <c r="D13" s="1">
        <v>0.4465277777777778</v>
      </c>
      <c r="E13" t="s">
        <v>10</v>
      </c>
      <c r="F13" t="str">
        <f>PROPER(TRIM(CLEAN(A13)))</f>
        <v>Mr Shakiru Olorungbebe Sakari</v>
      </c>
      <c r="G13" t="str">
        <f>SUBSTITUTE(F13,".","")</f>
        <v>Mr Shakiru Olorungbebe Sakari</v>
      </c>
      <c r="H13">
        <f>IF(G13="","",FIND(" ",G13))</f>
        <v>3</v>
      </c>
      <c r="I13">
        <f>IF(G13="","",FIND(" ",G13,H13+1))</f>
        <v>11</v>
      </c>
      <c r="J13">
        <f>IF(G13="","",FIND(" ",G13,I13+1))</f>
        <v>23</v>
      </c>
      <c r="K13" t="str">
        <f>IF(G13="","",LEFT(G13,H13-1))</f>
        <v>Mr</v>
      </c>
      <c r="L13" t="str">
        <f>IF(G13="","",MID(G13,H13+1,1)&amp;"."&amp;MID(G13,I13+1,1))</f>
        <v>S.O</v>
      </c>
      <c r="M13" t="str">
        <f>IF(G13="","",RIGHT(G13,LEN(G13)-J13))</f>
        <v>Sakari</v>
      </c>
      <c r="N13" t="str">
        <f>IF(G13="","",CONCATENATE(L13," ",M13))</f>
        <v>S.O Sakari</v>
      </c>
      <c r="O13">
        <f ca="1">IF(B13="","",YEAR(TODAY())-YEAR(B13))</f>
        <v>24</v>
      </c>
      <c r="P13" t="str" cm="1">
        <f t="array" aca="1" ref="P13" ca="1">IF(O13="","",_xlfn.IFS(O13&lt;30,"0-30",O13&lt;40,"31-40",O13&lt;50,"41-50",O13&gt;50,"Overage"))</f>
        <v>0-30</v>
      </c>
      <c r="Q13" s="6">
        <f>IF(G13="","",ROW(Table1[[#This Row],[Fullname]])-1)</f>
        <v>12</v>
      </c>
      <c r="R13" t="str">
        <f t="shared" si="0"/>
        <v>TR-GD-12</v>
      </c>
      <c r="T13" t="str">
        <v>Programming</v>
      </c>
    </row>
    <row r="14" spans="1:27" x14ac:dyDescent="0.25">
      <c r="A14" t="s">
        <v>41</v>
      </c>
      <c r="B14" s="4">
        <v>35320</v>
      </c>
      <c r="C14" s="4">
        <v>45078</v>
      </c>
      <c r="D14" s="1">
        <v>0.9291666666666667</v>
      </c>
      <c r="E14" t="s">
        <v>46</v>
      </c>
      <c r="F14" t="str">
        <f>PROPER(TRIM(CLEAN(A14)))</f>
        <v>Mrs Iyabo Ojo Oladayo</v>
      </c>
      <c r="G14" t="str">
        <f>SUBSTITUTE(F14,".","")</f>
        <v>Mrs Iyabo Ojo Oladayo</v>
      </c>
      <c r="H14">
        <f>IF(G14="","",FIND(" ",G14))</f>
        <v>4</v>
      </c>
      <c r="I14">
        <f>IF(G14="","",FIND(" ",G14,H14+1))</f>
        <v>10</v>
      </c>
      <c r="J14">
        <f>IF(G14="","",FIND(" ",G14,I14+1))</f>
        <v>14</v>
      </c>
      <c r="K14" t="str">
        <f>IF(G14="","",LEFT(G14,H14-1))</f>
        <v>Mrs</v>
      </c>
      <c r="L14" t="str">
        <f>IF(G14="","",MID(G14,H14+1,1)&amp;"."&amp;MID(G14,I14+1,1))</f>
        <v>I.O</v>
      </c>
      <c r="M14" t="str">
        <f>IF(G14="","",RIGHT(G14,LEN(G14)-J14))</f>
        <v>Oladayo</v>
      </c>
      <c r="N14" t="str">
        <f>IF(G14="","",CONCATENATE(L14," ",M14))</f>
        <v>I.O Oladayo</v>
      </c>
      <c r="O14">
        <f ca="1">IF(B14="","",YEAR(TODAY())-YEAR(B14))</f>
        <v>28</v>
      </c>
      <c r="P14" t="str" cm="1">
        <f t="array" aca="1" ref="P14" ca="1">IF(O14="","",_xlfn.IFS(O14&lt;30,"0-30",O14&lt;40,"31-40",O14&lt;50,"41-50",O14&gt;50,"Overage"))</f>
        <v>0-30</v>
      </c>
      <c r="Q14" s="6">
        <f>IF(G14="","",ROW(Table1[[#This Row],[Fullname]])-1)</f>
        <v>13</v>
      </c>
      <c r="R14" t="str">
        <f t="shared" si="0"/>
        <v>TR-MG-13</v>
      </c>
      <c r="T14" t="str">
        <v>Graphic Design</v>
      </c>
    </row>
    <row r="15" spans="1:27" x14ac:dyDescent="0.25">
      <c r="A15" t="s">
        <v>24</v>
      </c>
      <c r="B15" s="4">
        <v>23784</v>
      </c>
      <c r="C15" s="4">
        <v>45047</v>
      </c>
      <c r="D15" s="8">
        <v>0.1875</v>
      </c>
      <c r="E15" t="s">
        <v>9</v>
      </c>
      <c r="F15" t="str">
        <f>PROPER(TRIM(CLEAN(A15)))</f>
        <v>Dr Sadiku Siasis Dghcdjg</v>
      </c>
      <c r="G15" t="str">
        <f>SUBSTITUTE(F15,".","")</f>
        <v>Dr Sadiku Siasis Dghcdjg</v>
      </c>
      <c r="H15">
        <f>IF(G15="","",FIND(" ",G15))</f>
        <v>3</v>
      </c>
      <c r="I15">
        <f>IF(G15="","",FIND(" ",G15,H15+1))</f>
        <v>10</v>
      </c>
      <c r="J15">
        <f>IF(G15="","",FIND(" ",G15,I15+1))</f>
        <v>17</v>
      </c>
      <c r="K15" t="str">
        <f>IF(G15="","",LEFT(G15,H15-1))</f>
        <v>Dr</v>
      </c>
      <c r="L15" t="str">
        <f>IF(G15="","",MID(G15,H15+1,1)&amp;"."&amp;MID(G15,I15+1,1))</f>
        <v>S.S</v>
      </c>
      <c r="M15" t="str">
        <f>IF(G15="","",RIGHT(G15,LEN(G15)-J15))</f>
        <v>Dghcdjg</v>
      </c>
      <c r="N15" t="str">
        <f>IF(G15="","",CONCATENATE(L15," ",M15))</f>
        <v>S.S Dghcdjg</v>
      </c>
      <c r="O15">
        <f ca="1">IF(B15="","",YEAR(TODAY())-YEAR(B15))</f>
        <v>59</v>
      </c>
      <c r="P15" t="str" cm="1">
        <f t="array" aca="1" ref="P15" ca="1">IF(O15="","",_xlfn.IFS(O15&lt;30,"0-30",O15&lt;40,"31-40",O15&lt;50,"41-50",O15&gt;50,"Overage"))</f>
        <v>Overage</v>
      </c>
      <c r="Q15" s="6">
        <f>IF(G15="","",ROW(Table1[[#This Row],[Fullname]])-1)</f>
        <v>14</v>
      </c>
      <c r="R15" t="str">
        <f t="shared" si="0"/>
        <v>TR-MT-14</v>
      </c>
      <c r="T15" t="str">
        <v>Manager</v>
      </c>
    </row>
    <row r="16" spans="1:27" x14ac:dyDescent="0.25">
      <c r="A16" t="s">
        <v>41</v>
      </c>
      <c r="B16" s="4">
        <v>38976</v>
      </c>
      <c r="C16" s="4">
        <v>45047</v>
      </c>
      <c r="D16" s="8">
        <v>0.10416666666666667</v>
      </c>
      <c r="E16" t="s">
        <v>9</v>
      </c>
      <c r="F16" t="str">
        <f>PROPER(TRIM(CLEAN(A16)))</f>
        <v>Mrs Iyabo Ojo Oladayo</v>
      </c>
      <c r="G16" t="str">
        <f>SUBSTITUTE(F16,".","")</f>
        <v>Mrs Iyabo Ojo Oladayo</v>
      </c>
      <c r="H16">
        <f>IF(G16="","",FIND(" ",G16))</f>
        <v>4</v>
      </c>
      <c r="I16">
        <f>IF(G16="","",FIND(" ",G16,H16+1))</f>
        <v>10</v>
      </c>
      <c r="J16">
        <f>IF(G16="","",FIND(" ",G16,I16+1))</f>
        <v>14</v>
      </c>
      <c r="K16" t="str">
        <f>IF(G16="","",LEFT(G16,H16-1))</f>
        <v>Mrs</v>
      </c>
      <c r="L16" t="str">
        <f>IF(G16="","",MID(G16,H16+1,1)&amp;"."&amp;MID(G16,I16+1,1))</f>
        <v>I.O</v>
      </c>
      <c r="M16" t="str">
        <f>IF(G16="","",RIGHT(G16,LEN(G16)-J16))</f>
        <v>Oladayo</v>
      </c>
      <c r="N16" t="str">
        <f>IF(G16="","",CONCATENATE(L16," ",M16))</f>
        <v>I.O Oladayo</v>
      </c>
      <c r="O16">
        <f ca="1">IF(B16="","",YEAR(TODAY())-YEAR(B16))</f>
        <v>18</v>
      </c>
      <c r="P16" t="str" cm="1">
        <f t="array" aca="1" ref="P16" ca="1">IF(O16="","",_xlfn.IFS(O16&lt;30,"0-30",O16&lt;40,"31-40",O16&lt;50,"41-50",O16&gt;50,"Overage"))</f>
        <v>0-30</v>
      </c>
      <c r="Q16" s="6">
        <f>IF(G16="","",ROW(Table1[[#This Row],[Fullname]])-1)</f>
        <v>15</v>
      </c>
      <c r="R16" t="str">
        <f t="shared" si="0"/>
        <v>TR-MT-15</v>
      </c>
      <c r="T16" t="str">
        <v>Analyst</v>
      </c>
    </row>
    <row r="17" spans="1:20" x14ac:dyDescent="0.25">
      <c r="A17" t="s">
        <v>31</v>
      </c>
      <c r="B17" s="4">
        <v>36993</v>
      </c>
      <c r="C17" s="4">
        <v>45017</v>
      </c>
      <c r="D17" s="1">
        <v>0.32916666666666666</v>
      </c>
      <c r="E17" t="s">
        <v>9</v>
      </c>
      <c r="F17" t="str">
        <f>PROPER(TRIM(CLEAN(A17)))</f>
        <v>Prof. Merry Gana Gerry</v>
      </c>
      <c r="G17" t="str">
        <f>SUBSTITUTE(F17,".","")</f>
        <v>Prof Merry Gana Gerry</v>
      </c>
      <c r="H17">
        <f>IF(G17="","",FIND(" ",G17))</f>
        <v>5</v>
      </c>
      <c r="I17">
        <f>IF(G17="","",FIND(" ",G17,H17+1))</f>
        <v>11</v>
      </c>
      <c r="J17">
        <f>IF(G17="","",FIND(" ",G17,I17+1))</f>
        <v>16</v>
      </c>
      <c r="K17" t="str">
        <f>IF(G17="","",LEFT(G17,H17-1))</f>
        <v>Prof</v>
      </c>
      <c r="L17" t="str">
        <f>IF(G17="","",MID(G17,H17+1,1)&amp;"."&amp;MID(G17,I17+1,1))</f>
        <v>M.G</v>
      </c>
      <c r="M17" t="str">
        <f>IF(G17="","",RIGHT(G17,LEN(G17)-J17))</f>
        <v>Gerry</v>
      </c>
      <c r="N17" t="str">
        <f>IF(G17="","",CONCATENATE(L17," ",M17))</f>
        <v>M.G Gerry</v>
      </c>
      <c r="O17">
        <f ca="1">IF(B17="","",YEAR(TODAY())-YEAR(B17))</f>
        <v>23</v>
      </c>
      <c r="P17" t="str" cm="1">
        <f t="array" aca="1" ref="P17" ca="1">IF(O17="","",_xlfn.IFS(O17&lt;30,"0-30",O17&lt;40,"31-40",O17&lt;50,"41-50",O17&gt;50,"Overage"))</f>
        <v>0-30</v>
      </c>
      <c r="Q17" s="6">
        <f>IF(G17="","",ROW(Table1[[#This Row],[Fullname]])-1)</f>
        <v>16</v>
      </c>
      <c r="R17" t="str">
        <f t="shared" si="0"/>
        <v>TR-MT-16</v>
      </c>
      <c r="T17" t="str">
        <v>Lawyer</v>
      </c>
    </row>
    <row r="18" spans="1:20" x14ac:dyDescent="0.25">
      <c r="A18" t="s">
        <v>6</v>
      </c>
      <c r="B18" s="4">
        <v>28269</v>
      </c>
      <c r="C18" s="4">
        <v>45017</v>
      </c>
      <c r="D18" s="1">
        <v>0.34930555555555554</v>
      </c>
      <c r="E18" t="s">
        <v>9</v>
      </c>
      <c r="F18" t="str">
        <f>PROPER(TRIM(CLEAN(A18)))</f>
        <v>Ms. Rebecca Gonzalez Nelson</v>
      </c>
      <c r="G18" t="str">
        <f>SUBSTITUTE(F18,".","")</f>
        <v>Ms Rebecca Gonzalez Nelson</v>
      </c>
      <c r="H18">
        <f>IF(G18="","",FIND(" ",G18))</f>
        <v>3</v>
      </c>
      <c r="I18">
        <f>IF(G18="","",FIND(" ",G18,H18+1))</f>
        <v>11</v>
      </c>
      <c r="J18">
        <f>IF(G18="","",FIND(" ",G18,I18+1))</f>
        <v>20</v>
      </c>
      <c r="K18" t="str">
        <f>IF(G18="","",LEFT(G18,H18-1))</f>
        <v>Ms</v>
      </c>
      <c r="L18" t="str">
        <f>IF(G18="","",MID(G18,H18+1,1)&amp;"."&amp;MID(G18,I18+1,1))</f>
        <v>R.G</v>
      </c>
      <c r="M18" t="str">
        <f>IF(G18="","",RIGHT(G18,LEN(G18)-J18))</f>
        <v>Nelson</v>
      </c>
      <c r="N18" t="str">
        <f>IF(G18="","",CONCATENATE(L18," ",M18))</f>
        <v>R.G Nelson</v>
      </c>
      <c r="O18">
        <f ca="1">IF(B18="","",YEAR(TODAY())-YEAR(B18))</f>
        <v>47</v>
      </c>
      <c r="P18" t="str" cm="1">
        <f t="array" aca="1" ref="P18" ca="1">IF(O18="","",_xlfn.IFS(O18&lt;30,"0-30",O18&lt;40,"31-40",O18&lt;50,"41-50",O18&gt;50,"Overage"))</f>
        <v>41-50</v>
      </c>
      <c r="Q18" s="6">
        <f>IF(G18="","",ROW(Table1[[#This Row],[Fullname]])-1)</f>
        <v>17</v>
      </c>
      <c r="R18" t="str">
        <f t="shared" si="0"/>
        <v>TR-MT-17</v>
      </c>
      <c r="T18" t="str">
        <v>Influencer</v>
      </c>
    </row>
    <row r="19" spans="1:20" x14ac:dyDescent="0.25">
      <c r="A19" t="s">
        <v>7</v>
      </c>
      <c r="B19" s="4">
        <v>28590</v>
      </c>
      <c r="C19" s="4">
        <v>45017</v>
      </c>
      <c r="D19" s="1">
        <v>0.78472222222222221</v>
      </c>
      <c r="E19" t="s">
        <v>10</v>
      </c>
      <c r="F19" t="str">
        <f>PROPER(TRIM(CLEAN(A19)))</f>
        <v>Miss Michelle Young Perez</v>
      </c>
      <c r="G19" t="str">
        <f>SUBSTITUTE(F19,".","")</f>
        <v>Miss Michelle Young Perez</v>
      </c>
      <c r="H19">
        <f>IF(G19="","",FIND(" ",G19))</f>
        <v>5</v>
      </c>
      <c r="I19">
        <f>IF(G19="","",FIND(" ",G19,H19+1))</f>
        <v>14</v>
      </c>
      <c r="J19">
        <f>IF(G19="","",FIND(" ",G19,I19+1))</f>
        <v>20</v>
      </c>
      <c r="K19" t="str">
        <f>IF(G19="","",LEFT(G19,H19-1))</f>
        <v>Miss</v>
      </c>
      <c r="L19" t="str">
        <f>IF(G19="","",MID(G19,H19+1,1)&amp;"."&amp;MID(G19,I19+1,1))</f>
        <v>M.Y</v>
      </c>
      <c r="M19" t="str">
        <f>IF(G19="","",RIGHT(G19,LEN(G19)-J19))</f>
        <v>Perez</v>
      </c>
      <c r="N19" t="str">
        <f>IF(G19="","",CONCATENATE(L19," ",M19))</f>
        <v>M.Y Perez</v>
      </c>
      <c r="O19">
        <f ca="1">IF(B19="","",YEAR(TODAY())-YEAR(B19))</f>
        <v>46</v>
      </c>
      <c r="P19" t="str" cm="1">
        <f t="array" aca="1" ref="P19" ca="1">IF(O19="","",_xlfn.IFS(O19&lt;30,"0-30",O19&lt;40,"31-40",O19&lt;50,"41-50",O19&gt;50,"Overage"))</f>
        <v>41-50</v>
      </c>
      <c r="Q19" s="6">
        <f>IF(G19="","",ROW(Table1[[#This Row],[Fullname]])-1)</f>
        <v>18</v>
      </c>
      <c r="R19" t="str">
        <f t="shared" si="0"/>
        <v>TR-GD-18</v>
      </c>
    </row>
    <row r="20" spans="1:20" x14ac:dyDescent="0.25">
      <c r="A20" t="s">
        <v>38</v>
      </c>
      <c r="B20" s="4">
        <v>36719</v>
      </c>
      <c r="C20" s="4">
        <v>45017</v>
      </c>
      <c r="D20" s="1">
        <v>0.32222222222222224</v>
      </c>
      <c r="E20" t="s">
        <v>8</v>
      </c>
      <c r="F20" t="str">
        <f>PROPER(TRIM(CLEAN(A20)))</f>
        <v>Mr Shakiru Olorungbebe Sakari</v>
      </c>
      <c r="G20" t="str">
        <f>SUBSTITUTE(F20,".","")</f>
        <v>Mr Shakiru Olorungbebe Sakari</v>
      </c>
      <c r="H20">
        <f>IF(G20="","",FIND(" ",G20))</f>
        <v>3</v>
      </c>
      <c r="I20">
        <f>IF(G20="","",FIND(" ",G20,H20+1))</f>
        <v>11</v>
      </c>
      <c r="J20">
        <f>IF(G20="","",FIND(" ",G20,I20+1))</f>
        <v>23</v>
      </c>
      <c r="K20" t="str">
        <f>IF(G20="","",LEFT(G20,H20-1))</f>
        <v>Mr</v>
      </c>
      <c r="L20" t="str">
        <f>IF(G20="","",MID(G20,H20+1,1)&amp;"."&amp;MID(G20,I20+1,1))</f>
        <v>S.O</v>
      </c>
      <c r="M20" t="str">
        <f>IF(G20="","",RIGHT(G20,LEN(G20)-J20))</f>
        <v>Sakari</v>
      </c>
      <c r="N20" t="str">
        <f>IF(G20="","",CONCATENATE(L20," ",M20))</f>
        <v>S.O Sakari</v>
      </c>
      <c r="O20">
        <f ca="1">IF(B20="","",YEAR(TODAY())-YEAR(B20))</f>
        <v>24</v>
      </c>
      <c r="P20" t="str" cm="1">
        <f t="array" aca="1" ref="P20" ca="1">IF(O20="","",_xlfn.IFS(O20&lt;30,"0-30",O20&lt;40,"31-40",O20&lt;50,"41-50",O20&gt;50,"Overage"))</f>
        <v>0-30</v>
      </c>
      <c r="Q20" s="6">
        <f>IF(G20="","",ROW(Table1[[#This Row],[Fullname]])-1)</f>
        <v>19</v>
      </c>
      <c r="R20" t="str">
        <f t="shared" si="0"/>
        <v>TR-PG-19</v>
      </c>
    </row>
    <row r="21" spans="1:20" x14ac:dyDescent="0.25">
      <c r="A21" t="s">
        <v>39</v>
      </c>
      <c r="B21" s="4">
        <v>35320</v>
      </c>
      <c r="C21" s="4">
        <v>45017</v>
      </c>
      <c r="D21" s="1">
        <v>0.35625000000000001</v>
      </c>
      <c r="E21" t="s">
        <v>9</v>
      </c>
      <c r="F21" t="str">
        <f>PROPER(TRIM(CLEAN(A21)))</f>
        <v>Alh Jogo Jogurudeen Jomiloju</v>
      </c>
      <c r="G21" t="str">
        <f>SUBSTITUTE(F21,".","")</f>
        <v>Alh Jogo Jogurudeen Jomiloju</v>
      </c>
      <c r="H21">
        <f>IF(G21="","",FIND(" ",G21))</f>
        <v>4</v>
      </c>
      <c r="I21">
        <f>IF(G21="","",FIND(" ",G21,H21+1))</f>
        <v>9</v>
      </c>
      <c r="J21">
        <f>IF(G21="","",FIND(" ",G21,I21+1))</f>
        <v>20</v>
      </c>
      <c r="K21" t="str">
        <f>IF(G21="","",LEFT(G21,H21-1))</f>
        <v>Alh</v>
      </c>
      <c r="L21" t="str">
        <f>IF(G21="","",MID(G21,H21+1,1)&amp;"."&amp;MID(G21,I21+1,1))</f>
        <v>J.J</v>
      </c>
      <c r="M21" t="str">
        <f>IF(G21="","",RIGHT(G21,LEN(G21)-J21))</f>
        <v>Jomiloju</v>
      </c>
      <c r="N21" t="str">
        <f>IF(G21="","",CONCATENATE(L21," ",M21))</f>
        <v>J.J Jomiloju</v>
      </c>
      <c r="O21">
        <f ca="1">IF(B21="","",YEAR(TODAY())-YEAR(B21))</f>
        <v>28</v>
      </c>
      <c r="P21" t="str" cm="1">
        <f t="array" aca="1" ref="P21" ca="1">IF(O21="","",_xlfn.IFS(O21&lt;30,"0-30",O21&lt;40,"31-40",O21&lt;50,"41-50",O21&gt;50,"Overage"))</f>
        <v>0-30</v>
      </c>
      <c r="Q21" s="6">
        <f>IF(G21="","",ROW(Table1[[#This Row],[Fullname]])-1)</f>
        <v>20</v>
      </c>
      <c r="R21" t="str">
        <f t="shared" si="0"/>
        <v>TR-MT-20</v>
      </c>
    </row>
    <row r="22" spans="1:20" x14ac:dyDescent="0.25">
      <c r="A22" t="s">
        <v>40</v>
      </c>
      <c r="B22" s="4">
        <v>36439</v>
      </c>
      <c r="C22" s="4">
        <v>45017</v>
      </c>
      <c r="D22" s="1">
        <v>0.70138888888888884</v>
      </c>
      <c r="E22" t="s">
        <v>10</v>
      </c>
      <c r="F22" t="str">
        <f>PROPER(TRIM(CLEAN(A22)))</f>
        <v>Hajia Salau Abefe Adunni</v>
      </c>
      <c r="G22" t="str">
        <f>SUBSTITUTE(F22,".","")</f>
        <v>Hajia Salau Abefe Adunni</v>
      </c>
      <c r="H22">
        <f>IF(G22="","",FIND(" ",G22))</f>
        <v>6</v>
      </c>
      <c r="I22">
        <f>IF(G22="","",FIND(" ",G22,H22+1))</f>
        <v>12</v>
      </c>
      <c r="J22">
        <f>IF(G22="","",FIND(" ",G22,I22+1))</f>
        <v>18</v>
      </c>
      <c r="K22" t="str">
        <f>IF(G22="","",LEFT(G22,H22-1))</f>
        <v>Hajia</v>
      </c>
      <c r="L22" t="str">
        <f>IF(G22="","",MID(G22,H22+1,1)&amp;"."&amp;MID(G22,I22+1,1))</f>
        <v>S.A</v>
      </c>
      <c r="M22" t="str">
        <f>IF(G22="","",RIGHT(G22,LEN(G22)-J22))</f>
        <v>Adunni</v>
      </c>
      <c r="N22" t="str">
        <f>IF(G22="","",CONCATENATE(L22," ",M22))</f>
        <v>S.A Adunni</v>
      </c>
      <c r="O22">
        <f ca="1">IF(B22="","",YEAR(TODAY())-YEAR(B22))</f>
        <v>25</v>
      </c>
      <c r="P22" t="str" cm="1">
        <f t="array" aca="1" ref="P22" ca="1">IF(O22="","",_xlfn.IFS(O22&lt;30,"0-30",O22&lt;40,"31-40",O22&lt;50,"41-50",O22&gt;50,"Overage"))</f>
        <v>0-30</v>
      </c>
      <c r="Q22" s="6">
        <f>IF(G22="","",ROW(Table1[[#This Row],[Fullname]])-1)</f>
        <v>21</v>
      </c>
      <c r="R22" t="str">
        <f t="shared" si="0"/>
        <v>TR-GD-21</v>
      </c>
    </row>
    <row r="23" spans="1:20" x14ac:dyDescent="0.25">
      <c r="A23" t="s">
        <v>29</v>
      </c>
      <c r="B23" s="4">
        <v>36993</v>
      </c>
      <c r="C23" s="4">
        <v>44987</v>
      </c>
      <c r="E23" t="s">
        <v>8</v>
      </c>
      <c r="F23" t="str">
        <f>PROPER(TRIM(CLEAN(A23)))</f>
        <v>Prof. Jakande Gana Gerry</v>
      </c>
      <c r="G23" t="str">
        <f>SUBSTITUTE(F23,".","")</f>
        <v>Prof Jakande Gana Gerry</v>
      </c>
      <c r="H23">
        <f>IF(G23="","",FIND(" ",G23))</f>
        <v>5</v>
      </c>
      <c r="I23">
        <f>IF(G23="","",FIND(" ",G23,H23+1))</f>
        <v>13</v>
      </c>
      <c r="J23">
        <f>IF(G23="","",FIND(" ",G23,I23+1))</f>
        <v>18</v>
      </c>
      <c r="K23" t="str">
        <f>IF(G23="","",LEFT(G23,H23-1))</f>
        <v>Prof</v>
      </c>
      <c r="L23" t="str">
        <f>IF(G23="","",MID(G23,H23+1,1)&amp;"."&amp;MID(G23,I23+1,1))</f>
        <v>J.G</v>
      </c>
      <c r="M23" t="str">
        <f>IF(G23="","",RIGHT(G23,LEN(G23)-J23))</f>
        <v>Gerry</v>
      </c>
      <c r="N23" t="str">
        <f>IF(G23="","",CONCATENATE(L23," ",M23))</f>
        <v>J.G Gerry</v>
      </c>
      <c r="O23">
        <f ca="1">IF(B23="","",YEAR(TODAY())-YEAR(B23))</f>
        <v>23</v>
      </c>
      <c r="P23" t="str" cm="1">
        <f t="array" aca="1" ref="P23" ca="1">IF(O23="","",_xlfn.IFS(O23&lt;30,"0-30",O23&lt;40,"31-40",O23&lt;50,"41-50",O23&gt;50,"Overage"))</f>
        <v>0-30</v>
      </c>
      <c r="Q23" s="6">
        <f>IF(G23="","",ROW(Table1[[#This Row],[Fullname]])-1)</f>
        <v>22</v>
      </c>
      <c r="R23" t="str">
        <f t="shared" si="0"/>
        <v>TR-PG-22</v>
      </c>
    </row>
    <row r="24" spans="1:20" x14ac:dyDescent="0.25">
      <c r="A24" t="s">
        <v>5</v>
      </c>
      <c r="B24" s="4">
        <v>27570</v>
      </c>
      <c r="C24" s="4">
        <v>44986</v>
      </c>
      <c r="E24" t="s">
        <v>8</v>
      </c>
      <c r="F24" t="str">
        <f>PROPER(TRIM(CLEAN(A24)))</f>
        <v>Mrs. Karen Hernandez Your</v>
      </c>
      <c r="G24" t="str">
        <f>SUBSTITUTE(F24,".","")</f>
        <v>Mrs Karen Hernandez Your</v>
      </c>
      <c r="H24">
        <f>IF(G24="","",FIND(" ",G24))</f>
        <v>4</v>
      </c>
      <c r="I24">
        <f>IF(G24="","",FIND(" ",G24,H24+1))</f>
        <v>10</v>
      </c>
      <c r="J24">
        <f>IF(G24="","",FIND(" ",G24,I24+1))</f>
        <v>20</v>
      </c>
      <c r="K24" t="str">
        <f>IF(G24="","",LEFT(G24,H24-1))</f>
        <v>Mrs</v>
      </c>
      <c r="L24" t="str">
        <f>IF(G24="","",MID(G24,H24+1,1)&amp;"."&amp;MID(G24,I24+1,1))</f>
        <v>K.H</v>
      </c>
      <c r="M24" t="str">
        <f>IF(G24="","",RIGHT(G24,LEN(G24)-J24))</f>
        <v>Your</v>
      </c>
      <c r="N24" t="str">
        <f>IF(G24="","",CONCATENATE(L24," ",M24))</f>
        <v>K.H Your</v>
      </c>
      <c r="O24">
        <f ca="1">IF(B24="","",YEAR(TODAY())-YEAR(B24))</f>
        <v>49</v>
      </c>
      <c r="P24" t="str" cm="1">
        <f t="array" aca="1" ref="P24" ca="1">IF(O24="","",_xlfn.IFS(O24&lt;30,"0-30",O24&lt;40,"31-40",O24&lt;50,"41-50",O24&gt;50,"Overage"))</f>
        <v>41-50</v>
      </c>
      <c r="Q24" s="6">
        <f>IF(G24="","",ROW(Table1[[#This Row],[Fullname]])-1)</f>
        <v>23</v>
      </c>
      <c r="R24" t="str">
        <f t="shared" si="0"/>
        <v>TR-PG-23</v>
      </c>
    </row>
    <row r="25" spans="1:20" x14ac:dyDescent="0.25">
      <c r="A25" t="s">
        <v>30</v>
      </c>
      <c r="B25" s="4">
        <v>36993</v>
      </c>
      <c r="C25" s="4">
        <v>44986</v>
      </c>
      <c r="E25" t="s">
        <v>10</v>
      </c>
      <c r="F25" t="str">
        <f>PROPER(TRIM(CLEAN(A25)))</f>
        <v>Prof. Jerry Dana Jagande</v>
      </c>
      <c r="G25" t="str">
        <f>SUBSTITUTE(F25,".","")</f>
        <v>Prof Jerry Dana Jagande</v>
      </c>
      <c r="H25">
        <f>IF(G25="","",FIND(" ",G25))</f>
        <v>5</v>
      </c>
      <c r="I25">
        <f>IF(G25="","",FIND(" ",G25,H25+1))</f>
        <v>11</v>
      </c>
      <c r="J25">
        <f>IF(G25="","",FIND(" ",G25,I25+1))</f>
        <v>16</v>
      </c>
      <c r="K25" t="str">
        <f>IF(G25="","",LEFT(G25,H25-1))</f>
        <v>Prof</v>
      </c>
      <c r="L25" t="str">
        <f>IF(G25="","",MID(G25,H25+1,1)&amp;"."&amp;MID(G25,I25+1,1))</f>
        <v>J.D</v>
      </c>
      <c r="M25" t="str">
        <f>IF(G25="","",RIGHT(G25,LEN(G25)-J25))</f>
        <v>Jagande</v>
      </c>
      <c r="N25" t="str">
        <f>IF(G25="","",CONCATENATE(L25," ",M25))</f>
        <v>J.D Jagande</v>
      </c>
      <c r="O25">
        <f ca="1">IF(B25="","",YEAR(TODAY())-YEAR(B25))</f>
        <v>23</v>
      </c>
      <c r="P25" t="str" cm="1">
        <f t="array" aca="1" ref="P25" ca="1">IF(O25="","",_xlfn.IFS(O25&lt;30,"0-30",O25&lt;40,"31-40",O25&lt;50,"41-50",O25&gt;50,"Overage"))</f>
        <v>0-30</v>
      </c>
      <c r="Q25" s="6">
        <f>IF(G25="","",ROW(Table1[[#This Row],[Fullname]])-1)</f>
        <v>24</v>
      </c>
      <c r="R25" t="str">
        <f t="shared" si="0"/>
        <v>TR-GD-24</v>
      </c>
    </row>
    <row r="26" spans="1:20" x14ac:dyDescent="0.25">
      <c r="A26" t="s">
        <v>23</v>
      </c>
      <c r="B26" s="4">
        <v>34740</v>
      </c>
      <c r="C26" s="4">
        <v>44959</v>
      </c>
      <c r="E26" t="s">
        <v>10</v>
      </c>
      <c r="F26" t="str">
        <f>PROPER(TRIM(CLEAN(A26)))</f>
        <v>Mr. Zakari Shuaib Chukudi</v>
      </c>
      <c r="G26" t="str">
        <f>SUBSTITUTE(F26,".","")</f>
        <v>Mr Zakari Shuaib Chukudi</v>
      </c>
      <c r="H26">
        <f>IF(G26="","",FIND(" ",G26))</f>
        <v>3</v>
      </c>
      <c r="I26">
        <f>IF(G26="","",FIND(" ",G26,H26+1))</f>
        <v>10</v>
      </c>
      <c r="J26">
        <f>IF(G26="","",FIND(" ",G26,I26+1))</f>
        <v>17</v>
      </c>
      <c r="K26" t="str">
        <f>IF(G26="","",LEFT(G26,H26-1))</f>
        <v>Mr</v>
      </c>
      <c r="L26" t="str">
        <f>IF(G26="","",MID(G26,H26+1,1)&amp;"."&amp;MID(G26,I26+1,1))</f>
        <v>Z.S</v>
      </c>
      <c r="M26" t="str">
        <f>IF(G26="","",RIGHT(G26,LEN(G26)-J26))</f>
        <v>Chukudi</v>
      </c>
      <c r="N26" t="str">
        <f>IF(G26="","",CONCATENATE(L26," ",M26))</f>
        <v>Z.S Chukudi</v>
      </c>
      <c r="O26">
        <f ca="1">IF(B26="","",YEAR(TODAY())-YEAR(B26))</f>
        <v>29</v>
      </c>
      <c r="P26" t="str" cm="1">
        <f t="array" aca="1" ref="P26" ca="1">IF(O26="","",_xlfn.IFS(O26&lt;30,"0-30",O26&lt;40,"31-40",O26&lt;50,"41-50",O26&gt;50,"Overage"))</f>
        <v>0-30</v>
      </c>
      <c r="Q26" s="6">
        <f>IF(G26="","",ROW(Table1[[#This Row],[Fullname]])-1)</f>
        <v>25</v>
      </c>
      <c r="R26" t="str">
        <f t="shared" si="0"/>
        <v>TR-GD-25</v>
      </c>
    </row>
    <row r="27" spans="1:20" x14ac:dyDescent="0.25">
      <c r="A27" t="s">
        <v>16</v>
      </c>
      <c r="B27" s="4">
        <v>38849</v>
      </c>
      <c r="C27" s="4">
        <v>44959</v>
      </c>
      <c r="E27" t="s">
        <v>46</v>
      </c>
      <c r="F27" t="str">
        <f>PROPER(TRIM(CLEAN(A27)))</f>
        <v>Miss Moriyamo Ajoke Jokky</v>
      </c>
      <c r="G27" t="str">
        <f>SUBSTITUTE(F27,".","")</f>
        <v>Miss Moriyamo Ajoke Jokky</v>
      </c>
      <c r="H27">
        <f>IF(G27="","",FIND(" ",G27))</f>
        <v>5</v>
      </c>
      <c r="I27">
        <f>IF(G27="","",FIND(" ",G27,H27+1))</f>
        <v>14</v>
      </c>
      <c r="J27">
        <f>IF(G27="","",FIND(" ",G27,I27+1))</f>
        <v>20</v>
      </c>
      <c r="K27" t="str">
        <f>IF(G27="","",LEFT(G27,H27-1))</f>
        <v>Miss</v>
      </c>
      <c r="L27" t="str">
        <f>IF(G27="","",MID(G27,H27+1,1)&amp;"."&amp;MID(G27,I27+1,1))</f>
        <v>M.A</v>
      </c>
      <c r="M27" t="str">
        <f>IF(G27="","",RIGHT(G27,LEN(G27)-J27))</f>
        <v>Jokky</v>
      </c>
      <c r="N27" t="str">
        <f>IF(G27="","",CONCATENATE(L27," ",M27))</f>
        <v>M.A Jokky</v>
      </c>
      <c r="O27">
        <f ca="1">IF(B27="","",YEAR(TODAY())-YEAR(B27))</f>
        <v>18</v>
      </c>
      <c r="P27" t="str" cm="1">
        <f t="array" aca="1" ref="P27" ca="1">IF(O27="","",_xlfn.IFS(O27&lt;30,"0-30",O27&lt;40,"31-40",O27&lt;50,"41-50",O27&gt;50,"Overage"))</f>
        <v>0-30</v>
      </c>
      <c r="Q27" s="6">
        <f>IF(G27="","",ROW(Table1[[#This Row],[Fullname]])-1)</f>
        <v>26</v>
      </c>
      <c r="R27" t="str">
        <f t="shared" si="0"/>
        <v>TR-MG-26</v>
      </c>
    </row>
    <row r="28" spans="1:20" x14ac:dyDescent="0.25">
      <c r="A28" t="s">
        <v>26</v>
      </c>
      <c r="B28" s="4">
        <v>36229</v>
      </c>
      <c r="C28" s="4">
        <v>44928</v>
      </c>
      <c r="E28" t="s">
        <v>9</v>
      </c>
      <c r="F28" t="str">
        <f>PROPER(TRIM(CLEAN(A28)))</f>
        <v>Mr. Zuzja Ahah Ajaj</v>
      </c>
      <c r="G28" t="str">
        <f>SUBSTITUTE(F28,".","")</f>
        <v>Mr Zuzja Ahah Ajaj</v>
      </c>
      <c r="H28">
        <f>IF(G28="","",FIND(" ",G28))</f>
        <v>3</v>
      </c>
      <c r="I28">
        <f>IF(G28="","",FIND(" ",G28,H28+1))</f>
        <v>9</v>
      </c>
      <c r="J28">
        <f>IF(G28="","",FIND(" ",G28,I28+1))</f>
        <v>14</v>
      </c>
      <c r="K28" t="str">
        <f>IF(G28="","",LEFT(G28,H28-1))</f>
        <v>Mr</v>
      </c>
      <c r="L28" t="str">
        <f>IF(G28="","",MID(G28,H28+1,1)&amp;"."&amp;MID(G28,I28+1,1))</f>
        <v>Z.A</v>
      </c>
      <c r="M28" t="str">
        <f>IF(G28="","",RIGHT(G28,LEN(G28)-J28))</f>
        <v>Ajaj</v>
      </c>
      <c r="N28" t="str">
        <f>IF(G28="","",CONCATENATE(L28," ",M28))</f>
        <v>Z.A Ajaj</v>
      </c>
      <c r="O28">
        <f ca="1">IF(B28="","",YEAR(TODAY())-YEAR(B28))</f>
        <v>25</v>
      </c>
      <c r="P28" t="str" cm="1">
        <f t="array" aca="1" ref="P28" ca="1">IF(O28="","",_xlfn.IFS(O28&lt;30,"0-30",O28&lt;40,"31-40",O28&lt;50,"41-50",O28&gt;50,"Overage"))</f>
        <v>0-30</v>
      </c>
      <c r="Q28" s="6">
        <f>IF(G28="","",ROW(Table1[[#This Row],[Fullname]])-1)</f>
        <v>27</v>
      </c>
      <c r="R28" t="str">
        <f t="shared" si="0"/>
        <v>TR-MT-27</v>
      </c>
    </row>
    <row r="29" spans="1:20" x14ac:dyDescent="0.25">
      <c r="A29" t="s">
        <v>23</v>
      </c>
      <c r="B29" s="4">
        <v>34740</v>
      </c>
      <c r="C29" s="4">
        <v>44927</v>
      </c>
      <c r="E29" t="s">
        <v>8</v>
      </c>
      <c r="F29" t="str">
        <f>PROPER(TRIM(CLEAN(A29)))</f>
        <v>Mr. Zakari Shuaib Chukudi</v>
      </c>
      <c r="G29" t="str">
        <f>SUBSTITUTE(F29,".","")</f>
        <v>Mr Zakari Shuaib Chukudi</v>
      </c>
      <c r="H29">
        <f>IF(G29="","",FIND(" ",G29))</f>
        <v>3</v>
      </c>
      <c r="I29">
        <f>IF(G29="","",FIND(" ",G29,H29+1))</f>
        <v>10</v>
      </c>
      <c r="J29">
        <f>IF(G29="","",FIND(" ",G29,I29+1))</f>
        <v>17</v>
      </c>
      <c r="K29" t="str">
        <f>IF(G29="","",LEFT(G29,H29-1))</f>
        <v>Mr</v>
      </c>
      <c r="L29" t="str">
        <f>IF(G29="","",MID(G29,H29+1,1)&amp;"."&amp;MID(G29,I29+1,1))</f>
        <v>Z.S</v>
      </c>
      <c r="M29" t="str">
        <f>IF(G29="","",RIGHT(G29,LEN(G29)-J29))</f>
        <v>Chukudi</v>
      </c>
      <c r="N29" t="str">
        <f>IF(G29="","",CONCATENATE(L29," ",M29))</f>
        <v>Z.S Chukudi</v>
      </c>
      <c r="O29">
        <f ca="1">IF(B29="","",YEAR(TODAY())-YEAR(B29))</f>
        <v>29</v>
      </c>
      <c r="P29" t="str" cm="1">
        <f t="array" aca="1" ref="P29" ca="1">IF(O29="","",_xlfn.IFS(O29&lt;30,"0-30",O29&lt;40,"31-40",O29&lt;50,"41-50",O29&gt;50,"Overage"))</f>
        <v>0-30</v>
      </c>
      <c r="Q29" s="6">
        <f>IF(G29="","",ROW(Table1[[#This Row],[Fullname]])-1)</f>
        <v>28</v>
      </c>
      <c r="R29" t="str">
        <f t="shared" si="0"/>
        <v>TR-PG-28</v>
      </c>
    </row>
    <row r="30" spans="1:20" x14ac:dyDescent="0.25">
      <c r="A30" t="s">
        <v>40</v>
      </c>
      <c r="B30" s="4">
        <v>36439</v>
      </c>
      <c r="E30" t="s">
        <v>47</v>
      </c>
      <c r="F30" t="str">
        <f>PROPER(TRIM(CLEAN(A30)))</f>
        <v>Hajia Salau Abefe Adunni</v>
      </c>
      <c r="G30" t="str">
        <f>SUBSTITUTE(F30,".","")</f>
        <v>Hajia Salau Abefe Adunni</v>
      </c>
      <c r="H30">
        <f>IF(G30="","",FIND(" ",G30))</f>
        <v>6</v>
      </c>
      <c r="I30">
        <f>IF(G30="","",FIND(" ",G30,H30+1))</f>
        <v>12</v>
      </c>
      <c r="J30">
        <f>IF(G30="","",FIND(" ",G30,I30+1))</f>
        <v>18</v>
      </c>
      <c r="K30" t="str">
        <f>IF(G30="","",LEFT(G30,H30-1))</f>
        <v>Hajia</v>
      </c>
      <c r="L30" t="str">
        <f>IF(G30="","",MID(G30,H30+1,1)&amp;"."&amp;MID(G30,I30+1,1))</f>
        <v>S.A</v>
      </c>
      <c r="M30" t="str">
        <f>IF(G30="","",RIGHT(G30,LEN(G30)-J30))</f>
        <v>Adunni</v>
      </c>
      <c r="N30" t="str">
        <f>IF(G30="","",CONCATENATE(L30," ",M30))</f>
        <v>S.A Adunni</v>
      </c>
      <c r="O30">
        <f ca="1">IF(B30="","",YEAR(TODAY())-YEAR(B30))</f>
        <v>25</v>
      </c>
      <c r="P30" t="str" cm="1">
        <f t="array" aca="1" ref="P30" ca="1">IF(O30="","",_xlfn.IFS(O30&lt;30,"0-30",O30&lt;40,"31-40",O30&lt;50,"41-50",O30&gt;50,"Overage"))</f>
        <v>0-30</v>
      </c>
      <c r="Q30" s="6">
        <f>IF(G30="","",ROW(Table1[[#This Row],[Fullname]])-1)</f>
        <v>29</v>
      </c>
      <c r="R30" t="str">
        <f t="shared" si="0"/>
        <v>TR-AL-29</v>
      </c>
    </row>
    <row r="31" spans="1:20" x14ac:dyDescent="0.25">
      <c r="A31" t="s">
        <v>45</v>
      </c>
      <c r="B31" s="4">
        <v>38976</v>
      </c>
      <c r="E31" t="s">
        <v>9</v>
      </c>
      <c r="F31" t="str">
        <f>PROPER(TRIM(CLEAN(A31)))</f>
        <v>Hajia Salau Adunni Abefe</v>
      </c>
      <c r="G31" t="str">
        <f>SUBSTITUTE(F31,".","")</f>
        <v>Hajia Salau Adunni Abefe</v>
      </c>
      <c r="H31">
        <f>IF(G31="","",FIND(" ",G31))</f>
        <v>6</v>
      </c>
      <c r="I31">
        <f>IF(G31="","",FIND(" ",G31,H31+1))</f>
        <v>12</v>
      </c>
      <c r="J31">
        <f>IF(G31="","",FIND(" ",G31,I31+1))</f>
        <v>19</v>
      </c>
      <c r="K31" t="str">
        <f>IF(G31="","",LEFT(G31,H31-1))</f>
        <v>Hajia</v>
      </c>
      <c r="L31" t="str">
        <f>IF(G31="","",MID(G31,H31+1,1)&amp;"."&amp;MID(G31,I31+1,1))</f>
        <v>S.A</v>
      </c>
      <c r="M31" t="str">
        <f>IF(G31="","",RIGHT(G31,LEN(G31)-J31))</f>
        <v>Abefe</v>
      </c>
      <c r="N31" t="str">
        <f>IF(G31="","",CONCATENATE(L31," ",M31))</f>
        <v>S.A Abefe</v>
      </c>
      <c r="O31">
        <f ca="1">IF(B31="","",YEAR(TODAY())-YEAR(B31))</f>
        <v>18</v>
      </c>
      <c r="P31" t="str" cm="1">
        <f t="array" aca="1" ref="P31" ca="1">IF(O31="","",_xlfn.IFS(O31&lt;30,"0-30",O31&lt;40,"31-40",O31&lt;50,"41-50",O31&gt;50,"Overage"))</f>
        <v>0-30</v>
      </c>
      <c r="Q31" s="6">
        <f>IF(G31="","",ROW(Table1[[#This Row],[Fullname]])-1)</f>
        <v>30</v>
      </c>
      <c r="R31" t="str">
        <f t="shared" si="0"/>
        <v>TR-MT-30</v>
      </c>
    </row>
    <row r="32" spans="1:20" x14ac:dyDescent="0.25">
      <c r="A32" t="s">
        <v>42</v>
      </c>
      <c r="B32" s="4">
        <v>36719</v>
      </c>
      <c r="E32" t="s">
        <v>47</v>
      </c>
      <c r="F32" t="str">
        <f>PROPER(TRIM(CLEAN(A32)))</f>
        <v>Miss Folorunsho Zodiac Scorpion</v>
      </c>
      <c r="G32" t="str">
        <f>SUBSTITUTE(F32,".","")</f>
        <v>Miss Folorunsho Zodiac Scorpion</v>
      </c>
      <c r="H32">
        <f>IF(G32="","",FIND(" ",G32))</f>
        <v>5</v>
      </c>
      <c r="I32">
        <f>IF(G32="","",FIND(" ",G32,H32+1))</f>
        <v>16</v>
      </c>
      <c r="J32">
        <f>IF(G32="","",FIND(" ",G32,I32+1))</f>
        <v>23</v>
      </c>
      <c r="K32" t="str">
        <f>IF(G32="","",LEFT(G32,H32-1))</f>
        <v>Miss</v>
      </c>
      <c r="L32" t="str">
        <f>IF(G32="","",MID(G32,H32+1,1)&amp;"."&amp;MID(G32,I32+1,1))</f>
        <v>F.Z</v>
      </c>
      <c r="M32" t="str">
        <f>IF(G32="","",MID(G32,J32+1,LEN(G32)-J32))</f>
        <v>Scorpion</v>
      </c>
      <c r="N32" t="str">
        <f>IF(G32="","",CONCATENATE(L32," ",M32))</f>
        <v>F.Z Scorpion</v>
      </c>
      <c r="O32">
        <f ca="1">IF(B32="","",YEAR(TODAY())-YEAR(B32))</f>
        <v>24</v>
      </c>
      <c r="P32" t="str" cm="1">
        <f t="array" aca="1" ref="P32" ca="1">IF(O32="","",_xlfn.IFS(O32&lt;30,"0-30",O32&lt;40,"31-40",O32&lt;50,"41-50",O32&gt;50,"Overage"))</f>
        <v>0-30</v>
      </c>
      <c r="Q32" s="6">
        <f>IF(G32="","",ROW(Table1[[#This Row],[Fullname]])-1)</f>
        <v>31</v>
      </c>
      <c r="R32" t="str">
        <f t="shared" si="0"/>
        <v>TR-AL-31</v>
      </c>
    </row>
    <row r="33" spans="1:18" x14ac:dyDescent="0.25">
      <c r="A33" t="s">
        <v>38</v>
      </c>
      <c r="B33" s="4">
        <v>35320</v>
      </c>
      <c r="E33" t="s">
        <v>46</v>
      </c>
      <c r="F33" t="str">
        <f>PROPER(TRIM(CLEAN(A33)))</f>
        <v>Mr Shakiru Olorungbebe Sakari</v>
      </c>
      <c r="G33" t="str">
        <f>SUBSTITUTE(F33,".","")</f>
        <v>Mr Shakiru Olorungbebe Sakari</v>
      </c>
      <c r="H33">
        <f>IF(G33="","",FIND(" ",G33))</f>
        <v>3</v>
      </c>
      <c r="I33">
        <f>IF(G33="","",FIND(" ",G33,H33+1))</f>
        <v>11</v>
      </c>
      <c r="J33">
        <f>IF(G33="","",FIND(" ",G33,I33+1))</f>
        <v>23</v>
      </c>
      <c r="K33" t="str">
        <f>IF(G33="","",LEFT(G33,H33-1))</f>
        <v>Mr</v>
      </c>
      <c r="L33" t="str">
        <f>IF(G33="","",MID(G33,H33+1,1)&amp;"."&amp;MID(G33,I33+1,1))</f>
        <v>S.O</v>
      </c>
      <c r="M33" t="str">
        <f>IF(G33="","",MID(G33,J33+1,LEN(G33)-J33))</f>
        <v>Sakari</v>
      </c>
      <c r="N33" t="str">
        <f>IF(G33="","",CONCATENATE(L33," ",M33))</f>
        <v>S.O Sakari</v>
      </c>
      <c r="O33">
        <f ca="1">IF(B33="","",YEAR(TODAY())-YEAR(B33))</f>
        <v>28</v>
      </c>
      <c r="P33" t="str" cm="1">
        <f t="array" aca="1" ref="P33" ca="1">IF(O33="","",_xlfn.IFS(O33&lt;30,"0-30",O33&lt;40,"31-40",O33&lt;50,"41-50",O33&gt;50,"Overage"))</f>
        <v>0-30</v>
      </c>
      <c r="Q33" s="6">
        <f>IF(G33="","",ROW(Table1[[#This Row],[Fullname]])-1)</f>
        <v>32</v>
      </c>
      <c r="R33" t="str">
        <f t="shared" si="0"/>
        <v>TR-MG-32</v>
      </c>
    </row>
    <row r="34" spans="1:18" x14ac:dyDescent="0.25">
      <c r="A34" t="s">
        <v>41</v>
      </c>
      <c r="B34" s="4">
        <v>36439</v>
      </c>
      <c r="E34" t="s">
        <v>10</v>
      </c>
      <c r="F34" t="str">
        <f>PROPER(TRIM(CLEAN(A34)))</f>
        <v>Mrs Iyabo Ojo Oladayo</v>
      </c>
      <c r="G34" t="str">
        <f>SUBSTITUTE(F34,".","")</f>
        <v>Mrs Iyabo Ojo Oladayo</v>
      </c>
      <c r="H34">
        <f>IF(G34="","",FIND(" ",G34))</f>
        <v>4</v>
      </c>
      <c r="I34">
        <f>IF(G34="","",FIND(" ",G34,H34+1))</f>
        <v>10</v>
      </c>
      <c r="J34">
        <f>IF(G34="","",FIND(" ",G34,I34+1))</f>
        <v>14</v>
      </c>
      <c r="K34" t="str">
        <f>IF(G34="","",LEFT(G34,H34-1))</f>
        <v>Mrs</v>
      </c>
      <c r="L34" t="str">
        <f>IF(G34="","",MID(G34,H34+1,1)&amp;"."&amp;MID(G34,I34+1,1))</f>
        <v>I.O</v>
      </c>
      <c r="M34" t="str">
        <f>IF(G34="","",MID(G34,J34+1,LEN(G34)-J34))</f>
        <v>Oladayo</v>
      </c>
      <c r="N34" t="str">
        <f>IF(G34="","",CONCATENATE(L34," ",M34))</f>
        <v>I.O Oladayo</v>
      </c>
      <c r="O34">
        <f ca="1">IF(B34="","",YEAR(TODAY())-YEAR(B34))</f>
        <v>25</v>
      </c>
      <c r="P34" t="str" cm="1">
        <f t="array" aca="1" ref="P34" ca="1">IF(O34="","",_xlfn.IFS(O34&lt;30,"0-30",O34&lt;40,"31-40",O34&lt;50,"41-50",O34&gt;50,"Overage"))</f>
        <v>0-30</v>
      </c>
      <c r="Q34" s="6">
        <f>IF(G34="","",ROW(Table1[[#This Row],[Fullname]])-1)</f>
        <v>33</v>
      </c>
      <c r="R34" t="str">
        <f t="shared" ref="R34:R65" si="1">IF(E34="","",CONCATENATE("TR-",_xlfn.XLOOKUP(E34,$T$2:$T$8,$U$2:$U$8),"-",Q34))</f>
        <v>TR-GD-33</v>
      </c>
    </row>
    <row r="35" spans="1:18" x14ac:dyDescent="0.25">
      <c r="A35" t="s">
        <v>38</v>
      </c>
      <c r="B35" s="4">
        <v>38976</v>
      </c>
      <c r="E35" t="s">
        <v>47</v>
      </c>
      <c r="F35" t="str">
        <f>PROPER(TRIM(CLEAN(A35)))</f>
        <v>Mr Shakiru Olorungbebe Sakari</v>
      </c>
      <c r="G35" t="str">
        <f>SUBSTITUTE(F35,".","")</f>
        <v>Mr Shakiru Olorungbebe Sakari</v>
      </c>
      <c r="H35">
        <f>IF(G35="","",FIND(" ",G35))</f>
        <v>3</v>
      </c>
      <c r="I35">
        <f>IF(G35="","",FIND(" ",G35,H35+1))</f>
        <v>11</v>
      </c>
      <c r="J35">
        <f>IF(G35="","",FIND(" ",G35,I35+1))</f>
        <v>23</v>
      </c>
      <c r="K35" t="str">
        <f>IF(G35="","",LEFT(G35,H35-1))</f>
        <v>Mr</v>
      </c>
      <c r="L35" t="str">
        <f>IF(G35="","",MID(G35,H35+1,1)&amp;"."&amp;MID(G35,I35+1,1))</f>
        <v>S.O</v>
      </c>
      <c r="M35" t="str">
        <f>IF(G35="","",MID(G35,J35+1,LEN(G35)-J35))</f>
        <v>Sakari</v>
      </c>
      <c r="N35" t="str">
        <f>IF(G35="","",CONCATENATE(L35," ",M35))</f>
        <v>S.O Sakari</v>
      </c>
      <c r="O35">
        <f ca="1">IF(B35="","",YEAR(TODAY())-YEAR(B35))</f>
        <v>18</v>
      </c>
      <c r="P35" t="str" cm="1">
        <f t="array" aca="1" ref="P35" ca="1">IF(O35="","",_xlfn.IFS(O35&lt;30,"0-30",O35&lt;40,"31-40",O35&lt;50,"41-50",O35&gt;50,"Overage"))</f>
        <v>0-30</v>
      </c>
      <c r="Q35" s="6">
        <f>IF(G35="","",ROW(Table1[[#This Row],[Fullname]])-1)</f>
        <v>34</v>
      </c>
      <c r="R35" t="str">
        <f t="shared" si="1"/>
        <v>TR-AL-34</v>
      </c>
    </row>
    <row r="36" spans="1:18" x14ac:dyDescent="0.25">
      <c r="A36" t="s">
        <v>40</v>
      </c>
      <c r="B36" s="4">
        <v>36719</v>
      </c>
      <c r="E36" t="s">
        <v>9</v>
      </c>
      <c r="F36" t="str">
        <f>PROPER(TRIM(CLEAN(A36)))</f>
        <v>Hajia Salau Abefe Adunni</v>
      </c>
      <c r="G36" t="str">
        <f>SUBSTITUTE(F36,".","")</f>
        <v>Hajia Salau Abefe Adunni</v>
      </c>
      <c r="H36">
        <f>IF(G36="","",FIND(" ",G36))</f>
        <v>6</v>
      </c>
      <c r="I36">
        <f>IF(G36="","",FIND(" ",G36,H36+1))</f>
        <v>12</v>
      </c>
      <c r="J36">
        <f>IF(G36="","",FIND(" ",G36,I36+1))</f>
        <v>18</v>
      </c>
      <c r="K36" t="str">
        <f>IF(G36="","",LEFT(G36,H36-1))</f>
        <v>Hajia</v>
      </c>
      <c r="L36" t="str">
        <f>IF(G36="","",MID(G36,H36+1,1)&amp;"."&amp;MID(G36,I36+1,1))</f>
        <v>S.A</v>
      </c>
      <c r="M36" t="str">
        <f>IF(G36="","",MID(G36,J36+1,LEN(G36)-J36))</f>
        <v>Adunni</v>
      </c>
      <c r="N36" t="str">
        <f>IF(G36="","",CONCATENATE(L36," ",M36))</f>
        <v>S.A Adunni</v>
      </c>
      <c r="O36">
        <f ca="1">IF(B36="","",YEAR(TODAY())-YEAR(B36))</f>
        <v>24</v>
      </c>
      <c r="P36" t="str" cm="1">
        <f t="array" aca="1" ref="P36" ca="1">IF(O36="","",_xlfn.IFS(O36&lt;30,"0-30",O36&lt;40,"31-40",O36&lt;50,"41-50",O36&gt;50,"Overage"))</f>
        <v>0-30</v>
      </c>
      <c r="Q36" s="6">
        <f>IF(G36="","",ROW(Table1[[#This Row],[Fullname]])-1)</f>
        <v>35</v>
      </c>
      <c r="R36" t="str">
        <f t="shared" si="1"/>
        <v>TR-MT-35</v>
      </c>
    </row>
    <row r="37" spans="1:18" x14ac:dyDescent="0.25">
      <c r="A37" t="s">
        <v>41</v>
      </c>
      <c r="B37" s="4">
        <v>35320</v>
      </c>
      <c r="E37" t="s">
        <v>8</v>
      </c>
      <c r="F37" t="str">
        <f>PROPER(TRIM(CLEAN(A37)))</f>
        <v>Mrs Iyabo Ojo Oladayo</v>
      </c>
      <c r="G37" t="str">
        <f>SUBSTITUTE(F37,".","")</f>
        <v>Mrs Iyabo Ojo Oladayo</v>
      </c>
      <c r="H37">
        <f>IF(G37="","",FIND(" ",G37))</f>
        <v>4</v>
      </c>
      <c r="I37">
        <f>IF(G37="","",FIND(" ",G37,H37+1))</f>
        <v>10</v>
      </c>
      <c r="J37">
        <f>IF(G37="","",FIND(" ",G37,I37+1))</f>
        <v>14</v>
      </c>
      <c r="K37" t="str">
        <f>IF(G37="","",LEFT(G37,H37-1))</f>
        <v>Mrs</v>
      </c>
      <c r="L37" t="str">
        <f>IF(G37="","",MID(G37,H37+1,1)&amp;"."&amp;MID(G37,I37+1,1))</f>
        <v>I.O</v>
      </c>
      <c r="M37" t="str">
        <f>IF(G37="","",MID(G37,J37+1,LEN(G37)-J37))</f>
        <v>Oladayo</v>
      </c>
      <c r="N37" t="str">
        <f>IF(G37="","",CONCATENATE(L37," ",M37))</f>
        <v>I.O Oladayo</v>
      </c>
      <c r="O37">
        <f ca="1">IF(B37="","",YEAR(TODAY())-YEAR(B37))</f>
        <v>28</v>
      </c>
      <c r="P37" t="str" cm="1">
        <f t="array" aca="1" ref="P37" ca="1">IF(O37="","",_xlfn.IFS(O37&lt;30,"0-30",O37&lt;40,"31-40",O37&lt;50,"41-50",O37&gt;50,"Overage"))</f>
        <v>0-30</v>
      </c>
      <c r="Q37" s="6">
        <f>IF(G37="","",ROW(Table1[[#This Row],[Fullname]])-1)</f>
        <v>36</v>
      </c>
      <c r="R37" t="str">
        <f t="shared" si="1"/>
        <v>TR-PG-36</v>
      </c>
    </row>
    <row r="38" spans="1:18" x14ac:dyDescent="0.25">
      <c r="A38" t="s">
        <v>43</v>
      </c>
      <c r="B38" s="4">
        <v>36439</v>
      </c>
      <c r="E38" t="s">
        <v>48</v>
      </c>
      <c r="F38" t="str">
        <f>PROPER(TRIM(CLEAN(A38)))</f>
        <v>Engr Layi Wasabi Oshodi</v>
      </c>
      <c r="G38" t="str">
        <f>SUBSTITUTE(F38,".","")</f>
        <v>Engr Layi Wasabi Oshodi</v>
      </c>
      <c r="H38">
        <f>IF(G38="","",FIND(" ",G38))</f>
        <v>5</v>
      </c>
      <c r="I38">
        <f>IF(G38="","",FIND(" ",G38,H38+1))</f>
        <v>10</v>
      </c>
      <c r="J38">
        <f>IF(G38="","",FIND(" ",G38,I38+1))</f>
        <v>17</v>
      </c>
      <c r="K38" t="str">
        <f>IF(G38="","",LEFT(G38,H38-1))</f>
        <v>Engr</v>
      </c>
      <c r="L38" t="str">
        <f>IF(G38="","",MID(G38,H38+1,1)&amp;"."&amp;MID(G38,I38+1,1))</f>
        <v>L.W</v>
      </c>
      <c r="M38" t="str">
        <f>IF(G38="","",MID(G38,J38+1,LEN(G38)-J38))</f>
        <v>Oshodi</v>
      </c>
      <c r="N38" t="str">
        <f>IF(G38="","",CONCATENATE(L38," ",M38))</f>
        <v>L.W Oshodi</v>
      </c>
      <c r="O38">
        <f ca="1">IF(B38="","",YEAR(TODAY())-YEAR(B38))</f>
        <v>25</v>
      </c>
      <c r="P38" t="str" cm="1">
        <f t="array" aca="1" ref="P38" ca="1">IF(O38="","",_xlfn.IFS(O38&lt;30,"0-30",O38&lt;40,"31-40",O38&lt;50,"41-50",O38&gt;50,"Overage"))</f>
        <v>0-30</v>
      </c>
      <c r="Q38" s="6">
        <f>IF(G38="","",ROW(Table1[[#This Row],[Fullname]])-1)</f>
        <v>37</v>
      </c>
      <c r="R38" t="str">
        <f t="shared" si="1"/>
        <v>TR-LW-37</v>
      </c>
    </row>
    <row r="39" spans="1:18" x14ac:dyDescent="0.25">
      <c r="A39" t="s">
        <v>44</v>
      </c>
      <c r="B39" s="5">
        <v>39070</v>
      </c>
      <c r="E39" t="s">
        <v>49</v>
      </c>
      <c r="F39" t="str">
        <f>PROPER(TRIM(CLEAN(A39)))</f>
        <v>Pastor Gilmore Gorigo Gogongo</v>
      </c>
      <c r="G39" t="str">
        <f>SUBSTITUTE(F39,".","")</f>
        <v>Pastor Gilmore Gorigo Gogongo</v>
      </c>
      <c r="H39">
        <f>IF(G39="","",FIND(" ",G39))</f>
        <v>7</v>
      </c>
      <c r="I39">
        <f>IF(G39="","",FIND(" ",G39,H39+1))</f>
        <v>15</v>
      </c>
      <c r="J39">
        <f>IF(G39="","",FIND(" ",G39,I39+1))</f>
        <v>22</v>
      </c>
      <c r="K39" t="str">
        <f>IF(G39="","",LEFT(G39,H39-1))</f>
        <v>Pastor</v>
      </c>
      <c r="L39" t="str">
        <f>IF(G39="","",MID(G39,H39+1,1)&amp;"."&amp;MID(G39,I39+1,1))</f>
        <v>G.G</v>
      </c>
      <c r="M39" t="str">
        <f>IF(G39="","",MID(G39,J39+1,LEN(G39)-J39))</f>
        <v>Gogongo</v>
      </c>
      <c r="N39" t="str">
        <f>IF(G39="","",CONCATENATE(L39," ",M39))</f>
        <v>G.G Gogongo</v>
      </c>
      <c r="O39">
        <f ca="1">IF(B39="","",YEAR(TODAY())-YEAR(B39))</f>
        <v>18</v>
      </c>
      <c r="P39" t="str" cm="1">
        <f t="array" aca="1" ref="P39" ca="1">IF(O39="","",_xlfn.IFS(O39&lt;30,"0-30",O39&lt;40,"31-40",O39&lt;50,"41-50",O39&gt;50,"Overage"))</f>
        <v>0-30</v>
      </c>
      <c r="Q39" s="6">
        <f>IF(G39="","",ROW(Table1[[#This Row],[Fullname]])-1)</f>
        <v>38</v>
      </c>
      <c r="R39" t="str">
        <f t="shared" si="1"/>
        <v>TR-IF-38</v>
      </c>
    </row>
    <row r="40" spans="1:18" x14ac:dyDescent="0.25">
      <c r="A40" t="s">
        <v>62</v>
      </c>
      <c r="B40" s="5">
        <v>36950</v>
      </c>
      <c r="E40" t="s">
        <v>46</v>
      </c>
      <c r="F40" t="str">
        <f>PROPER(TRIM(CLEAN(A40)))</f>
        <v>Mr Abdullahi Musa Bla</v>
      </c>
      <c r="G40" t="str">
        <f>SUBSTITUTE(F40,".","")</f>
        <v>Mr Abdullahi Musa Bla</v>
      </c>
      <c r="H40">
        <f>IF(G40="","",FIND(" ",G40))</f>
        <v>3</v>
      </c>
      <c r="I40">
        <f>IF(G40="","",FIND(" ",G40,H40+1))</f>
        <v>13</v>
      </c>
      <c r="J40">
        <f>IF(G40="","",FIND(" ",G40,I40+1))</f>
        <v>18</v>
      </c>
      <c r="K40" t="str">
        <f>IF(G40="","",LEFT(G40,H40-1))</f>
        <v>Mr</v>
      </c>
      <c r="L40" t="str">
        <f>IF(G40="","",MID(G40,H40+1,1)&amp;"."&amp;MID(G40,I40+1,1))</f>
        <v>A.M</v>
      </c>
      <c r="M40" t="str">
        <f>IF(G40="","",RIGHT(G40,LEN(G40)-J40))</f>
        <v>Bla</v>
      </c>
      <c r="N40" t="str">
        <f>IF(G40="","",CONCATENATE(L40," ",M40))</f>
        <v>A.M Bla</v>
      </c>
      <c r="O40">
        <f ca="1">IF(B40="","",YEAR(TODAY())-YEAR(B40))</f>
        <v>23</v>
      </c>
      <c r="P40" t="str" cm="1">
        <f t="array" aca="1" ref="P40" ca="1">IF(O40="","",_xlfn.IFS(O40&lt;30,"0-30",O40&lt;40,"31-40",O40&lt;50,"41-50",O40&gt;50,"Overage"))</f>
        <v>0-30</v>
      </c>
      <c r="Q40" s="6">
        <f>IF(G40="","",ROW(Table1[[#This Row],[Fullname]])-1)</f>
        <v>39</v>
      </c>
      <c r="R40" t="str">
        <f t="shared" si="1"/>
        <v>TR-MG-39</v>
      </c>
    </row>
    <row r="41" spans="1:18" x14ac:dyDescent="0.25">
      <c r="A41" t="s">
        <v>55</v>
      </c>
      <c r="B41" s="5">
        <v>37552</v>
      </c>
      <c r="E41" t="s">
        <v>54</v>
      </c>
      <c r="F41" t="str">
        <f>PROPER(TRIM(CLEAN(A41)))</f>
        <v>Mr Sadiku Peter Otuto</v>
      </c>
      <c r="G41" t="str">
        <f>SUBSTITUTE(F41,".","")</f>
        <v>Mr Sadiku Peter Otuto</v>
      </c>
      <c r="H41">
        <f>IF(G41="","",FIND(" ",G41))</f>
        <v>3</v>
      </c>
      <c r="I41">
        <f>IF(G41="","",FIND(" ",G41,H41+1))</f>
        <v>10</v>
      </c>
      <c r="J41">
        <f>IF(G41="","",FIND(" ",G41,I41+1))</f>
        <v>16</v>
      </c>
      <c r="K41" t="str">
        <f>IF(G41="","",LEFT(G41,H41-1))</f>
        <v>Mr</v>
      </c>
      <c r="L41" t="str">
        <f>IF(G41="","",MID(G41,H41+1,1)&amp;"."&amp;MID(G41,I41+1,1))</f>
        <v>S.P</v>
      </c>
      <c r="M41" t="str">
        <f>IF(G41="","",RIGHT(G41,LEN(G41)-J41))</f>
        <v>Otuto</v>
      </c>
      <c r="N41" t="str">
        <f>IF(G41="","",CONCATENATE(L41," ",M41))</f>
        <v>S.P Otuto</v>
      </c>
      <c r="O41">
        <f ca="1">IF(B41="","",YEAR(TODAY())-YEAR(B41))</f>
        <v>22</v>
      </c>
      <c r="P41" t="str" cm="1">
        <f t="array" aca="1" ref="P41" ca="1">IF(O41="","",_xlfn.IFS(O41&lt;30,"0-30",O41&lt;40,"31-40",O41&lt;50,"41-50",O41&gt;50,"Overage"))</f>
        <v>0-30</v>
      </c>
      <c r="Q41" s="6">
        <f>IF(G41="","",ROW(Table1[[#This Row],[Fullname]])-1)</f>
        <v>40</v>
      </c>
      <c r="R41" t="str">
        <f t="shared" si="1"/>
        <v>TR-LW-40</v>
      </c>
    </row>
    <row r="42" spans="1:18" x14ac:dyDescent="0.25">
      <c r="A42" t="s">
        <v>57</v>
      </c>
      <c r="B42" s="5">
        <v>37157</v>
      </c>
      <c r="E42" t="s">
        <v>46</v>
      </c>
      <c r="F42" t="str">
        <f>PROPER(TRIM(CLEAN(A42)))</f>
        <v>Dr Shaka Zulu Zoro</v>
      </c>
      <c r="G42" t="str">
        <f>SUBSTITUTE(F42,".","")</f>
        <v>Dr Shaka Zulu Zoro</v>
      </c>
      <c r="H42">
        <f>IF(G42="","",FIND(" ",G42))</f>
        <v>3</v>
      </c>
      <c r="I42">
        <f>IF(G42="","",FIND(" ",G42,H42+1))</f>
        <v>9</v>
      </c>
      <c r="J42">
        <f>IF(G42="","",FIND(" ",G42,I42+1))</f>
        <v>14</v>
      </c>
      <c r="K42" t="str">
        <f>IF(G42="","",LEFT(G42,H42-1))</f>
        <v>Dr</v>
      </c>
      <c r="L42" t="str">
        <f>IF(G42="","",MID(G42,H42+1,1)&amp;"."&amp;MID(G42,I42+1,1))</f>
        <v>S.Z</v>
      </c>
      <c r="M42" t="str">
        <f>IF(G42="","",RIGHT(G42,LEN(G42)-J42))</f>
        <v>Zoro</v>
      </c>
      <c r="N42" t="str">
        <f>IF(G42="","",CONCATENATE(L42," ",M42))</f>
        <v>S.Z Zoro</v>
      </c>
      <c r="O42">
        <f ca="1">IF(B42="","",YEAR(TODAY())-YEAR(B42))</f>
        <v>23</v>
      </c>
      <c r="P42" t="str" cm="1">
        <f t="array" aca="1" ref="P42" ca="1">IF(O42="","",_xlfn.IFS(O42&lt;30,"0-30",O42&lt;40,"31-40",O42&lt;50,"41-50",O42&gt;50,"Overage"))</f>
        <v>0-30</v>
      </c>
      <c r="Q42" s="6">
        <f>IF(G42="","",ROW(Table1[[#This Row],[Fullname]])-1)</f>
        <v>41</v>
      </c>
      <c r="R42" t="str">
        <f t="shared" si="1"/>
        <v>TR-MG-41</v>
      </c>
    </row>
    <row r="43" spans="1:18" x14ac:dyDescent="0.25">
      <c r="A43" t="s">
        <v>56</v>
      </c>
      <c r="B43" s="4">
        <v>29396</v>
      </c>
      <c r="E43" t="s">
        <v>49</v>
      </c>
      <c r="F43" t="str">
        <f>PROPER(TRIM(CLEAN(A43)))</f>
        <v>Dr Sha Jsi Sjs</v>
      </c>
      <c r="G43" t="str">
        <f>SUBSTITUTE(F43,".","")</f>
        <v>Dr Sha Jsi Sjs</v>
      </c>
      <c r="H43">
        <f>IF(G43="","",FIND(" ",G43))</f>
        <v>3</v>
      </c>
      <c r="I43">
        <f>IF(G43="","",FIND(" ",G43,H43+1))</f>
        <v>7</v>
      </c>
      <c r="J43">
        <f>IF(G43="","",FIND(" ",G43,I43+1))</f>
        <v>11</v>
      </c>
      <c r="K43" t="str">
        <f>IF(G43="","",LEFT(G43,H43-1))</f>
        <v>Dr</v>
      </c>
      <c r="L43" t="str">
        <f>IF(G43="","",MID(G43,H43+1,1)&amp;"."&amp;MID(G43,I43+1,1))</f>
        <v>S.J</v>
      </c>
      <c r="M43" t="str">
        <f>IF(G43="","",RIGHT(G43,LEN(G43)-J43))</f>
        <v>Sjs</v>
      </c>
      <c r="N43" t="str">
        <f>IF(G43="","",CONCATENATE(L43," ",M43))</f>
        <v>S.J Sjs</v>
      </c>
      <c r="O43">
        <f ca="1">IF(B43="","",YEAR(TODAY())-YEAR(B43))</f>
        <v>44</v>
      </c>
      <c r="P43" t="str" cm="1">
        <f t="array" aca="1" ref="P43" ca="1">IF(O43="","",_xlfn.IFS(O43&lt;30,"0-30",O43&lt;40,"31-40",O43&lt;50,"41-50",O43&gt;50,"Overage"))</f>
        <v>41-50</v>
      </c>
      <c r="Q43" s="6">
        <f>IF(G43="","",ROW(Table1[[#This Row],[Fullname]])-1)</f>
        <v>42</v>
      </c>
      <c r="R43" t="str">
        <f t="shared" si="1"/>
        <v>TR-IF-42</v>
      </c>
    </row>
    <row r="44" spans="1:18" x14ac:dyDescent="0.25">
      <c r="A44" t="s">
        <v>58</v>
      </c>
      <c r="B44" s="4">
        <v>35256</v>
      </c>
      <c r="E44" t="s">
        <v>48</v>
      </c>
      <c r="F44" t="str">
        <f>PROPER(TRIM(CLEAN(A44)))</f>
        <v>Mr Dipey Duches Ducko</v>
      </c>
      <c r="G44" t="str">
        <f>SUBSTITUTE(F44,".","")</f>
        <v>Mr Dipey Duches Ducko</v>
      </c>
      <c r="H44">
        <f>IF(G44="","",FIND(" ",G44))</f>
        <v>3</v>
      </c>
      <c r="I44">
        <f>IF(G44="","",FIND(" ",G44,H44+1))</f>
        <v>9</v>
      </c>
      <c r="J44">
        <f>IF(G44="","",FIND(" ",G44,I44+1))</f>
        <v>16</v>
      </c>
      <c r="K44" t="str">
        <f>IF(G44="","",LEFT(G44,H44-1))</f>
        <v>Mr</v>
      </c>
      <c r="L44" t="str">
        <f>IF(G44="","",MID(G44,H44+1,1)&amp;"."&amp;MID(G44,I44+1,1))</f>
        <v>D.D</v>
      </c>
      <c r="M44" t="str">
        <f>IF(G44="","",RIGHT(G44,LEN(G44)-J44))</f>
        <v>Ducko</v>
      </c>
      <c r="N44" t="str">
        <f>IF(G44="","",CONCATENATE(L44," ",M44))</f>
        <v>D.D Ducko</v>
      </c>
      <c r="O44">
        <f ca="1">IF(B44="","",YEAR(TODAY())-YEAR(B44))</f>
        <v>28</v>
      </c>
      <c r="P44" t="str" cm="1">
        <f t="array" aca="1" ref="P44" ca="1">IF(O44="","",_xlfn.IFS(O44&lt;30,"0-30",O44&lt;40,"31-40",O44&lt;50,"41-50",O44&gt;50,"Overage"))</f>
        <v>0-30</v>
      </c>
      <c r="Q44" s="6">
        <f>IF(G44="","",ROW(Table1[[#This Row],[Fullname]])-1)</f>
        <v>43</v>
      </c>
      <c r="R44" t="str">
        <f t="shared" si="1"/>
        <v>TR-LW-43</v>
      </c>
    </row>
    <row r="45" spans="1:18" x14ac:dyDescent="0.25">
      <c r="A45" t="s">
        <v>59</v>
      </c>
      <c r="B45" s="4">
        <v>33229</v>
      </c>
      <c r="E45" t="s">
        <v>8</v>
      </c>
      <c r="F45" t="str">
        <f>PROPER(TRIM(CLEAN(A45)))</f>
        <v>Mrs Dicky Duches Ducko</v>
      </c>
      <c r="G45" t="str">
        <f>SUBSTITUTE(F45,".","")</f>
        <v>Mrs Dicky Duches Ducko</v>
      </c>
      <c r="H45">
        <f>IF(G45="","",FIND(" ",G45))</f>
        <v>4</v>
      </c>
      <c r="I45">
        <f>IF(G45="","",FIND(" ",G45,H45+1))</f>
        <v>10</v>
      </c>
      <c r="J45">
        <f>IF(G45="","",FIND(" ",G45,I45+1))</f>
        <v>17</v>
      </c>
      <c r="K45" t="str">
        <f>IF(G45="","",LEFT(G45,H45-1))</f>
        <v>Mrs</v>
      </c>
      <c r="L45" t="str">
        <f>IF(G45="","",MID(G45,H45+1,1)&amp;"."&amp;MID(G45,I45+1,1))</f>
        <v>D.D</v>
      </c>
      <c r="M45" t="str">
        <f>IF(G45="","",MID(G45,J45+1,LEN(G45)-J45))</f>
        <v>Ducko</v>
      </c>
      <c r="N45" t="str">
        <f>IF(G45="","",CONCATENATE(L45," ",M45))</f>
        <v>D.D Ducko</v>
      </c>
      <c r="O45">
        <f ca="1">IF(B45="","",YEAR(TODAY())-YEAR(B45))</f>
        <v>34</v>
      </c>
      <c r="P45" t="str" cm="1">
        <f t="array" aca="1" ref="P45" ca="1">IF(O45="","",_xlfn.IFS(O45&lt;30,"0-30",O45&lt;40,"31-40",O45&lt;50,"41-50",O45&gt;50,"Overage"))</f>
        <v>31-40</v>
      </c>
      <c r="Q45" s="6">
        <f>IF(G45="","",ROW(Table1[[#This Row],[Fullname]])-1)</f>
        <v>44</v>
      </c>
      <c r="R45" t="str">
        <f t="shared" si="1"/>
        <v>TR-PG-44</v>
      </c>
    </row>
    <row r="46" spans="1:18" x14ac:dyDescent="0.25">
      <c r="A46" t="s">
        <v>60</v>
      </c>
      <c r="E46" t="s">
        <v>47</v>
      </c>
      <c r="F46" t="str">
        <f>PROPER(TRIM(CLEAN(A46)))</f>
        <v>Pst Ray Chuku Mond</v>
      </c>
      <c r="G46" t="str">
        <f>SUBSTITUTE(F46,".","")</f>
        <v>Pst Ray Chuku Mond</v>
      </c>
      <c r="H46">
        <f>IF(G46="","",FIND(" ",G46))</f>
        <v>4</v>
      </c>
      <c r="I46">
        <f>IF(G46="","",FIND(" ",G46,H46+1))</f>
        <v>8</v>
      </c>
      <c r="J46">
        <f>IF(G46="","",FIND(" ",G46,I46+1))</f>
        <v>14</v>
      </c>
      <c r="K46" t="str">
        <f>IF(G46="","",LEFT(G46,H46-1))</f>
        <v>Pst</v>
      </c>
      <c r="L46" t="str">
        <f>IF(G46="","",MID(G46,H46+1,1)&amp;"."&amp;MID(G46,I46+1,1))</f>
        <v>R.C</v>
      </c>
      <c r="M46" t="str">
        <f>IF(G46="","",MID(G46,J46+1,LEN(G46)-J46))</f>
        <v>Mond</v>
      </c>
      <c r="N46" t="str">
        <f>IF(G46="","",CONCATENATE(L46," ",M46))</f>
        <v>R.C Mond</v>
      </c>
      <c r="O46" t="str">
        <f ca="1">IF(B46="","",YEAR(TODAY())-YEAR(B46))</f>
        <v/>
      </c>
      <c r="P46" t="str" cm="1">
        <f t="array" aca="1" ref="P46" ca="1">IF(O46="","",_xlfn.IFS(O46&lt;30,"0-30",O46&lt;40,"31-40",O46&lt;50,"41-50",O46&gt;50,"Overage"))</f>
        <v/>
      </c>
      <c r="Q46" s="6">
        <f>IF(G46="","",ROW(Table1[[#This Row],[Fullname]])-1)</f>
        <v>45</v>
      </c>
      <c r="R46" t="str">
        <f t="shared" si="1"/>
        <v>TR-AL-45</v>
      </c>
    </row>
    <row r="47" spans="1:18" x14ac:dyDescent="0.25">
      <c r="A47" t="s">
        <v>61</v>
      </c>
      <c r="E47" t="s">
        <v>47</v>
      </c>
      <c r="F47" t="str">
        <f>PROPER(TRIM(CLEAN(A47)))</f>
        <v>Arch Saminu Sheriff Kamo</v>
      </c>
      <c r="G47" t="str">
        <f>SUBSTITUTE(F47,".","")</f>
        <v>Arch Saminu Sheriff Kamo</v>
      </c>
      <c r="H47">
        <f>IF(G47="","",FIND(" ",G47))</f>
        <v>5</v>
      </c>
      <c r="I47">
        <f>IF(G47="","",FIND(" ",G47,H47+1))</f>
        <v>12</v>
      </c>
      <c r="J47">
        <f>IF(G47="","",FIND(" ",G47,I47+1))</f>
        <v>20</v>
      </c>
      <c r="K47" t="str">
        <f>IF(G47="","",LEFT(G47,H47-1))</f>
        <v>Arch</v>
      </c>
      <c r="L47" t="str">
        <f>IF(G47="","",MID(G47,H47+1,1)&amp;"."&amp;MID(G47,I47+1,1))</f>
        <v>S.S</v>
      </c>
      <c r="M47" t="str">
        <f>IF(G47="","",MID(G47,J47+1,LEN(G47)-J47))</f>
        <v>Kamo</v>
      </c>
      <c r="N47" t="str">
        <f>IF(G47="","",CONCATENATE(L47," ",M47))</f>
        <v>S.S Kamo</v>
      </c>
      <c r="O47" t="str">
        <f ca="1">IF(B47="","",YEAR(TODAY())-YEAR(B47))</f>
        <v/>
      </c>
      <c r="P47" t="str" cm="1">
        <f t="array" aca="1" ref="P47" ca="1">IF(O47="","",_xlfn.IFS(O47&lt;30,"0-30",O47&lt;40,"31-40",O47&lt;50,"41-50",O47&gt;50,"Overage"))</f>
        <v/>
      </c>
      <c r="Q47" s="6">
        <f>IF(G47="","",ROW(Table1[[#This Row],[Fullname]])-1)</f>
        <v>46</v>
      </c>
      <c r="R47" t="str">
        <f t="shared" si="1"/>
        <v>TR-AL-46</v>
      </c>
    </row>
    <row r="48" spans="1:18" x14ac:dyDescent="0.25">
      <c r="I48" t="str">
        <f>IF(G48="","",FIND(" ",G48,H48+1))</f>
        <v/>
      </c>
      <c r="K48" t="str">
        <f>IF(G48="","",LEFT(G48,H48-1))</f>
        <v/>
      </c>
      <c r="L48" t="str">
        <f>IF(G48="","",MID(G48,H48+1,1)&amp;"."&amp;MID(G48,I48+1,1))</f>
        <v/>
      </c>
      <c r="M48" t="str">
        <f>IF(G48="","",MID(G48,J48+1,LEN(G48)-J48))</f>
        <v/>
      </c>
      <c r="N48" t="str">
        <f>IF(G48="","",CONCATENATE(L48," ",M48))</f>
        <v/>
      </c>
      <c r="O48" t="str">
        <f ca="1">IF(B48="","",YEAR(TODAY())-YEAR(B48))</f>
        <v/>
      </c>
      <c r="P48" t="str" cm="1">
        <f t="array" aca="1" ref="P48" ca="1">IF(O48="","",_xlfn.IFS(O48&lt;30,"0-30",O48&lt;40,"31-40",O48&lt;50,"41-50",O48&gt;50,"Overage"))</f>
        <v/>
      </c>
      <c r="Q48" s="6" t="str">
        <f>IF(G48="","",ROW(Table1[[#This Row],[Fullname]])-1)</f>
        <v/>
      </c>
      <c r="R48" t="str">
        <f t="shared" si="1"/>
        <v/>
      </c>
    </row>
    <row r="49" spans="11:18" x14ac:dyDescent="0.25">
      <c r="K49" t="str">
        <f>IF(G49="","",LEFT(G49,H49-1))</f>
        <v/>
      </c>
      <c r="L49" t="str">
        <f>IF(G49="","",MID(G49,H49+1,1)&amp;"."&amp;MID(G49,I49+1,1))</f>
        <v/>
      </c>
      <c r="M49" t="str">
        <f>IF(G49="","",MID(G49,J49+1,LEN(G49)-J49))</f>
        <v/>
      </c>
      <c r="N49" t="str">
        <f>IF(G49="","",CONCATENATE(L49," ",M49))</f>
        <v/>
      </c>
      <c r="O49" t="str">
        <f ca="1">IF(B49="","",YEAR(TODAY())-YEAR(B49))</f>
        <v/>
      </c>
      <c r="P49" t="str" cm="1">
        <f t="array" aca="1" ref="P49" ca="1">IF(O49="","",_xlfn.IFS(O49&lt;30,"0-30",O49&lt;40,"31-40",O49&lt;50,"41-50",O49&gt;50,"Overage"))</f>
        <v/>
      </c>
      <c r="Q49" s="6" t="str">
        <f>IF(G49="","",ROW(Table1[[#This Row],[Fullname]])-1)</f>
        <v/>
      </c>
      <c r="R49" t="str">
        <f t="shared" si="1"/>
        <v/>
      </c>
    </row>
    <row r="50" spans="11:18" x14ac:dyDescent="0.25">
      <c r="K50" t="str">
        <f>IF(G50="","",LEFT(G50,H50-1))</f>
        <v/>
      </c>
      <c r="L50" t="str">
        <f>IF(G50="","",MID(G50,H50+1,1)&amp;"."&amp;MID(G50,I50+1,1))</f>
        <v/>
      </c>
      <c r="M50" t="str">
        <f>IF(G50="","",MID(G50,J50+1,LEN(G50)-J50))</f>
        <v/>
      </c>
      <c r="N50" t="str">
        <f>IF(G50="","",CONCATENATE(L50," ",M50))</f>
        <v/>
      </c>
      <c r="O50" t="str">
        <f ca="1">IF(B50="","",YEAR(TODAY())-YEAR(B50))</f>
        <v/>
      </c>
      <c r="P50" t="str" cm="1">
        <f t="array" aca="1" ref="P50" ca="1">IF(O50="","",_xlfn.IFS(O50&lt;30,"0-30",O50&lt;40,"31-40",O50&lt;50,"41-50",O50&gt;50,"Overage"))</f>
        <v/>
      </c>
      <c r="Q50" s="6" t="str">
        <f>IF(G50="","",ROW(Table1[[#This Row],[Fullname]])-1)</f>
        <v/>
      </c>
      <c r="R50" t="str">
        <f t="shared" si="1"/>
        <v/>
      </c>
    </row>
    <row r="51" spans="11:18" x14ac:dyDescent="0.25">
      <c r="K51" t="str">
        <f>IF(G51="","",LEFT(G51,H51-1))</f>
        <v/>
      </c>
      <c r="L51" t="str">
        <f>IF(G51="","",MID(G51,H51+1,1)&amp;"."&amp;MID(G51,I51+1,1))</f>
        <v/>
      </c>
      <c r="M51" t="str">
        <f>IF(G51="","",MID(G51,J51+1,LEN(G51)-J51))</f>
        <v/>
      </c>
      <c r="N51" t="str">
        <f>IF(G51="","",CONCATENATE(L51," ",M51))</f>
        <v/>
      </c>
      <c r="O51" t="str">
        <f ca="1">IF(B51="","",YEAR(TODAY())-YEAR(B51))</f>
        <v/>
      </c>
      <c r="P51" t="str" cm="1">
        <f t="array" aca="1" ref="P51" ca="1">IF(O51="","",_xlfn.IFS(O51&lt;30,"0-30",O51&lt;40,"31-40",O51&lt;50,"41-50",O51&gt;50,"Overage"))</f>
        <v/>
      </c>
      <c r="Q51" s="6" t="str">
        <f>IF(G51="","",ROW(Table1[[#This Row],[Fullname]])-1)</f>
        <v/>
      </c>
      <c r="R51" t="str">
        <f t="shared" si="1"/>
        <v/>
      </c>
    </row>
    <row r="52" spans="11:18" x14ac:dyDescent="0.25">
      <c r="K52" t="str">
        <f>IF(G52="","",LEFT(G52,H52-1))</f>
        <v/>
      </c>
      <c r="L52" t="str">
        <f>IF(G52="","",MID(G52,H52+1,1)&amp;"."&amp;MID(G52,I52+1,1))</f>
        <v/>
      </c>
      <c r="M52" t="str">
        <f>IF(G52="","",MID(G52,J52+1,LEN(G52)-J52))</f>
        <v/>
      </c>
      <c r="N52" t="str">
        <f>IF(G52="","",CONCATENATE(L52," ",M52))</f>
        <v/>
      </c>
      <c r="O52" t="str">
        <f ca="1">IF(B52="","",YEAR(TODAY())-YEAR(B52))</f>
        <v/>
      </c>
      <c r="P52" t="str" cm="1">
        <f t="array" aca="1" ref="P52" ca="1">IF(O52="","",_xlfn.IFS(O52&lt;30,"0-30",O52&lt;40,"31-40",O52&lt;50,"41-50",O52&gt;50,"Overage"))</f>
        <v/>
      </c>
      <c r="Q52" s="6" t="str">
        <f>IF(G52="","",ROW(Table1[[#This Row],[Fullname]])-1)</f>
        <v/>
      </c>
      <c r="R52" t="str">
        <f t="shared" si="1"/>
        <v/>
      </c>
    </row>
    <row r="53" spans="11:18" x14ac:dyDescent="0.25">
      <c r="K53" t="str">
        <f>IF(G53="","",LEFT(G53,H53-1))</f>
        <v/>
      </c>
      <c r="L53" t="str">
        <f>IF(G53="","",MID(G53,H53+1,1)&amp;"."&amp;MID(G53,I53+1,1))</f>
        <v/>
      </c>
      <c r="M53" t="str">
        <f>IF(G53="","",MID(G53,J53+1,LEN(G53)-J53))</f>
        <v/>
      </c>
      <c r="N53" t="str">
        <f>IF(G53="","",CONCATENATE(L53," ",M53))</f>
        <v/>
      </c>
      <c r="O53" t="str">
        <f ca="1">IF(B53="","",YEAR(TODAY())-YEAR(B53))</f>
        <v/>
      </c>
      <c r="P53" t="str" cm="1">
        <f t="array" aca="1" ref="P53" ca="1">IF(O53="","",_xlfn.IFS(O53&lt;30,"0-30",O53&lt;40,"31-40",O53&lt;50,"41-50",O53&gt;50,"Overage"))</f>
        <v/>
      </c>
      <c r="Q53" s="6" t="str">
        <f>IF(G53="","",ROW(Table1[[#This Row],[Fullname]])-1)</f>
        <v/>
      </c>
      <c r="R53" t="str">
        <f t="shared" si="1"/>
        <v/>
      </c>
    </row>
    <row r="54" spans="11:18" x14ac:dyDescent="0.25">
      <c r="K54" t="str">
        <f>IF(G54="","",LEFT(G54,H54-1))</f>
        <v/>
      </c>
      <c r="L54" t="str">
        <f>IF(G54="","",MID(G54,H54+1,1)&amp;"."&amp;MID(G54,I54+1,1))</f>
        <v/>
      </c>
      <c r="M54" t="str">
        <f>IF(G54="","",MID(G54,J54+1,LEN(G54)-J54))</f>
        <v/>
      </c>
      <c r="N54" t="str">
        <f>IF(G54="","",CONCATENATE(L54," ",M54))</f>
        <v/>
      </c>
      <c r="O54" t="str">
        <f ca="1">IF(B54="","",YEAR(TODAY())-YEAR(B54))</f>
        <v/>
      </c>
      <c r="P54" t="str" cm="1">
        <f t="array" aca="1" ref="P54" ca="1">IF(O54="","",_xlfn.IFS(O54&lt;30,"0-30",O54&lt;40,"31-40",O54&lt;50,"41-50",O54&gt;50,"Overage"))</f>
        <v/>
      </c>
      <c r="Q54" s="6" t="str">
        <f>IF(G54="","",ROW(Table1[[#This Row],[Fullname]])-1)</f>
        <v/>
      </c>
      <c r="R54" t="str">
        <f t="shared" si="1"/>
        <v/>
      </c>
    </row>
    <row r="55" spans="11:18" x14ac:dyDescent="0.25">
      <c r="K55" t="str">
        <f>IF(G55="","",LEFT(G55,H55-1))</f>
        <v/>
      </c>
      <c r="L55" t="str">
        <f>IF(G55="","",MID(G55,H55+1,1)&amp;"."&amp;MID(G55,I55+1,1))</f>
        <v/>
      </c>
      <c r="M55" t="str">
        <f>IF(G55="","",MID(G55,J55+1,LEN(G55)-J55))</f>
        <v/>
      </c>
      <c r="N55" t="str">
        <f>IF(G55="","",CONCATENATE(L55," ",M55))</f>
        <v/>
      </c>
      <c r="O55" t="str">
        <f ca="1">IF(B55="","",YEAR(TODAY())-YEAR(B55))</f>
        <v/>
      </c>
      <c r="P55" t="str" cm="1">
        <f t="array" aca="1" ref="P55" ca="1">IF(O55="","",_xlfn.IFS(O55&lt;30,"0-30",O55&lt;40,"31-40",O55&lt;50,"41-50",O55&gt;50,"Overage"))</f>
        <v/>
      </c>
      <c r="Q55" s="6" t="str">
        <f>IF(G55="","",ROW(Table1[[#This Row],[Fullname]])-1)</f>
        <v/>
      </c>
      <c r="R55" t="str">
        <f t="shared" si="1"/>
        <v/>
      </c>
    </row>
    <row r="56" spans="11:18" x14ac:dyDescent="0.25">
      <c r="K56" t="str">
        <f>IF(G56="","",LEFT(G56,H56-1))</f>
        <v/>
      </c>
      <c r="L56" t="str">
        <f>IF(G56="","",MID(G56,H56+1,1)&amp;"."&amp;MID(G56,I56+1,1))</f>
        <v/>
      </c>
      <c r="M56" t="str">
        <f>IF(G56="","",MID(G56,J56+1,LEN(G56)-J56))</f>
        <v/>
      </c>
      <c r="N56" t="str">
        <f>IF(G56="","",CONCATENATE(L56," ",M56))</f>
        <v/>
      </c>
      <c r="O56" t="str">
        <f ca="1">IF(B56="","",YEAR(TODAY())-YEAR(B56))</f>
        <v/>
      </c>
      <c r="P56" t="str" cm="1">
        <f t="array" aca="1" ref="P56" ca="1">IF(O56="","",_xlfn.IFS(O56&lt;30,"0-30",O56&lt;40,"31-40",O56&lt;50,"41-50",O56&gt;50,"Overage"))</f>
        <v/>
      </c>
      <c r="Q56" s="6" t="str">
        <f>IF(G56="","",ROW(Table1[[#This Row],[Fullname]])-1)</f>
        <v/>
      </c>
      <c r="R56" t="str">
        <f t="shared" si="1"/>
        <v/>
      </c>
    </row>
    <row r="57" spans="11:18" x14ac:dyDescent="0.25">
      <c r="K57" t="str">
        <f>IF(G57="","",LEFT(G57,H57-1))</f>
        <v/>
      </c>
      <c r="L57" t="str">
        <f>IF(G57="","",MID(G57,H57+1,1)&amp;"."&amp;MID(G57,I57+1,1))</f>
        <v/>
      </c>
      <c r="M57" t="str">
        <f>IF(G57="","",MID(G57,J57+1,LEN(G57)-J57))</f>
        <v/>
      </c>
      <c r="N57" t="str">
        <f>IF(G57="","",CONCATENATE(L57," ",M57))</f>
        <v/>
      </c>
      <c r="O57" t="str">
        <f ca="1">IF(B57="","",YEAR(TODAY())-YEAR(B57))</f>
        <v/>
      </c>
      <c r="P57" t="str" cm="1">
        <f t="array" aca="1" ref="P57" ca="1">IF(O57="","",_xlfn.IFS(O57&lt;30,"0-30",O57&lt;40,"31-40",O57&lt;50,"41-50",O57&gt;50,"Overage"))</f>
        <v/>
      </c>
      <c r="Q57" s="6" t="str">
        <f>IF(G57="","",ROW(Table1[[#This Row],[Fullname]])-1)</f>
        <v/>
      </c>
      <c r="R57" t="str">
        <f t="shared" si="1"/>
        <v/>
      </c>
    </row>
    <row r="58" spans="11:18" x14ac:dyDescent="0.25">
      <c r="K58" t="str">
        <f>IF(G58="","",LEFT(G58,H58-1))</f>
        <v/>
      </c>
      <c r="L58" t="str">
        <f>IF(G58="","",MID(G58,H58+1,1)&amp;"."&amp;MID(G58,I58+1,1))</f>
        <v/>
      </c>
      <c r="M58" t="str">
        <f>IF(G58="","",MID(G58,J58+1,LEN(G58)-J58))</f>
        <v/>
      </c>
      <c r="N58" t="str">
        <f>IF(G58="","",CONCATENATE(L58," ",M58))</f>
        <v/>
      </c>
      <c r="O58" t="str">
        <f ca="1">IF(B58="","",YEAR(TODAY())-YEAR(B58))</f>
        <v/>
      </c>
      <c r="P58" t="str" cm="1">
        <f t="array" aca="1" ref="P58" ca="1">IF(O58="","",_xlfn.IFS(O58&lt;30,"0-30",O58&lt;40,"31-40",O58&lt;50,"41-50",O58&gt;50,"Overage"))</f>
        <v/>
      </c>
      <c r="Q58" s="6" t="str">
        <f>IF(G58="","",ROW(Table1[[#This Row],[Fullname]])-1)</f>
        <v/>
      </c>
      <c r="R58" t="str">
        <f t="shared" si="1"/>
        <v/>
      </c>
    </row>
    <row r="59" spans="11:18" x14ac:dyDescent="0.25">
      <c r="K59" t="str">
        <f>IF(G59="","",LEFT(G59,H59-1))</f>
        <v/>
      </c>
      <c r="L59" t="str">
        <f>IF(G59="","",MID(G59,H59+1,1)&amp;"."&amp;MID(G59,I59+1,1))</f>
        <v/>
      </c>
      <c r="M59" t="str">
        <f>IF(G59="","",MID(G59,J59+1,LEN(G59)-J59))</f>
        <v/>
      </c>
      <c r="N59" t="str">
        <f>IF(G59="","",CONCATENATE(L59," ",M59))</f>
        <v/>
      </c>
      <c r="O59" t="str">
        <f ca="1">IF(B59="","",YEAR(TODAY())-YEAR(B59))</f>
        <v/>
      </c>
      <c r="P59" t="str" cm="1">
        <f t="array" aca="1" ref="P59" ca="1">IF(O59="","",_xlfn.IFS(O59&lt;30,"0-30",O59&lt;40,"31-40",O59&lt;50,"41-50",O59&gt;50,"Overage"))</f>
        <v/>
      </c>
      <c r="Q59" s="6" t="str">
        <f>IF(G59="","",ROW(Table1[[#This Row],[Fullname]])-1)</f>
        <v/>
      </c>
      <c r="R59" t="str">
        <f t="shared" si="1"/>
        <v/>
      </c>
    </row>
    <row r="60" spans="11:18" x14ac:dyDescent="0.25">
      <c r="K60" t="str">
        <f>IF(G60="","",LEFT(G60,H60-1))</f>
        <v/>
      </c>
      <c r="L60" t="str">
        <f>IF(G60="","",MID(G60,H60+1,1)&amp;"."&amp;MID(G60,I60+1,1))</f>
        <v/>
      </c>
      <c r="M60" t="str">
        <f>IF(G60="","",MID(G60,J60+1,LEN(G60)-J60))</f>
        <v/>
      </c>
      <c r="N60" t="str">
        <f>IF(G60="","",CONCATENATE(L60," ",M60))</f>
        <v/>
      </c>
      <c r="O60" t="str">
        <f ca="1">IF(B60="","",YEAR(TODAY())-YEAR(B60))</f>
        <v/>
      </c>
      <c r="P60" t="str" cm="1">
        <f t="array" aca="1" ref="P60" ca="1">IF(O60="","",_xlfn.IFS(O60&lt;30,"0-30",O60&lt;40,"31-40",O60&lt;50,"41-50",O60&gt;50,"Overage"))</f>
        <v/>
      </c>
      <c r="Q60" s="6" t="str">
        <f>IF(G60="","",ROW(Table1[[#This Row],[Fullname]])-1)</f>
        <v/>
      </c>
      <c r="R60" t="str">
        <f t="shared" si="1"/>
        <v/>
      </c>
    </row>
    <row r="61" spans="11:18" x14ac:dyDescent="0.25">
      <c r="K61" t="str">
        <f>IF(G61="","",LEFT(G61,H61-1))</f>
        <v/>
      </c>
      <c r="L61" t="str">
        <f>IF(G61="","",MID(G61,H61+1,1)&amp;"."&amp;MID(G61,I61+1,1))</f>
        <v/>
      </c>
      <c r="M61" t="str">
        <f>IF(G61="","",MID(G61,J61+1,LEN(G61)-J61))</f>
        <v/>
      </c>
      <c r="N61" t="str">
        <f>IF(G61="","",CONCATENATE(L61," ",M61))</f>
        <v/>
      </c>
      <c r="O61" t="str">
        <f ca="1">IF(B61="","",YEAR(TODAY())-YEAR(B61))</f>
        <v/>
      </c>
      <c r="P61" t="str" cm="1">
        <f t="array" aca="1" ref="P61" ca="1">IF(O61="","",_xlfn.IFS(O61&lt;30,"0-30",O61&lt;40,"31-40",O61&lt;50,"41-50",O61&gt;50,"Overage"))</f>
        <v/>
      </c>
      <c r="Q61" s="6" t="str">
        <f>IF(G61="","",ROW(Table1[[#This Row],[Fullname]])-1)</f>
        <v/>
      </c>
      <c r="R61" t="str">
        <f t="shared" si="1"/>
        <v/>
      </c>
    </row>
    <row r="62" spans="11:18" x14ac:dyDescent="0.25">
      <c r="K62" t="str">
        <f>IF(G62="","",LEFT(G62,H62-1))</f>
        <v/>
      </c>
      <c r="L62" t="str">
        <f>IF(G62="","",MID(G62,H62+1,1)&amp;"."&amp;MID(G62,I62+1,1))</f>
        <v/>
      </c>
      <c r="M62" t="str">
        <f>IF(G62="","",MID(G62,J62+1,LEN(G62)-J62))</f>
        <v/>
      </c>
      <c r="N62" t="str">
        <f>IF(G62="","",CONCATENATE(L62," ",M62))</f>
        <v/>
      </c>
      <c r="O62" t="str">
        <f ca="1">IF(B62="","",YEAR(TODAY())-YEAR(B62))</f>
        <v/>
      </c>
      <c r="P62" t="str" cm="1">
        <f t="array" aca="1" ref="P62" ca="1">IF(O62="","",_xlfn.IFS(O62&lt;30,"0-30",O62&lt;40,"31-40",O62&lt;50,"41-50",O62&gt;50,"Overage"))</f>
        <v/>
      </c>
      <c r="Q62" s="6" t="str">
        <f>IF(G62="","",ROW(Table1[[#This Row],[Fullname]])-1)</f>
        <v/>
      </c>
      <c r="R62" t="str">
        <f t="shared" si="1"/>
        <v/>
      </c>
    </row>
    <row r="63" spans="11:18" x14ac:dyDescent="0.25">
      <c r="K63" t="str">
        <f>IF(G63="","",LEFT(G63,H63-1))</f>
        <v/>
      </c>
      <c r="L63" t="str">
        <f>IF(G63="","",MID(G63,H63+1,1)&amp;"."&amp;MID(G63,I63+1,1))</f>
        <v/>
      </c>
      <c r="M63" t="str">
        <f>IF(G63="","",MID(G63,J63+1,LEN(G63)-J63))</f>
        <v/>
      </c>
      <c r="N63" t="str">
        <f>IF(G63="","",CONCATENATE(L63," ",M63))</f>
        <v/>
      </c>
      <c r="O63" t="str">
        <f ca="1">IF(B63="","",YEAR(TODAY())-YEAR(B63))</f>
        <v/>
      </c>
      <c r="P63" t="str" cm="1">
        <f t="array" aca="1" ref="P63" ca="1">IF(O63="","",_xlfn.IFS(O63&lt;30,"0-30",O63&lt;40,"31-40",O63&lt;50,"41-50",O63&gt;50,"Overage"))</f>
        <v/>
      </c>
      <c r="Q63" s="6" t="str">
        <f>IF(G63="","",ROW(Table1[[#This Row],[Fullname]])-1)</f>
        <v/>
      </c>
      <c r="R63" t="str">
        <f t="shared" si="1"/>
        <v/>
      </c>
    </row>
    <row r="64" spans="11:18" x14ac:dyDescent="0.25">
      <c r="K64" t="str">
        <f>IF(G64="","",LEFT(G64,H64-1))</f>
        <v/>
      </c>
      <c r="L64" t="str">
        <f>IF(G64="","",MID(G64,H64+1,1)&amp;"."&amp;MID(G64,I64+1,1))</f>
        <v/>
      </c>
      <c r="M64" t="str">
        <f>IF(G64="","",MID(G64,J64+1,LEN(G64)-J64))</f>
        <v/>
      </c>
      <c r="N64" t="str">
        <f>IF(G64="","",CONCATENATE(L64," ",M64))</f>
        <v/>
      </c>
      <c r="O64" t="str">
        <f ca="1">IF(B64="","",YEAR(TODAY())-YEAR(B64))</f>
        <v/>
      </c>
      <c r="P64" t="str" cm="1">
        <f t="array" aca="1" ref="P64" ca="1">IF(O64="","",_xlfn.IFS(O64&lt;30,"0-30",O64&lt;40,"31-40",O64&lt;50,"41-50",O64&gt;50,"Overage"))</f>
        <v/>
      </c>
      <c r="Q64" s="6" t="str">
        <f>IF(G64="","",ROW(Table1[[#This Row],[Fullname]])-1)</f>
        <v/>
      </c>
      <c r="R64" t="str">
        <f t="shared" si="1"/>
        <v/>
      </c>
    </row>
    <row r="65" spans="11:18" x14ac:dyDescent="0.25">
      <c r="K65" t="str">
        <f>IF(G65="","",LEFT(G65,H65-1))</f>
        <v/>
      </c>
      <c r="L65" t="str">
        <f>IF(G65="","",MID(G65,H65+1,1)&amp;"."&amp;MID(G65,I65+1,1))</f>
        <v/>
      </c>
      <c r="M65" t="str">
        <f>IF(G65="","",MID(G65,J65+1,LEN(G65)-J65))</f>
        <v/>
      </c>
      <c r="N65" t="str">
        <f>IF(G65="","",CONCATENATE(L65," ",M65))</f>
        <v/>
      </c>
      <c r="O65" t="str">
        <f ca="1">IF(B65="","",YEAR(TODAY())-YEAR(B65))</f>
        <v/>
      </c>
      <c r="P65" t="str" cm="1">
        <f t="array" aca="1" ref="P65" ca="1">IF(O65="","",_xlfn.IFS(O65&lt;30,"0-30",O65&lt;40,"31-40",O65&lt;50,"41-50",O65&gt;50,"Overage"))</f>
        <v/>
      </c>
      <c r="Q65" s="6" t="str">
        <f>IF(G65="","",ROW(Table1[[#This Row],[Fullname]])-1)</f>
        <v/>
      </c>
      <c r="R65" t="str">
        <f t="shared" si="1"/>
        <v/>
      </c>
    </row>
    <row r="66" spans="11:18" x14ac:dyDescent="0.25">
      <c r="K66" t="str">
        <f>IF(G66="","",LEFT(G66,H66-1))</f>
        <v/>
      </c>
      <c r="L66" t="str">
        <f>IF(G66="","",MID(G66,H66+1,1)&amp;"."&amp;MID(G66,I66+1,1))</f>
        <v/>
      </c>
      <c r="M66" t="str">
        <f>IF(G66="","",MID(G66,J66+1,LEN(G66)-J66))</f>
        <v/>
      </c>
      <c r="N66" t="str">
        <f>IF(G66="","",CONCATENATE(L66," ",M66))</f>
        <v/>
      </c>
      <c r="O66" t="str">
        <f ca="1">IF(B66="","",YEAR(TODAY())-YEAR(B66))</f>
        <v/>
      </c>
      <c r="P66" t="str" cm="1">
        <f t="array" aca="1" ref="P66" ca="1">IF(O66="","",_xlfn.IFS(O66&lt;30,"0-30",O66&lt;40,"31-40",O66&lt;50,"41-50",O66&gt;50,"Overage"))</f>
        <v/>
      </c>
      <c r="Q66" s="6" t="str">
        <f>IF(G66="","",ROW(Table1[[#This Row],[Fullname]])-1)</f>
        <v/>
      </c>
      <c r="R66" t="str">
        <f t="shared" ref="R66:R97" si="2">IF(E66="","",CONCATENATE("TR-",_xlfn.XLOOKUP(E66,$T$2:$T$8,$U$2:$U$8),"-",Q66))</f>
        <v/>
      </c>
    </row>
    <row r="67" spans="11:18" x14ac:dyDescent="0.25">
      <c r="K67" t="str">
        <f>IF(G67="","",LEFT(G67,H67-1))</f>
        <v/>
      </c>
      <c r="L67" t="str">
        <f>IF(G67="","",MID(G67,H67+1,1)&amp;"."&amp;MID(G67,I67+1,1))</f>
        <v/>
      </c>
      <c r="M67" t="str">
        <f>IF(G67="","",MID(G67,J67+1,LEN(G67)-J67))</f>
        <v/>
      </c>
      <c r="N67" t="str">
        <f>IF(G67="","",CONCATENATE(L67," ",M67))</f>
        <v/>
      </c>
      <c r="O67" t="str">
        <f ca="1">IF(B67="","",YEAR(TODAY())-YEAR(B67))</f>
        <v/>
      </c>
      <c r="P67" t="str" cm="1">
        <f t="array" aca="1" ref="P67" ca="1">IF(O67="","",_xlfn.IFS(O67&lt;30,"0-30",O67&lt;40,"31-40",O67&lt;50,"41-50",O67&gt;50,"Overage"))</f>
        <v/>
      </c>
      <c r="Q67" s="6" t="str">
        <f>IF(G67="","",ROW(Table1[[#This Row],[Fullname]])-1)</f>
        <v/>
      </c>
      <c r="R67" t="str">
        <f t="shared" si="2"/>
        <v/>
      </c>
    </row>
    <row r="68" spans="11:18" x14ac:dyDescent="0.25">
      <c r="K68" t="str">
        <f>IF(G68="","",LEFT(G68,H68-1))</f>
        <v/>
      </c>
      <c r="L68" t="str">
        <f>IF(G68="","",MID(G68,H68+1,1)&amp;"."&amp;MID(G68,I68+1,1))</f>
        <v/>
      </c>
      <c r="M68" t="str">
        <f>IF(G68="","",MID(G68,J68+1,LEN(G68)-J68))</f>
        <v/>
      </c>
      <c r="N68" t="str">
        <f>IF(G68="","",CONCATENATE(L68," ",M68))</f>
        <v/>
      </c>
      <c r="O68" t="str">
        <f ca="1">IF(B68="","",YEAR(TODAY())-YEAR(B68))</f>
        <v/>
      </c>
      <c r="P68" t="str" cm="1">
        <f t="array" aca="1" ref="P68" ca="1">IF(O68="","",_xlfn.IFS(O68&lt;30,"0-30",O68&lt;40,"31-40",O68&lt;50,"41-50",O68&gt;50,"Overage"))</f>
        <v/>
      </c>
      <c r="Q68" s="6" t="str">
        <f>IF(G68="","",ROW(Table1[[#This Row],[Fullname]])-1)</f>
        <v/>
      </c>
      <c r="R68" t="str">
        <f t="shared" si="2"/>
        <v/>
      </c>
    </row>
    <row r="69" spans="11:18" x14ac:dyDescent="0.25">
      <c r="K69" t="str">
        <f>IF(G69="","",LEFT(G69,H69-1))</f>
        <v/>
      </c>
      <c r="L69" t="str">
        <f>IF(G69="","",MID(G69,H69+1,1)&amp;"."&amp;MID(G69,I69+1,1))</f>
        <v/>
      </c>
      <c r="M69" t="str">
        <f>IF(G69="","",MID(G69,J69+1,LEN(G69)-J69))</f>
        <v/>
      </c>
      <c r="N69" t="str">
        <f>IF(G69="","",CONCATENATE(L69," ",M69))</f>
        <v/>
      </c>
      <c r="O69" t="str">
        <f ca="1">IF(B69="","",YEAR(TODAY())-YEAR(B69))</f>
        <v/>
      </c>
      <c r="P69" t="str" cm="1">
        <f t="array" aca="1" ref="P69" ca="1">IF(O69="","",_xlfn.IFS(O69&lt;30,"0-30",O69&lt;40,"31-40",O69&lt;50,"41-50",O69&gt;50,"Overage"))</f>
        <v/>
      </c>
      <c r="Q69" s="6" t="str">
        <f>IF(G69="","",ROW(Table1[[#This Row],[Fullname]])-1)</f>
        <v/>
      </c>
      <c r="R69" t="str">
        <f t="shared" si="2"/>
        <v/>
      </c>
    </row>
    <row r="70" spans="11:18" x14ac:dyDescent="0.25">
      <c r="K70" t="str">
        <f>IF(G70="","",LEFT(G70,H70-1))</f>
        <v/>
      </c>
      <c r="L70" t="str">
        <f>IF(G70="","",MID(G70,H70+1,1)&amp;"."&amp;MID(G70,I70+1,1))</f>
        <v/>
      </c>
      <c r="M70" t="str">
        <f>IF(G70="","",MID(G70,J70+1,LEN(G70)-J70))</f>
        <v/>
      </c>
      <c r="N70" t="str">
        <f>IF(G70="","",CONCATENATE(L70," ",M70))</f>
        <v/>
      </c>
      <c r="O70" t="str">
        <f ca="1">IF(B70="","",YEAR(TODAY())-YEAR(B70))</f>
        <v/>
      </c>
      <c r="P70" t="str" cm="1">
        <f t="array" aca="1" ref="P70" ca="1">IF(O70="","",_xlfn.IFS(O70&lt;30,"0-30",O70&lt;40,"31-40",O70&lt;50,"41-50",O70&gt;50,"Overage"))</f>
        <v/>
      </c>
      <c r="Q70" s="6" t="str">
        <f>IF(G70="","",ROW(Table1[[#This Row],[Fullname]])-1)</f>
        <v/>
      </c>
      <c r="R70" t="str">
        <f t="shared" si="2"/>
        <v/>
      </c>
    </row>
    <row r="71" spans="11:18" x14ac:dyDescent="0.25">
      <c r="K71" t="str">
        <f>IF(G71="","",LEFT(G71,H71-1))</f>
        <v/>
      </c>
      <c r="L71" t="str">
        <f>IF(G71="","",MID(G71,H71+1,1)&amp;"."&amp;MID(G71,I71+1,1))</f>
        <v/>
      </c>
      <c r="M71" t="str">
        <f>IF(G71="","",MID(G71,J71+1,LEN(G71)-J71))</f>
        <v/>
      </c>
      <c r="N71" t="str">
        <f>IF(G71="","",CONCATENATE(L71," ",M71))</f>
        <v/>
      </c>
      <c r="O71" t="str">
        <f ca="1">IF(B71="","",YEAR(TODAY())-YEAR(B71))</f>
        <v/>
      </c>
      <c r="P71" t="str" cm="1">
        <f t="array" aca="1" ref="P71" ca="1">IF(O71="","",_xlfn.IFS(O71&lt;30,"0-30",O71&lt;40,"31-40",O71&lt;50,"41-50",O71&gt;50,"Overage"))</f>
        <v/>
      </c>
      <c r="Q71" s="6" t="str">
        <f>IF(G71="","",ROW(Table1[[#This Row],[Fullname]])-1)</f>
        <v/>
      </c>
      <c r="R71" t="str">
        <f t="shared" si="2"/>
        <v/>
      </c>
    </row>
    <row r="72" spans="11:18" x14ac:dyDescent="0.25">
      <c r="K72" t="str">
        <f>IF(G72="","",LEFT(G72,H72-1))</f>
        <v/>
      </c>
      <c r="L72" t="str">
        <f>IF(G72="","",MID(G72,H72+1,1)&amp;"."&amp;MID(G72,I72+1,1))</f>
        <v/>
      </c>
      <c r="M72" t="str">
        <f>IF(G72="","",MID(G72,J72+1,LEN(G72)-J72))</f>
        <v/>
      </c>
      <c r="N72" t="str">
        <f>IF(G72="","",CONCATENATE(L72," ",M72))</f>
        <v/>
      </c>
      <c r="O72" t="str">
        <f ca="1">IF(B72="","",YEAR(TODAY())-YEAR(B72))</f>
        <v/>
      </c>
      <c r="P72" t="str" cm="1">
        <f t="array" aca="1" ref="P72" ca="1">IF(O72="","",_xlfn.IFS(O72&lt;30,"0-30",O72&lt;40,"31-40",O72&lt;50,"41-50",O72&gt;50,"Overage"))</f>
        <v/>
      </c>
      <c r="Q72" s="6" t="str">
        <f>IF(G72="","",ROW(Table1[[#This Row],[Fullname]])-1)</f>
        <v/>
      </c>
      <c r="R72" t="str">
        <f t="shared" si="2"/>
        <v/>
      </c>
    </row>
    <row r="73" spans="11:18" x14ac:dyDescent="0.25">
      <c r="K73" t="str">
        <f>IF(G73="","",LEFT(G73,H73-1))</f>
        <v/>
      </c>
      <c r="L73" t="str">
        <f>IF(G73="","",MID(G73,H73+1,1)&amp;"."&amp;MID(G73,I73+1,1))</f>
        <v/>
      </c>
      <c r="M73" t="str">
        <f>IF(G73="","",MID(G73,J73+1,LEN(G73)-J73))</f>
        <v/>
      </c>
      <c r="N73" t="str">
        <f>IF(G73="","",CONCATENATE(L73," ",M73))</f>
        <v/>
      </c>
      <c r="O73" t="str">
        <f ca="1">IF(B73="","",YEAR(TODAY())-YEAR(B73))</f>
        <v/>
      </c>
      <c r="P73" t="str" cm="1">
        <f t="array" aca="1" ref="P73" ca="1">IF(O73="","",_xlfn.IFS(O73&lt;30,"0-30",O73&lt;40,"31-40",O73&lt;50,"41-50",O73&gt;50,"Overage"))</f>
        <v/>
      </c>
      <c r="Q73" s="6" t="str">
        <f>IF(G73="","",ROW(Table1[[#This Row],[Fullname]])-1)</f>
        <v/>
      </c>
      <c r="R73" t="str">
        <f t="shared" si="2"/>
        <v/>
      </c>
    </row>
    <row r="74" spans="11:18" x14ac:dyDescent="0.25">
      <c r="K74" t="str">
        <f>IF(G74="","",LEFT(G74,H74-1))</f>
        <v/>
      </c>
      <c r="L74" t="str">
        <f>IF(G74="","",MID(G74,H74+1,1)&amp;"."&amp;MID(G74,I74+1,1))</f>
        <v/>
      </c>
      <c r="M74" t="str">
        <f>IF(G74="","",MID(G74,J74+1,LEN(G74)-J74))</f>
        <v/>
      </c>
      <c r="N74" t="str">
        <f>IF(G74="","",CONCATENATE(L74," ",M74))</f>
        <v/>
      </c>
      <c r="O74" t="str">
        <f ca="1">IF(B74="","",YEAR(TODAY())-YEAR(B74))</f>
        <v/>
      </c>
      <c r="P74" t="str" cm="1">
        <f t="array" aca="1" ref="P74" ca="1">IF(O74="","",_xlfn.IFS(O74&lt;30,"0-30",O74&lt;40,"31-40",O74&lt;50,"41-50",O74&gt;50,"Overage"))</f>
        <v/>
      </c>
      <c r="Q74" s="6" t="str">
        <f>IF(G74="","",ROW(Table1[[#This Row],[Fullname]])-1)</f>
        <v/>
      </c>
      <c r="R74" t="str">
        <f t="shared" si="2"/>
        <v/>
      </c>
    </row>
    <row r="75" spans="11:18" x14ac:dyDescent="0.25">
      <c r="K75" t="str">
        <f>IF(G75="","",LEFT(G75,H75-1))</f>
        <v/>
      </c>
      <c r="L75" t="str">
        <f>IF(G75="","",MID(G75,H75+1,1)&amp;"."&amp;MID(G75,I75+1,1))</f>
        <v/>
      </c>
      <c r="M75" t="str">
        <f>IF(G75="","",MID(G75,J75+1,LEN(G75)-J75))</f>
        <v/>
      </c>
      <c r="N75" t="str">
        <f>IF(G75="","",CONCATENATE(L75," ",M75))</f>
        <v/>
      </c>
      <c r="O75" t="str">
        <f ca="1">IF(B75="","",YEAR(TODAY())-YEAR(B75))</f>
        <v/>
      </c>
      <c r="P75" t="str" cm="1">
        <f t="array" aca="1" ref="P75" ca="1">IF(O75="","",_xlfn.IFS(O75&lt;30,"0-30",O75&lt;40,"31-40",O75&lt;50,"41-50",O75&gt;50,"Overage"))</f>
        <v/>
      </c>
      <c r="Q75" s="6" t="str">
        <f>IF(G75="","",ROW(Table1[[#This Row],[Fullname]])-1)</f>
        <v/>
      </c>
      <c r="R75" t="str">
        <f t="shared" si="2"/>
        <v/>
      </c>
    </row>
    <row r="76" spans="11:18" x14ac:dyDescent="0.25">
      <c r="K76" t="str">
        <f>IF(G76="","",LEFT(G76,H76-1))</f>
        <v/>
      </c>
      <c r="L76" t="str">
        <f>IF(G76="","",MID(G76,H76+1,1)&amp;"."&amp;MID(G76,I76+1,1))</f>
        <v/>
      </c>
      <c r="M76" t="str">
        <f>IF(G76="","",MID(G76,J76+1,LEN(G76)-J76))</f>
        <v/>
      </c>
      <c r="N76" t="str">
        <f>IF(G76="","",CONCATENATE(L76," ",M76))</f>
        <v/>
      </c>
      <c r="O76" t="str">
        <f ca="1">IF(B76="","",YEAR(TODAY())-YEAR(B76))</f>
        <v/>
      </c>
      <c r="P76" t="str" cm="1">
        <f t="array" aca="1" ref="P76" ca="1">IF(O76="","",_xlfn.IFS(O76&lt;30,"0-30",O76&lt;40,"31-40",O76&lt;50,"41-50",O76&gt;50,"Overage"))</f>
        <v/>
      </c>
      <c r="Q76" s="6" t="str">
        <f>IF(G76="","",ROW(Table1[[#This Row],[Fullname]])-1)</f>
        <v/>
      </c>
      <c r="R76" t="str">
        <f t="shared" si="2"/>
        <v/>
      </c>
    </row>
    <row r="77" spans="11:18" x14ac:dyDescent="0.25">
      <c r="K77" t="str">
        <f>IF(G77="","",LEFT(G77,H77-1))</f>
        <v/>
      </c>
      <c r="L77" t="str">
        <f>IF(G77="","",MID(G77,H77+1,1)&amp;"."&amp;MID(G77,I77+1,1))</f>
        <v/>
      </c>
      <c r="M77" t="str">
        <f>IF(G77="","",MID(G77,J77+1,LEN(G77)-J77))</f>
        <v/>
      </c>
      <c r="N77" t="str">
        <f>IF(G77="","",CONCATENATE(L77," ",M77))</f>
        <v/>
      </c>
      <c r="O77" t="str">
        <f ca="1">IF(B77="","",YEAR(TODAY())-YEAR(B77))</f>
        <v/>
      </c>
      <c r="P77" t="str" cm="1">
        <f t="array" aca="1" ref="P77" ca="1">IF(O77="","",_xlfn.IFS(O77&lt;30,"0-30",O77&lt;40,"31-40",O77&lt;50,"41-50",O77&gt;50,"Overage"))</f>
        <v/>
      </c>
      <c r="Q77" s="6" t="str">
        <f>IF(G77="","",ROW(Table1[[#This Row],[Fullname]])-1)</f>
        <v/>
      </c>
      <c r="R77" t="str">
        <f t="shared" si="2"/>
        <v/>
      </c>
    </row>
    <row r="78" spans="11:18" x14ac:dyDescent="0.25">
      <c r="K78" t="str">
        <f>IF(G78="","",LEFT(G78,H78-1))</f>
        <v/>
      </c>
      <c r="L78" t="str">
        <f>IF(G78="","",MID(G78,H78+1,1)&amp;"."&amp;MID(G78,I78+1,1))</f>
        <v/>
      </c>
      <c r="M78" t="str">
        <f>IF(G78="","",MID(G78,J78+1,LEN(G78)-J78))</f>
        <v/>
      </c>
      <c r="N78" t="str">
        <f>IF(G78="","",CONCATENATE(L78," ",M78))</f>
        <v/>
      </c>
      <c r="O78" t="str">
        <f ca="1">IF(B78="","",YEAR(TODAY())-YEAR(B78))</f>
        <v/>
      </c>
      <c r="P78" t="str" cm="1">
        <f t="array" aca="1" ref="P78" ca="1">IF(O78="","",_xlfn.IFS(O78&lt;30,"0-30",O78&lt;40,"31-40",O78&lt;50,"41-50",O78&gt;50,"Overage"))</f>
        <v/>
      </c>
      <c r="Q78" s="6" t="str">
        <f>IF(G78="","",ROW(Table1[[#This Row],[Fullname]])-1)</f>
        <v/>
      </c>
      <c r="R78" t="str">
        <f t="shared" si="2"/>
        <v/>
      </c>
    </row>
    <row r="79" spans="11:18" x14ac:dyDescent="0.25">
      <c r="K79" t="str">
        <f>IF(G79="","",LEFT(G79,H79-1))</f>
        <v/>
      </c>
      <c r="L79" t="str">
        <f>IF(G79="","",MID(G79,H79+1,1)&amp;"."&amp;MID(G79,I79+1,1))</f>
        <v/>
      </c>
      <c r="M79" t="str">
        <f>IF(G79="","",MID(G79,J79+1,LEN(G79)-J79))</f>
        <v/>
      </c>
      <c r="N79" t="str">
        <f>IF(G79="","",CONCATENATE(L79," ",M79))</f>
        <v/>
      </c>
      <c r="O79" t="str">
        <f ca="1">IF(B79="","",YEAR(TODAY())-YEAR(B79))</f>
        <v/>
      </c>
      <c r="P79" t="str" cm="1">
        <f t="array" aca="1" ref="P79" ca="1">IF(O79="","",_xlfn.IFS(O79&lt;30,"0-30",O79&lt;40,"31-40",O79&lt;50,"41-50",O79&gt;50,"Overage"))</f>
        <v/>
      </c>
      <c r="Q79" s="6" t="str">
        <f>IF(G79="","",ROW(Table1[[#This Row],[Fullname]])-1)</f>
        <v/>
      </c>
      <c r="R79" t="str">
        <f t="shared" si="2"/>
        <v/>
      </c>
    </row>
    <row r="80" spans="11:18" x14ac:dyDescent="0.25">
      <c r="K80" t="str">
        <f>IF(G80="","",LEFT(G80,H80-1))</f>
        <v/>
      </c>
      <c r="L80" t="str">
        <f>IF(G80="","",MID(G80,H80+1,1)&amp;"."&amp;MID(G80,I80+1,1))</f>
        <v/>
      </c>
      <c r="M80" t="str">
        <f>IF(G80="","",MID(G80,J80+1,LEN(G80)-J80))</f>
        <v/>
      </c>
      <c r="N80" t="str">
        <f>IF(G80="","",CONCATENATE(L80," ",M80))</f>
        <v/>
      </c>
      <c r="O80" t="str">
        <f ca="1">IF(B80="","",YEAR(TODAY())-YEAR(B80))</f>
        <v/>
      </c>
      <c r="P80" t="str" cm="1">
        <f t="array" aca="1" ref="P80" ca="1">IF(O80="","",_xlfn.IFS(O80&lt;30,"0-30",O80&lt;40,"31-40",O80&lt;50,"41-50",O80&gt;50,"Overage"))</f>
        <v/>
      </c>
      <c r="Q80" s="6" t="str">
        <f>IF(G80="","",ROW(Table1[[#This Row],[Fullname]])-1)</f>
        <v/>
      </c>
      <c r="R80" t="str">
        <f t="shared" si="2"/>
        <v/>
      </c>
    </row>
    <row r="81" spans="11:18" x14ac:dyDescent="0.25">
      <c r="K81" t="str">
        <f>IF(G81="","",LEFT(G81,H81-1))</f>
        <v/>
      </c>
      <c r="L81" t="str">
        <f>IF(G81="","",MID(G81,H81+1,1)&amp;"."&amp;MID(G81,I81+1,1))</f>
        <v/>
      </c>
      <c r="M81" t="str">
        <f>IF(G81="","",MID(G81,J81+1,LEN(G81)-J81))</f>
        <v/>
      </c>
      <c r="N81" t="str">
        <f>IF(G81="","",CONCATENATE(L81," ",M81))</f>
        <v/>
      </c>
      <c r="O81" t="str">
        <f ca="1">IF(B81="","",YEAR(TODAY())-YEAR(B81))</f>
        <v/>
      </c>
      <c r="P81" t="str" cm="1">
        <f t="array" aca="1" ref="P81" ca="1">IF(O81="","",_xlfn.IFS(O81&lt;30,"0-30",O81&lt;40,"31-40",O81&lt;50,"41-50",O81&gt;50,"Overage"))</f>
        <v/>
      </c>
      <c r="Q81" s="6" t="str">
        <f>IF(G81="","",ROW(Table1[[#This Row],[Fullname]])-1)</f>
        <v/>
      </c>
      <c r="R81" t="str">
        <f t="shared" si="2"/>
        <v/>
      </c>
    </row>
    <row r="82" spans="11:18" x14ac:dyDescent="0.25">
      <c r="K82" t="str">
        <f>IF(G82="","",LEFT(G82,H82-1))</f>
        <v/>
      </c>
      <c r="L82" t="str">
        <f>IF(G82="","",MID(G82,H82+1,1)&amp;"."&amp;MID(G82,I82+1,1))</f>
        <v/>
      </c>
      <c r="M82" t="str">
        <f>IF(G82="","",MID(G82,J82+1,LEN(G82)-J82))</f>
        <v/>
      </c>
      <c r="N82" t="str">
        <f>IF(G82="","",CONCATENATE(L82," ",M82))</f>
        <v/>
      </c>
      <c r="O82" t="str">
        <f ca="1">IF(B82="","",YEAR(TODAY())-YEAR(B82))</f>
        <v/>
      </c>
      <c r="P82" t="str" cm="1">
        <f t="array" aca="1" ref="P82" ca="1">IF(O82="","",_xlfn.IFS(O82&lt;30,"0-30",O82&lt;40,"31-40",O82&lt;50,"41-50",O82&gt;50,"Overage"))</f>
        <v/>
      </c>
      <c r="Q82" s="6" t="str">
        <f>IF(G82="","",ROW(Table1[[#This Row],[Fullname]])-1)</f>
        <v/>
      </c>
      <c r="R82" t="str">
        <f t="shared" si="2"/>
        <v/>
      </c>
    </row>
    <row r="83" spans="11:18" x14ac:dyDescent="0.25">
      <c r="K83" t="str">
        <f>IF(G83="","",LEFT(G83,H83-1))</f>
        <v/>
      </c>
      <c r="L83" t="str">
        <f>IF(G83="","",MID(G83,H83+1,1)&amp;"."&amp;MID(G83,I83+1,1))</f>
        <v/>
      </c>
      <c r="M83" t="str">
        <f>IF(G83="","",MID(G83,J83+1,LEN(G83)-J83))</f>
        <v/>
      </c>
      <c r="N83" t="str">
        <f>IF(G83="","",CONCATENATE(L83," ",M83))</f>
        <v/>
      </c>
      <c r="O83" t="str">
        <f ca="1">IF(B83="","",YEAR(TODAY())-YEAR(B83))</f>
        <v/>
      </c>
      <c r="P83" t="str" cm="1">
        <f t="array" aca="1" ref="P83" ca="1">IF(O83="","",_xlfn.IFS(O83&lt;30,"0-30",O83&lt;40,"31-40",O83&lt;50,"41-50",O83&gt;50,"Overage"))</f>
        <v/>
      </c>
      <c r="Q83" s="6" t="str">
        <f>IF(G83="","",ROW(Table1[[#This Row],[Fullname]])-1)</f>
        <v/>
      </c>
      <c r="R83" t="str">
        <f t="shared" si="2"/>
        <v/>
      </c>
    </row>
    <row r="84" spans="11:18" x14ac:dyDescent="0.25">
      <c r="K84" t="str">
        <f>IF(G84="","",LEFT(G84,H84-1))</f>
        <v/>
      </c>
      <c r="L84" t="str">
        <f>IF(G84="","",MID(G84,H84+1,1)&amp;"."&amp;MID(G84,I84+1,1))</f>
        <v/>
      </c>
      <c r="M84" t="str">
        <f>IF(G84="","",MID(G84,J84+1,LEN(G84)-J84))</f>
        <v/>
      </c>
      <c r="N84" t="str">
        <f>IF(G84="","",CONCATENATE(L84," ",M84))</f>
        <v/>
      </c>
      <c r="O84" t="str">
        <f ca="1">IF(B84="","",YEAR(TODAY())-YEAR(B84))</f>
        <v/>
      </c>
      <c r="P84" t="str" cm="1">
        <f t="array" aca="1" ref="P84" ca="1">IF(O84="","",_xlfn.IFS(O84&lt;30,"0-30",O84&lt;40,"31-40",O84&lt;50,"41-50",O84&gt;50,"Overage"))</f>
        <v/>
      </c>
      <c r="Q84" s="6" t="str">
        <f>IF(G84="","",ROW(Table1[[#This Row],[Fullname]])-1)</f>
        <v/>
      </c>
      <c r="R84" t="str">
        <f t="shared" si="2"/>
        <v/>
      </c>
    </row>
    <row r="85" spans="11:18" x14ac:dyDescent="0.25">
      <c r="K85" t="str">
        <f>IF(G85="","",LEFT(G85,H85-1))</f>
        <v/>
      </c>
      <c r="L85" t="str">
        <f>IF(G85="","",MID(G85,H85+1,1)&amp;"."&amp;MID(G85,I85+1,1))</f>
        <v/>
      </c>
      <c r="M85" t="str">
        <f>IF(G85="","",MID(G85,J85+1,LEN(G85)-J85))</f>
        <v/>
      </c>
      <c r="N85" t="str">
        <f>IF(G85="","",CONCATENATE(L85," ",M85))</f>
        <v/>
      </c>
      <c r="O85" t="str">
        <f ca="1">IF(B85="","",YEAR(TODAY())-YEAR(B85))</f>
        <v/>
      </c>
      <c r="P85" t="str" cm="1">
        <f t="array" aca="1" ref="P85" ca="1">IF(O85="","",_xlfn.IFS(O85&lt;30,"0-30",O85&lt;40,"31-40",O85&lt;50,"41-50",O85&gt;50,"Overage"))</f>
        <v/>
      </c>
      <c r="Q85" s="6" t="str">
        <f>IF(G85="","",ROW(Table1[[#This Row],[Fullname]])-1)</f>
        <v/>
      </c>
      <c r="R85" t="str">
        <f t="shared" si="2"/>
        <v/>
      </c>
    </row>
    <row r="86" spans="11:18" x14ac:dyDescent="0.25">
      <c r="K86" t="str">
        <f>IF(G86="","",LEFT(G86,H86-1))</f>
        <v/>
      </c>
      <c r="L86" t="str">
        <f>IF(G86="","",MID(G86,H86+1,1)&amp;"."&amp;MID(G86,I86+1,1))</f>
        <v/>
      </c>
      <c r="M86" t="str">
        <f>IF(G86="","",MID(G86,J86+1,LEN(G86)-J86))</f>
        <v/>
      </c>
      <c r="N86" t="str">
        <f>IF(G86="","",CONCATENATE(L86," ",M86))</f>
        <v/>
      </c>
      <c r="O86" t="str">
        <f ca="1">IF(B86="","",YEAR(TODAY())-YEAR(B86))</f>
        <v/>
      </c>
      <c r="P86" t="str" cm="1">
        <f t="array" aca="1" ref="P86" ca="1">IF(O86="","",_xlfn.IFS(O86&lt;30,"0-30",O86&lt;40,"31-40",O86&lt;50,"41-50",O86&gt;50,"Overage"))</f>
        <v/>
      </c>
      <c r="Q86" s="6" t="str">
        <f>IF(G86="","",ROW(Table1[[#This Row],[Fullname]])-1)</f>
        <v/>
      </c>
      <c r="R86" t="str">
        <f t="shared" si="2"/>
        <v/>
      </c>
    </row>
    <row r="87" spans="11:18" x14ac:dyDescent="0.25">
      <c r="K87" t="str">
        <f>IF(G87="","",LEFT(G87,H87-1))</f>
        <v/>
      </c>
      <c r="L87" t="str">
        <f>IF(G87="","",MID(G87,H87+1,1)&amp;"."&amp;MID(G87,I87+1,1))</f>
        <v/>
      </c>
      <c r="M87" t="str">
        <f>IF(G87="","",MID(G87,J87+1,LEN(G87)-J87))</f>
        <v/>
      </c>
      <c r="N87" t="str">
        <f>IF(G87="","",CONCATENATE(L87," ",M87))</f>
        <v/>
      </c>
      <c r="O87" t="str">
        <f ca="1">IF(B87="","",YEAR(TODAY())-YEAR(B87))</f>
        <v/>
      </c>
      <c r="P87" t="str" cm="1">
        <f t="array" aca="1" ref="P87" ca="1">IF(O87="","",_xlfn.IFS(O87&lt;30,"0-30",O87&lt;40,"31-40",O87&lt;50,"41-50",O87&gt;50,"Overage"))</f>
        <v/>
      </c>
      <c r="Q87" s="6" t="str">
        <f>IF(G87="","",ROW(Table1[[#This Row],[Fullname]])-1)</f>
        <v/>
      </c>
      <c r="R87" t="str">
        <f t="shared" si="2"/>
        <v/>
      </c>
    </row>
    <row r="88" spans="11:18" x14ac:dyDescent="0.25">
      <c r="K88" t="str">
        <f>IF(G88="","",LEFT(G88,H88-1))</f>
        <v/>
      </c>
      <c r="L88" t="str">
        <f>IF(G88="","",MID(G88,H88+1,1)&amp;"."&amp;MID(G88,I88+1,1))</f>
        <v/>
      </c>
      <c r="M88" t="str">
        <f>IF(G88="","",MID(G88,J88+1,LEN(G88)-J88))</f>
        <v/>
      </c>
      <c r="N88" t="str">
        <f>IF(G88="","",CONCATENATE(L88," ",M88))</f>
        <v/>
      </c>
      <c r="O88" t="str">
        <f ca="1">IF(B88="","",YEAR(TODAY())-YEAR(B88))</f>
        <v/>
      </c>
      <c r="P88" t="str" cm="1">
        <f t="array" aca="1" ref="P88" ca="1">IF(O88="","",_xlfn.IFS(O88&lt;30,"0-30",O88&lt;40,"31-40",O88&lt;50,"41-50",O88&gt;50,"Overage"))</f>
        <v/>
      </c>
      <c r="Q88" s="6" t="str">
        <f>IF(G88="","",ROW(Table1[[#This Row],[Fullname]])-1)</f>
        <v/>
      </c>
      <c r="R88" t="str">
        <f t="shared" si="2"/>
        <v/>
      </c>
    </row>
    <row r="89" spans="11:18" x14ac:dyDescent="0.25">
      <c r="K89" t="str">
        <f>IF(G89="","",LEFT(G89,H89-1))</f>
        <v/>
      </c>
      <c r="L89" t="str">
        <f>IF(G89="","",MID(G89,H89+1,1)&amp;"."&amp;MID(G89,I89+1,1))</f>
        <v/>
      </c>
      <c r="M89" t="str">
        <f>IF(G89="","",MID(G89,J89+1,LEN(G89)-J89))</f>
        <v/>
      </c>
      <c r="N89" t="str">
        <f>IF(G89="","",CONCATENATE(L89," ",M89))</f>
        <v/>
      </c>
      <c r="O89" t="str">
        <f ca="1">IF(B89="","",YEAR(TODAY())-YEAR(B89))</f>
        <v/>
      </c>
      <c r="P89" t="str" cm="1">
        <f t="array" aca="1" ref="P89" ca="1">IF(O89="","",_xlfn.IFS(O89&lt;30,"0-30",O89&lt;40,"31-40",O89&lt;50,"41-50",O89&gt;50,"Overage"))</f>
        <v/>
      </c>
      <c r="Q89" s="6" t="str">
        <f>IF(G89="","",ROW(Table1[[#This Row],[Fullname]])-1)</f>
        <v/>
      </c>
      <c r="R89" t="str">
        <f t="shared" si="2"/>
        <v/>
      </c>
    </row>
    <row r="90" spans="11:18" x14ac:dyDescent="0.25">
      <c r="K90" t="str">
        <f>IF(G90="","",LEFT(G90,H90-1))</f>
        <v/>
      </c>
      <c r="L90" t="str">
        <f>IF(G90="","",MID(G90,H90+1,1)&amp;"."&amp;MID(G90,I90+1,1))</f>
        <v/>
      </c>
      <c r="M90" t="str">
        <f>IF(G90="","",MID(G90,J90+1,LEN(G90)-J90))</f>
        <v/>
      </c>
      <c r="N90" t="str">
        <f>IF(G90="","",CONCATENATE(L90," ",M90))</f>
        <v/>
      </c>
      <c r="O90" t="str">
        <f ca="1">IF(B90="","",YEAR(TODAY())-YEAR(B90))</f>
        <v/>
      </c>
      <c r="P90" t="str" cm="1">
        <f t="array" aca="1" ref="P90" ca="1">IF(O90="","",_xlfn.IFS(O90&lt;30,"0-30",O90&lt;40,"31-40",O90&lt;50,"41-50",O90&gt;50,"Overage"))</f>
        <v/>
      </c>
      <c r="Q90" s="6" t="str">
        <f>IF(G90="","",ROW(Table1[[#This Row],[Fullname]])-1)</f>
        <v/>
      </c>
      <c r="R90" t="str">
        <f t="shared" si="2"/>
        <v/>
      </c>
    </row>
    <row r="91" spans="11:18" x14ac:dyDescent="0.25">
      <c r="K91" t="str">
        <f>IF(G91="","",LEFT(G91,H91-1))</f>
        <v/>
      </c>
      <c r="L91" t="str">
        <f>IF(G91="","",MID(G91,H91+1,1)&amp;"."&amp;MID(G91,I91+1,1))</f>
        <v/>
      </c>
      <c r="M91" t="str">
        <f>IF(G91="","",MID(G91,J91+1,LEN(G91)-J91))</f>
        <v/>
      </c>
      <c r="N91" t="str">
        <f>IF(G91="","",CONCATENATE(L91," ",M91))</f>
        <v/>
      </c>
      <c r="O91" t="str">
        <f ca="1">IF(B91="","",YEAR(TODAY())-YEAR(B91))</f>
        <v/>
      </c>
      <c r="P91" t="str" cm="1">
        <f t="array" aca="1" ref="P91" ca="1">IF(O91="","",_xlfn.IFS(O91&lt;30,"0-30",O91&lt;40,"31-40",O91&lt;50,"41-50",O91&gt;50,"Overage"))</f>
        <v/>
      </c>
      <c r="Q91" s="6" t="str">
        <f>IF(G91="","",ROW(Table1[[#This Row],[Fullname]])-1)</f>
        <v/>
      </c>
      <c r="R91" t="str">
        <f t="shared" si="2"/>
        <v/>
      </c>
    </row>
    <row r="92" spans="11:18" x14ac:dyDescent="0.25">
      <c r="K92" t="str">
        <f>IF(G92="","",LEFT(G92,H92-1))</f>
        <v/>
      </c>
      <c r="L92" t="str">
        <f>IF(G92="","",MID(G92,H92+1,1)&amp;"."&amp;MID(G92,I92+1,1))</f>
        <v/>
      </c>
      <c r="M92" t="str">
        <f>IF(G92="","",MID(G92,J92+1,LEN(G92)-J92))</f>
        <v/>
      </c>
      <c r="N92" t="str">
        <f>IF(G92="","",CONCATENATE(L92," ",M92))</f>
        <v/>
      </c>
      <c r="O92" t="str">
        <f ca="1">IF(B92="","",YEAR(TODAY())-YEAR(B92))</f>
        <v/>
      </c>
      <c r="P92" t="str" cm="1">
        <f t="array" aca="1" ref="P92" ca="1">IF(O92="","",_xlfn.IFS(O92&lt;30,"0-30",O92&lt;40,"31-40",O92&lt;50,"41-50",O92&gt;50,"Overage"))</f>
        <v/>
      </c>
      <c r="Q92" s="6" t="str">
        <f>IF(G92="","",ROW(Table1[[#This Row],[Fullname]])-1)</f>
        <v/>
      </c>
      <c r="R92" t="str">
        <f t="shared" si="2"/>
        <v/>
      </c>
    </row>
    <row r="93" spans="11:18" x14ac:dyDescent="0.25">
      <c r="K93" t="str">
        <f>IF(G93="","",LEFT(G93,H93-1))</f>
        <v/>
      </c>
      <c r="L93" t="str">
        <f>IF(G93="","",MID(G93,H93+1,1)&amp;"."&amp;MID(G93,I93+1,1))</f>
        <v/>
      </c>
      <c r="M93" t="str">
        <f>IF(G93="","",MID(G93,J93+1,LEN(G93)-J93))</f>
        <v/>
      </c>
      <c r="N93" t="str">
        <f>IF(G93="","",CONCATENATE(L93," ",M93))</f>
        <v/>
      </c>
      <c r="O93" t="str">
        <f ca="1">IF(B93="","",YEAR(TODAY())-YEAR(B93))</f>
        <v/>
      </c>
      <c r="P93" t="str" cm="1">
        <f t="array" aca="1" ref="P93" ca="1">IF(O93="","",_xlfn.IFS(O93&lt;30,"0-30",O93&lt;40,"31-40",O93&lt;50,"41-50",O93&gt;50,"Overage"))</f>
        <v/>
      </c>
      <c r="Q93" s="6" t="str">
        <f>IF(G93="","",ROW(Table1[[#This Row],[Fullname]])-1)</f>
        <v/>
      </c>
      <c r="R93" t="str">
        <f t="shared" si="2"/>
        <v/>
      </c>
    </row>
    <row r="94" spans="11:18" x14ac:dyDescent="0.25">
      <c r="K94" t="str">
        <f>IF(G94="","",LEFT(G94,H94-1))</f>
        <v/>
      </c>
      <c r="L94" t="str">
        <f>IF(G94="","",MID(G94,H94+1,1)&amp;"."&amp;MID(G94,I94+1,1))</f>
        <v/>
      </c>
      <c r="M94" t="str">
        <f>IF(G94="","",MID(G94,J94+1,LEN(G94)-J94))</f>
        <v/>
      </c>
      <c r="N94" t="str">
        <f>IF(G94="","",CONCATENATE(L94," ",M94))</f>
        <v/>
      </c>
      <c r="O94" t="str">
        <f ca="1">IF(B94="","",YEAR(TODAY())-YEAR(B94))</f>
        <v/>
      </c>
      <c r="Q94" s="6" t="str">
        <f>IF(G94="","",ROW(Table1[[#This Row],[Fullname]])-1)</f>
        <v/>
      </c>
      <c r="R94" t="str">
        <f t="shared" si="2"/>
        <v/>
      </c>
    </row>
    <row r="95" spans="11:18" x14ac:dyDescent="0.25">
      <c r="K95" t="str">
        <f>IF(G95="","",LEFT(G95,H95-1))</f>
        <v/>
      </c>
      <c r="L95" t="str">
        <f>IF(G95="","",MID(G95,H95+1,1)&amp;"."&amp;MID(G95,I95+1,1))</f>
        <v/>
      </c>
      <c r="M95" t="str">
        <f>IF(G95="","",MID(G95,J95+1,LEN(G95)-J95))</f>
        <v/>
      </c>
      <c r="N95" t="str">
        <f>IF(G95="","",CONCATENATE(L95," ",M95))</f>
        <v/>
      </c>
      <c r="O95" t="str">
        <f ca="1">IF(B95="","",YEAR(TODAY())-YEAR(B95))</f>
        <v/>
      </c>
      <c r="Q95" s="6" t="str">
        <f>IF(G95="","",ROW(Table1[[#This Row],[Fullname]])-1)</f>
        <v/>
      </c>
      <c r="R95" t="str">
        <f t="shared" si="2"/>
        <v/>
      </c>
    </row>
    <row r="96" spans="11:18" x14ac:dyDescent="0.25">
      <c r="K96" t="str">
        <f>IF(G96="","",LEFT(G96,H96-1))</f>
        <v/>
      </c>
      <c r="L96" t="str">
        <f>IF(G96="","",MID(G96,H96+1,1)&amp;"."&amp;MID(G96,I96+1,1))</f>
        <v/>
      </c>
      <c r="M96" t="str">
        <f>IF(G96="","",MID(G96,J96+1,LEN(G96)-J96))</f>
        <v/>
      </c>
      <c r="N96" t="str">
        <f>IF(G96="","",CONCATENATE(L96," ",M96))</f>
        <v/>
      </c>
      <c r="O96" t="str">
        <f ca="1">IF(B96="","",YEAR(TODAY())-YEAR(B96))</f>
        <v/>
      </c>
      <c r="Q96" s="6" t="str">
        <f>IF(G96="","",ROW(Table1[[#This Row],[Fullname]])-1)</f>
        <v/>
      </c>
      <c r="R96" t="str">
        <f t="shared" si="2"/>
        <v/>
      </c>
    </row>
    <row r="97" spans="11:18" x14ac:dyDescent="0.25">
      <c r="K97" t="str">
        <f>IF(G97="","",LEFT(G97,H97-1))</f>
        <v/>
      </c>
      <c r="L97" t="str">
        <f>IF(G97="","",MID(G97,H97+1,1)&amp;"."&amp;MID(G97,I97+1,1))</f>
        <v/>
      </c>
      <c r="M97" t="str">
        <f>IF(G97="","",MID(G97,J97+1,LEN(G97)-J97))</f>
        <v/>
      </c>
      <c r="N97" t="str">
        <f>IF(G97="","",CONCATENATE(L97," ",M97))</f>
        <v/>
      </c>
      <c r="O97" t="str">
        <f ca="1">IF(B97="","",YEAR(TODAY())-YEAR(B97))</f>
        <v/>
      </c>
      <c r="Q97" s="6" t="str">
        <f>IF(G97="","",ROW(Table1[[#This Row],[Fullname]])-1)</f>
        <v/>
      </c>
      <c r="R97" t="str">
        <f t="shared" si="2"/>
        <v/>
      </c>
    </row>
    <row r="98" spans="11:18" x14ac:dyDescent="0.25">
      <c r="K98" t="str">
        <f>IF(G98="","",LEFT(G98,H98-1))</f>
        <v/>
      </c>
      <c r="L98" t="str">
        <f>IF(G98="","",MID(G98,H98+1,1)&amp;"."&amp;MID(G98,I98+1,1))</f>
        <v/>
      </c>
      <c r="M98" t="str">
        <f>IF(G98="","",MID(G98,J98+1,LEN(G98)-J98))</f>
        <v/>
      </c>
      <c r="N98" t="str">
        <f>IF(G98="","",CONCATENATE(L98," ",M98))</f>
        <v/>
      </c>
      <c r="O98" t="str">
        <f ca="1">IF(B98="","",YEAR(TODAY())-YEAR(B98))</f>
        <v/>
      </c>
      <c r="Q98" s="6" t="str">
        <f>IF(G98="","",ROW(Table1[[#This Row],[Fullname]])-1)</f>
        <v/>
      </c>
      <c r="R98" t="str">
        <f t="shared" ref="R98:R129" si="3">IF(E98="","",CONCATENATE("TR-",_xlfn.XLOOKUP(E98,$T$2:$T$8,$U$2:$U$8),"-",Q98))</f>
        <v/>
      </c>
    </row>
    <row r="99" spans="11:18" x14ac:dyDescent="0.25">
      <c r="K99" t="str">
        <f>IF(G99="","",LEFT(G99,H99-1))</f>
        <v/>
      </c>
      <c r="L99" t="str">
        <f>IF(G99="","",MID(G99,H99+1,1)&amp;"."&amp;MID(G99,I99+1,1))</f>
        <v/>
      </c>
      <c r="M99" t="str">
        <f>IF(G99="","",MID(G99,J99+1,LEN(G99)-J99))</f>
        <v/>
      </c>
      <c r="N99" t="str">
        <f>IF(G99="","",CONCATENATE(L99," ",M99))</f>
        <v/>
      </c>
      <c r="O99" t="str">
        <f ca="1">IF(B99="","",YEAR(TODAY())-YEAR(B99))</f>
        <v/>
      </c>
      <c r="Q99" s="6" t="str">
        <f>IF(G99="","",ROW(Table1[[#This Row],[Fullname]])-1)</f>
        <v/>
      </c>
      <c r="R99" t="str">
        <f t="shared" si="3"/>
        <v/>
      </c>
    </row>
    <row r="100" spans="11:18" x14ac:dyDescent="0.25">
      <c r="K100" t="str">
        <f>IF(G100="","",LEFT(G100,H100-1))</f>
        <v/>
      </c>
      <c r="L100" t="str">
        <f>IF(G100="","",MID(G100,H100+1,1)&amp;"."&amp;MID(G100,I100+1,1))</f>
        <v/>
      </c>
      <c r="M100" t="str">
        <f>IF(G100="","",MID(G100,J100+1,LEN(G100)-J100))</f>
        <v/>
      </c>
      <c r="N100" t="str">
        <f>IF(G100="","",CONCATENATE(L100," ",M100))</f>
        <v/>
      </c>
      <c r="O100" t="str">
        <f ca="1">IF(B100="","",YEAR(TODAY())-YEAR(B100))</f>
        <v/>
      </c>
      <c r="Q100" s="6" t="str">
        <f>IF(G100="","",ROW(Table1[[#This Row],[Fullname]])-1)</f>
        <v/>
      </c>
      <c r="R100" t="str">
        <f t="shared" si="3"/>
        <v/>
      </c>
    </row>
    <row r="101" spans="11:18" x14ac:dyDescent="0.25">
      <c r="K101" t="str">
        <f>IF(G101="","",LEFT(G101,H101-1))</f>
        <v/>
      </c>
      <c r="L101" t="str">
        <f>IF(G101="","",MID(G101,H101+1,1)&amp;"."&amp;MID(G101,I101+1,1))</f>
        <v/>
      </c>
      <c r="M101" t="str">
        <f>IF(G101="","",MID(G101,J101+1,LEN(G101)-J101))</f>
        <v/>
      </c>
      <c r="N101" t="str">
        <f>IF(G101="","",CONCATENATE(L101," ",M101))</f>
        <v/>
      </c>
      <c r="O101" t="str">
        <f ca="1">IF(B101="","",YEAR(TODAY())-YEAR(B101))</f>
        <v/>
      </c>
      <c r="Q101" s="6" t="str">
        <f>IF(G101="","",ROW(Table1[[#This Row],[Fullname]])-1)</f>
        <v/>
      </c>
      <c r="R101" t="str">
        <f t="shared" si="3"/>
        <v/>
      </c>
    </row>
    <row r="102" spans="11:18" x14ac:dyDescent="0.25">
      <c r="K102" t="str">
        <f>IF(G102="","",LEFT(G102,H102-1))</f>
        <v/>
      </c>
      <c r="L102" t="str">
        <f>IF(G102="","",MID(G102,H102+1,1)&amp;"."&amp;MID(G102,I102+1,1))</f>
        <v/>
      </c>
      <c r="M102" t="str">
        <f>IF(G102="","",MID(G102,J102+1,LEN(G102)-J102))</f>
        <v/>
      </c>
      <c r="N102" t="str">
        <f>IF(G102="","",CONCATENATE(L102," ",M102))</f>
        <v/>
      </c>
      <c r="O102" t="str">
        <f ca="1">IF(B102="","",YEAR(TODAY())-YEAR(B102))</f>
        <v/>
      </c>
      <c r="Q102" s="6" t="str">
        <f>IF(G102="","",ROW(Table1[[#This Row],[Fullname]])-1)</f>
        <v/>
      </c>
      <c r="R102" t="str">
        <f t="shared" si="3"/>
        <v/>
      </c>
    </row>
    <row r="103" spans="11:18" x14ac:dyDescent="0.25">
      <c r="K103" t="str">
        <f>IF(G103="","",LEFT(G103,H103-1))</f>
        <v/>
      </c>
      <c r="L103" t="str">
        <f>IF(G103="","",MID(G103,H103+1,1)&amp;"."&amp;MID(G103,I103+1,1))</f>
        <v/>
      </c>
      <c r="M103" t="str">
        <f>IF(G103="","",MID(G103,J103+1,LEN(G103)-J103))</f>
        <v/>
      </c>
      <c r="N103" t="str">
        <f>IF(G103="","",CONCATENATE(L103," ",M103))</f>
        <v/>
      </c>
      <c r="O103" t="str">
        <f ca="1">IF(B103="","",YEAR(TODAY())-YEAR(B103))</f>
        <v/>
      </c>
      <c r="Q103" s="6" t="str">
        <f>IF(G103="","",ROW(Table1[[#This Row],[Fullname]])-1)</f>
        <v/>
      </c>
      <c r="R103" t="str">
        <f t="shared" si="3"/>
        <v/>
      </c>
    </row>
    <row r="104" spans="11:18" x14ac:dyDescent="0.25">
      <c r="K104" t="str">
        <f>IF(G104="","",LEFT(G104,H104-1))</f>
        <v/>
      </c>
      <c r="L104" t="str">
        <f>IF(G104="","",MID(G104,H104+1,1)&amp;"."&amp;MID(G104,I104+1,1))</f>
        <v/>
      </c>
      <c r="M104" t="str">
        <f>IF(G104="","",MID(G104,J104+1,LEN(G104)-J104))</f>
        <v/>
      </c>
      <c r="N104" t="str">
        <f>IF(G104="","",CONCATENATE(L104," ",M104))</f>
        <v/>
      </c>
      <c r="O104" t="str">
        <f ca="1">IF(B104="","",YEAR(TODAY())-YEAR(B104))</f>
        <v/>
      </c>
      <c r="Q104" s="6" t="str">
        <f>IF(G104="","",ROW(Table1[[#This Row],[Fullname]])-1)</f>
        <v/>
      </c>
      <c r="R104" t="str">
        <f t="shared" si="3"/>
        <v/>
      </c>
    </row>
    <row r="105" spans="11:18" x14ac:dyDescent="0.25">
      <c r="K105" t="str">
        <f>IF(G105="","",LEFT(G105,H105-1))</f>
        <v/>
      </c>
      <c r="L105" t="str">
        <f>IF(G105="","",MID(G105,H105+1,1)&amp;"."&amp;MID(G105,I105+1,1))</f>
        <v/>
      </c>
      <c r="M105" t="str">
        <f>IF(G105="","",MID(G105,J105+1,LEN(G105)-J105))</f>
        <v/>
      </c>
      <c r="N105" t="str">
        <f>IF(G105="","",CONCATENATE(L105," ",M105))</f>
        <v/>
      </c>
      <c r="O105" t="str">
        <f ca="1">IF(B105="","",YEAR(TODAY())-YEAR(B105))</f>
        <v/>
      </c>
      <c r="Q105" s="6" t="str">
        <f>IF(G105="","",ROW(Table1[[#This Row],[Fullname]])-1)</f>
        <v/>
      </c>
      <c r="R105" t="str">
        <f t="shared" si="3"/>
        <v/>
      </c>
    </row>
    <row r="106" spans="11:18" x14ac:dyDescent="0.25">
      <c r="K106" t="str">
        <f>IF(G106="","",LEFT(G106,H106-1))</f>
        <v/>
      </c>
      <c r="L106" t="str">
        <f>IF(G106="","",MID(G106,H106+1,1)&amp;"."&amp;MID(G106,I106+1,1))</f>
        <v/>
      </c>
      <c r="M106" t="str">
        <f>IF(G106="","",MID(G106,J106+1,LEN(G106)-J106))</f>
        <v/>
      </c>
      <c r="N106" t="str">
        <f>IF(G106="","",CONCATENATE(L106," ",M106))</f>
        <v/>
      </c>
      <c r="O106" t="str">
        <f ca="1">IF(B106="","",YEAR(TODAY())-YEAR(B106))</f>
        <v/>
      </c>
      <c r="Q106" s="6" t="str">
        <f>IF(G106="","",ROW(Table1[[#This Row],[Fullname]])-1)</f>
        <v/>
      </c>
      <c r="R106" t="str">
        <f t="shared" si="3"/>
        <v/>
      </c>
    </row>
    <row r="107" spans="11:18" x14ac:dyDescent="0.25">
      <c r="K107" t="str">
        <f>IF(G107="","",LEFT(G107,H107-1))</f>
        <v/>
      </c>
      <c r="L107" t="str">
        <f>IF(G107="","",MID(G107,H107+1,1)&amp;"."&amp;MID(G107,I107+1,1))</f>
        <v/>
      </c>
      <c r="M107" t="str">
        <f>IF(G107="","",MID(G107,J107+1,LEN(G107)-J107))</f>
        <v/>
      </c>
      <c r="N107" t="str">
        <f>IF(G107="","",CONCATENATE(L107," ",M107))</f>
        <v/>
      </c>
      <c r="O107" t="str">
        <f ca="1">IF(B107="","",YEAR(TODAY())-YEAR(B107))</f>
        <v/>
      </c>
      <c r="Q107" s="6" t="str">
        <f>IF(G107="","",ROW(Table1[[#This Row],[Fullname]])-1)</f>
        <v/>
      </c>
      <c r="R107" t="str">
        <f t="shared" si="3"/>
        <v/>
      </c>
    </row>
    <row r="108" spans="11:18" x14ac:dyDescent="0.25">
      <c r="K108" t="str">
        <f>IF(G108="","",LEFT(G108,H108-1))</f>
        <v/>
      </c>
      <c r="L108" t="str">
        <f>IF(G108="","",MID(G108,H108+1,1)&amp;"."&amp;MID(G108,I108+1,1))</f>
        <v/>
      </c>
      <c r="M108" t="str">
        <f>IF(G108="","",MID(G108,J108+1,LEN(G108)-J108))</f>
        <v/>
      </c>
      <c r="N108" t="str">
        <f>IF(G108="","",CONCATENATE(L108," ",M108))</f>
        <v/>
      </c>
      <c r="O108" t="str">
        <f ca="1">IF(B108="","",YEAR(TODAY())-YEAR(B108))</f>
        <v/>
      </c>
      <c r="Q108" s="6" t="str">
        <f>IF(G108="","",ROW(Table1[[#This Row],[Fullname]])-1)</f>
        <v/>
      </c>
      <c r="R108" t="str">
        <f t="shared" si="3"/>
        <v/>
      </c>
    </row>
    <row r="109" spans="11:18" x14ac:dyDescent="0.25">
      <c r="K109" t="str">
        <f>IF(G109="","",LEFT(G109,H109-1))</f>
        <v/>
      </c>
      <c r="L109" t="str">
        <f>IF(G109="","",MID(G109,H109+1,1)&amp;"."&amp;MID(G109,I109+1,1))</f>
        <v/>
      </c>
      <c r="M109" t="str">
        <f>IF(G109="","",MID(G109,J109+1,LEN(G109)-J109))</f>
        <v/>
      </c>
      <c r="N109" t="str">
        <f>IF(G109="","",CONCATENATE(L109," ",M109))</f>
        <v/>
      </c>
      <c r="O109" t="str">
        <f ca="1">IF(B109="","",YEAR(TODAY())-YEAR(B109))</f>
        <v/>
      </c>
      <c r="Q109" s="6" t="str">
        <f>IF(G109="","",ROW(Table1[[#This Row],[Fullname]])-1)</f>
        <v/>
      </c>
      <c r="R109" t="str">
        <f t="shared" si="3"/>
        <v/>
      </c>
    </row>
    <row r="110" spans="11:18" x14ac:dyDescent="0.25">
      <c r="K110" t="str">
        <f>IF(G110="","",LEFT(G110,H110-1))</f>
        <v/>
      </c>
      <c r="L110" t="str">
        <f>IF(G110="","",MID(G110,H110+1,1)&amp;"."&amp;MID(G110,I110+1,1))</f>
        <v/>
      </c>
      <c r="M110" t="str">
        <f>IF(G110="","",MID(G110,J110+1,LEN(G110)-J110))</f>
        <v/>
      </c>
      <c r="N110" t="str">
        <f>IF(G110="","",CONCATENATE(L110," ",M110))</f>
        <v/>
      </c>
      <c r="O110" t="str">
        <f ca="1">IF(B110="","",YEAR(TODAY())-YEAR(B110))</f>
        <v/>
      </c>
      <c r="Q110" s="6" t="str">
        <f>IF(G110="","",ROW(Table1[[#This Row],[Fullname]])-1)</f>
        <v/>
      </c>
      <c r="R110" t="str">
        <f t="shared" si="3"/>
        <v/>
      </c>
    </row>
    <row r="111" spans="11:18" x14ac:dyDescent="0.25">
      <c r="K111" t="str">
        <f>IF(G111="","",LEFT(G111,H111-1))</f>
        <v/>
      </c>
      <c r="L111" t="str">
        <f>IF(G111="","",MID(G111,H111+1,1)&amp;"."&amp;MID(G111,I111+1,1))</f>
        <v/>
      </c>
      <c r="M111" t="str">
        <f>IF(G111="","",MID(G111,J111+1,LEN(G111)-J111))</f>
        <v/>
      </c>
      <c r="N111" t="str">
        <f>IF(G111="","",CONCATENATE(L111," ",M111))</f>
        <v/>
      </c>
      <c r="O111" t="str">
        <f ca="1">IF(B111="","",YEAR(TODAY())-YEAR(B111))</f>
        <v/>
      </c>
      <c r="Q111" s="6" t="str">
        <f>IF(G111="","",ROW(Table1[[#This Row],[Fullname]])-1)</f>
        <v/>
      </c>
      <c r="R111" t="str">
        <f t="shared" si="3"/>
        <v/>
      </c>
    </row>
    <row r="112" spans="11:18" x14ac:dyDescent="0.25">
      <c r="K112" t="str">
        <f>IF(G112="","",LEFT(G112,H112-1))</f>
        <v/>
      </c>
      <c r="L112" t="str">
        <f>IF(G112="","",MID(G112,H112+1,1)&amp;"."&amp;MID(G112,I112+1,1))</f>
        <v/>
      </c>
      <c r="M112" t="str">
        <f>IF(G112="","",MID(G112,J112+1,LEN(G112)-J112))</f>
        <v/>
      </c>
      <c r="N112" t="str">
        <f>IF(G112="","",CONCATENATE(L112," ",M112))</f>
        <v/>
      </c>
      <c r="O112" t="str">
        <f ca="1">IF(B112="","",YEAR(TODAY())-YEAR(B112))</f>
        <v/>
      </c>
      <c r="Q112" s="6" t="str">
        <f>IF(G112="","",ROW(Table1[[#This Row],[Fullname]])-1)</f>
        <v/>
      </c>
      <c r="R112" t="str">
        <f t="shared" si="3"/>
        <v/>
      </c>
    </row>
  </sheetData>
  <sortState xmlns:xlrd2="http://schemas.microsoft.com/office/spreadsheetml/2017/richdata2" ref="C2:D182">
    <sortCondition ref="C2:C182"/>
    <sortCondition ref="D2:D182"/>
  </sortState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8" workbookViewId="0">
      <selection activeCell="A20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Abdulrasheed</dc:creator>
  <cp:lastModifiedBy>VIBEZ</cp:lastModifiedBy>
  <dcterms:created xsi:type="dcterms:W3CDTF">2023-09-30T10:56:16Z</dcterms:created>
  <dcterms:modified xsi:type="dcterms:W3CDTF">2024-01-09T12:51:45Z</dcterms:modified>
</cp:coreProperties>
</file>