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BEZ\Desktop\My Stuff\new DA\DA projects\CHALLENGE\"/>
    </mc:Choice>
  </mc:AlternateContent>
  <xr:revisionPtr revIDLastSave="0" documentId="13_ncr:1_{54DC3638-E369-466A-94F0-5C1B00B798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U12" i="1" l="1" a="1"/>
  <c r="U12" i="1" s="1"/>
  <c r="V12" i="1" s="1" a="1"/>
  <c r="V12" i="1" s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F47" i="1"/>
  <c r="G47" i="1" s="1"/>
  <c r="H47" i="1" s="1"/>
  <c r="F46" i="1"/>
  <c r="G46" i="1" s="1"/>
  <c r="R46" i="1" s="1"/>
  <c r="S46" i="1" s="1"/>
  <c r="F45" i="1"/>
  <c r="G45" i="1" s="1"/>
  <c r="H45" i="1" s="1"/>
  <c r="F40" i="1"/>
  <c r="G40" i="1" s="1"/>
  <c r="H40" i="1" s="1"/>
  <c r="P44" i="1"/>
  <c r="Q44" i="1" s="1" a="1"/>
  <c r="Q44" i="1" s="1"/>
  <c r="F10" i="1"/>
  <c r="G10" i="1" s="1"/>
  <c r="H10" i="1" s="1"/>
  <c r="P10" i="1"/>
  <c r="Q10" i="1" s="1" a="1"/>
  <c r="Q10" i="1" s="1"/>
  <c r="P40" i="1"/>
  <c r="Q40" i="1" s="1" a="1"/>
  <c r="Q40" i="1" s="1"/>
  <c r="P41" i="1"/>
  <c r="Q41" i="1" s="1" a="1"/>
  <c r="Q41" i="1" s="1"/>
  <c r="P42" i="1"/>
  <c r="Q42" i="1" s="1" a="1"/>
  <c r="Q42" i="1" s="1"/>
  <c r="P43" i="1"/>
  <c r="Q43" i="1" s="1" a="1"/>
  <c r="Q43" i="1" s="1"/>
  <c r="P45" i="1"/>
  <c r="Q45" i="1" s="1" a="1"/>
  <c r="Q45" i="1" s="1"/>
  <c r="F32" i="1"/>
  <c r="G32" i="1" s="1"/>
  <c r="H32" i="1" s="1"/>
  <c r="F33" i="1"/>
  <c r="G33" i="1" s="1"/>
  <c r="H33" i="1" s="1"/>
  <c r="F34" i="1"/>
  <c r="G34" i="1" s="1"/>
  <c r="H34" i="1" s="1"/>
  <c r="F35" i="1"/>
  <c r="G35" i="1" s="1"/>
  <c r="H35" i="1" s="1"/>
  <c r="F36" i="1"/>
  <c r="G36" i="1" s="1"/>
  <c r="H36" i="1" s="1"/>
  <c r="F37" i="1"/>
  <c r="G37" i="1" s="1"/>
  <c r="H37" i="1" s="1"/>
  <c r="F38" i="1"/>
  <c r="G38" i="1" s="1"/>
  <c r="H38" i="1" s="1"/>
  <c r="F39" i="1"/>
  <c r="G39" i="1" s="1"/>
  <c r="H39" i="1" s="1"/>
  <c r="F41" i="1"/>
  <c r="G41" i="1" s="1"/>
  <c r="H41" i="1" s="1"/>
  <c r="F42" i="1"/>
  <c r="G42" i="1" s="1"/>
  <c r="H42" i="1" s="1"/>
  <c r="F43" i="1"/>
  <c r="G43" i="1" s="1"/>
  <c r="H43" i="1" s="1"/>
  <c r="F44" i="1"/>
  <c r="G44" i="1" s="1"/>
  <c r="H44" i="1" s="1"/>
  <c r="F14" i="1"/>
  <c r="P14" i="1"/>
  <c r="Q14" i="1" s="1" a="1"/>
  <c r="Q14" i="1" s="1"/>
  <c r="F30" i="1"/>
  <c r="P30" i="1"/>
  <c r="Q30" i="1" s="1" a="1"/>
  <c r="Q30" i="1" s="1"/>
  <c r="F31" i="1"/>
  <c r="G31" i="1" s="1"/>
  <c r="H31" i="1" s="1"/>
  <c r="P31" i="1"/>
  <c r="Q31" i="1" s="1" a="1"/>
  <c r="Q31" i="1" s="1"/>
  <c r="P32" i="1"/>
  <c r="Q32" i="1" s="1" a="1"/>
  <c r="Q32" i="1" s="1"/>
  <c r="P33" i="1"/>
  <c r="Q33" i="1" s="1" a="1"/>
  <c r="Q33" i="1" s="1"/>
  <c r="P34" i="1"/>
  <c r="Q34" i="1" s="1" a="1"/>
  <c r="Q34" i="1" s="1"/>
  <c r="P35" i="1"/>
  <c r="Q35" i="1" s="1" a="1"/>
  <c r="Q35" i="1" s="1"/>
  <c r="P36" i="1"/>
  <c r="Q36" i="1" s="1" a="1"/>
  <c r="Q36" i="1" s="1"/>
  <c r="P37" i="1"/>
  <c r="Q37" i="1" s="1" a="1"/>
  <c r="Q37" i="1" s="1"/>
  <c r="P38" i="1"/>
  <c r="Q38" i="1" s="1" a="1"/>
  <c r="Q38" i="1" s="1"/>
  <c r="P39" i="1"/>
  <c r="Q39" i="1" s="1" a="1"/>
  <c r="Q39" i="1" s="1"/>
  <c r="P46" i="1"/>
  <c r="Q46" i="1" s="1" a="1"/>
  <c r="Q46" i="1" s="1"/>
  <c r="P47" i="1"/>
  <c r="Q47" i="1" s="1" a="1"/>
  <c r="Q47" i="1" s="1"/>
  <c r="P48" i="1"/>
  <c r="Q48" i="1" s="1" a="1"/>
  <c r="Q48" i="1" s="1"/>
  <c r="P49" i="1"/>
  <c r="Q49" i="1" s="1" a="1"/>
  <c r="Q49" i="1" s="1"/>
  <c r="P50" i="1"/>
  <c r="Q50" i="1" s="1" a="1"/>
  <c r="Q50" i="1" s="1"/>
  <c r="K51" i="1"/>
  <c r="L51" i="1"/>
  <c r="M51" i="1"/>
  <c r="N51" i="1"/>
  <c r="P51" i="1"/>
  <c r="Q51" i="1" s="1" a="1"/>
  <c r="Q51" i="1" s="1"/>
  <c r="K52" i="1"/>
  <c r="L52" i="1"/>
  <c r="M52" i="1"/>
  <c r="N52" i="1"/>
  <c r="P52" i="1"/>
  <c r="Q52" i="1" s="1" a="1"/>
  <c r="Q52" i="1" s="1"/>
  <c r="K53" i="1"/>
  <c r="L53" i="1"/>
  <c r="M53" i="1"/>
  <c r="N53" i="1"/>
  <c r="P53" i="1"/>
  <c r="Q53" i="1" s="1" a="1"/>
  <c r="Q53" i="1" s="1"/>
  <c r="K54" i="1"/>
  <c r="L54" i="1"/>
  <c r="M54" i="1"/>
  <c r="N54" i="1"/>
  <c r="P54" i="1"/>
  <c r="Q54" i="1" s="1" a="1"/>
  <c r="Q54" i="1" s="1"/>
  <c r="K55" i="1"/>
  <c r="L55" i="1"/>
  <c r="M55" i="1"/>
  <c r="N55" i="1"/>
  <c r="P55" i="1"/>
  <c r="Q55" i="1" s="1" a="1"/>
  <c r="Q55" i="1" s="1"/>
  <c r="K56" i="1"/>
  <c r="L56" i="1"/>
  <c r="M56" i="1"/>
  <c r="N56" i="1"/>
  <c r="P56" i="1"/>
  <c r="Q56" i="1" s="1" a="1"/>
  <c r="Q56" i="1" s="1"/>
  <c r="K57" i="1"/>
  <c r="L57" i="1"/>
  <c r="M57" i="1"/>
  <c r="N57" i="1"/>
  <c r="P57" i="1"/>
  <c r="Q57" i="1" s="1" a="1"/>
  <c r="Q57" i="1" s="1"/>
  <c r="K58" i="1"/>
  <c r="L58" i="1"/>
  <c r="M58" i="1"/>
  <c r="N58" i="1"/>
  <c r="P58" i="1"/>
  <c r="Q58" i="1" s="1" a="1"/>
  <c r="Q58" i="1" s="1"/>
  <c r="K59" i="1"/>
  <c r="L59" i="1"/>
  <c r="M59" i="1"/>
  <c r="N59" i="1"/>
  <c r="P59" i="1"/>
  <c r="Q59" i="1" s="1" a="1"/>
  <c r="Q59" i="1" s="1"/>
  <c r="K60" i="1"/>
  <c r="L60" i="1"/>
  <c r="M60" i="1"/>
  <c r="N60" i="1"/>
  <c r="P60" i="1"/>
  <c r="Q60" i="1" s="1" a="1"/>
  <c r="Q60" i="1" s="1"/>
  <c r="K61" i="1"/>
  <c r="L61" i="1"/>
  <c r="M61" i="1"/>
  <c r="N61" i="1"/>
  <c r="P61" i="1"/>
  <c r="Q61" i="1" s="1" a="1"/>
  <c r="Q61" i="1" s="1"/>
  <c r="K62" i="1"/>
  <c r="L62" i="1"/>
  <c r="M62" i="1"/>
  <c r="N62" i="1"/>
  <c r="P62" i="1"/>
  <c r="Q62" i="1" s="1" a="1"/>
  <c r="Q62" i="1" s="1"/>
  <c r="K63" i="1"/>
  <c r="L63" i="1"/>
  <c r="M63" i="1"/>
  <c r="N63" i="1"/>
  <c r="P63" i="1"/>
  <c r="Q63" i="1" s="1" a="1"/>
  <c r="Q63" i="1" s="1"/>
  <c r="K64" i="1"/>
  <c r="L64" i="1"/>
  <c r="M64" i="1"/>
  <c r="N64" i="1"/>
  <c r="P64" i="1"/>
  <c r="Q64" i="1" s="1" a="1"/>
  <c r="Q64" i="1" s="1"/>
  <c r="K65" i="1"/>
  <c r="L65" i="1"/>
  <c r="M65" i="1"/>
  <c r="N65" i="1"/>
  <c r="P65" i="1"/>
  <c r="Q65" i="1" s="1" a="1"/>
  <c r="Q65" i="1" s="1"/>
  <c r="K66" i="1"/>
  <c r="L66" i="1"/>
  <c r="M66" i="1"/>
  <c r="N66" i="1"/>
  <c r="P66" i="1"/>
  <c r="Q66" i="1" s="1" a="1"/>
  <c r="Q66" i="1" s="1"/>
  <c r="K67" i="1"/>
  <c r="L67" i="1"/>
  <c r="M67" i="1"/>
  <c r="N67" i="1"/>
  <c r="P67" i="1"/>
  <c r="Q67" i="1" s="1" a="1"/>
  <c r="Q67" i="1" s="1"/>
  <c r="K68" i="1"/>
  <c r="L68" i="1"/>
  <c r="M68" i="1"/>
  <c r="N68" i="1"/>
  <c r="P68" i="1"/>
  <c r="Q68" i="1" s="1" a="1"/>
  <c r="Q68" i="1" s="1"/>
  <c r="K69" i="1"/>
  <c r="L69" i="1"/>
  <c r="M69" i="1"/>
  <c r="N69" i="1"/>
  <c r="P69" i="1"/>
  <c r="Q69" i="1" s="1" a="1"/>
  <c r="Q69" i="1" s="1"/>
  <c r="K70" i="1"/>
  <c r="L70" i="1"/>
  <c r="M70" i="1"/>
  <c r="N70" i="1"/>
  <c r="P70" i="1"/>
  <c r="Q70" i="1" s="1" a="1"/>
  <c r="Q70" i="1" s="1"/>
  <c r="K71" i="1"/>
  <c r="L71" i="1"/>
  <c r="M71" i="1"/>
  <c r="N71" i="1"/>
  <c r="P71" i="1"/>
  <c r="Q71" i="1" s="1" a="1"/>
  <c r="Q71" i="1" s="1"/>
  <c r="K72" i="1"/>
  <c r="L72" i="1"/>
  <c r="M72" i="1"/>
  <c r="N72" i="1"/>
  <c r="P72" i="1"/>
  <c r="Q72" i="1" s="1" a="1"/>
  <c r="Q72" i="1" s="1"/>
  <c r="K73" i="1"/>
  <c r="L73" i="1"/>
  <c r="M73" i="1"/>
  <c r="N73" i="1"/>
  <c r="P73" i="1"/>
  <c r="Q73" i="1" s="1" a="1"/>
  <c r="Q73" i="1" s="1"/>
  <c r="K74" i="1"/>
  <c r="L74" i="1"/>
  <c r="M74" i="1"/>
  <c r="N74" i="1"/>
  <c r="P74" i="1"/>
  <c r="Q74" i="1" s="1" a="1"/>
  <c r="Q74" i="1" s="1"/>
  <c r="K75" i="1"/>
  <c r="L75" i="1"/>
  <c r="M75" i="1"/>
  <c r="N75" i="1"/>
  <c r="P75" i="1"/>
  <c r="Q75" i="1" s="1" a="1"/>
  <c r="Q75" i="1" s="1"/>
  <c r="K76" i="1"/>
  <c r="L76" i="1"/>
  <c r="M76" i="1"/>
  <c r="N76" i="1"/>
  <c r="P76" i="1"/>
  <c r="Q76" i="1" s="1" a="1"/>
  <c r="Q76" i="1" s="1"/>
  <c r="K77" i="1"/>
  <c r="L77" i="1"/>
  <c r="M77" i="1"/>
  <c r="N77" i="1"/>
  <c r="P77" i="1"/>
  <c r="Q77" i="1" s="1" a="1"/>
  <c r="Q77" i="1" s="1"/>
  <c r="K78" i="1"/>
  <c r="L78" i="1"/>
  <c r="M78" i="1"/>
  <c r="N78" i="1"/>
  <c r="P78" i="1"/>
  <c r="Q78" i="1" s="1" a="1"/>
  <c r="Q78" i="1" s="1"/>
  <c r="K79" i="1"/>
  <c r="L79" i="1"/>
  <c r="M79" i="1"/>
  <c r="N79" i="1"/>
  <c r="P79" i="1"/>
  <c r="Q79" i="1" s="1" a="1"/>
  <c r="Q79" i="1" s="1"/>
  <c r="K80" i="1"/>
  <c r="L80" i="1"/>
  <c r="M80" i="1"/>
  <c r="N80" i="1"/>
  <c r="P80" i="1"/>
  <c r="Q80" i="1" s="1" a="1"/>
  <c r="Q80" i="1" s="1"/>
  <c r="K81" i="1"/>
  <c r="L81" i="1"/>
  <c r="M81" i="1"/>
  <c r="N81" i="1"/>
  <c r="P81" i="1"/>
  <c r="Q81" i="1" s="1" a="1"/>
  <c r="Q81" i="1" s="1"/>
  <c r="K82" i="1"/>
  <c r="L82" i="1"/>
  <c r="M82" i="1"/>
  <c r="N82" i="1"/>
  <c r="P82" i="1"/>
  <c r="Q82" i="1" s="1" a="1"/>
  <c r="Q82" i="1" s="1"/>
  <c r="K83" i="1"/>
  <c r="L83" i="1"/>
  <c r="M83" i="1"/>
  <c r="N83" i="1"/>
  <c r="P83" i="1"/>
  <c r="Q83" i="1" s="1" a="1"/>
  <c r="Q83" i="1" s="1"/>
  <c r="K84" i="1"/>
  <c r="L84" i="1"/>
  <c r="M84" i="1"/>
  <c r="N84" i="1"/>
  <c r="P84" i="1"/>
  <c r="Q84" i="1" s="1" a="1"/>
  <c r="Q84" i="1" s="1"/>
  <c r="K85" i="1"/>
  <c r="L85" i="1"/>
  <c r="M85" i="1"/>
  <c r="N85" i="1"/>
  <c r="P85" i="1"/>
  <c r="Q85" i="1" s="1" a="1"/>
  <c r="Q85" i="1" s="1"/>
  <c r="K86" i="1"/>
  <c r="L86" i="1"/>
  <c r="M86" i="1"/>
  <c r="N86" i="1"/>
  <c r="P86" i="1"/>
  <c r="Q86" i="1" s="1" a="1"/>
  <c r="Q86" i="1" s="1"/>
  <c r="K87" i="1"/>
  <c r="L87" i="1"/>
  <c r="M87" i="1"/>
  <c r="N87" i="1"/>
  <c r="P87" i="1"/>
  <c r="Q87" i="1" s="1" a="1"/>
  <c r="Q87" i="1" s="1"/>
  <c r="K88" i="1"/>
  <c r="L88" i="1"/>
  <c r="M88" i="1"/>
  <c r="N88" i="1"/>
  <c r="P88" i="1"/>
  <c r="Q88" i="1" s="1" a="1"/>
  <c r="Q88" i="1" s="1"/>
  <c r="K89" i="1"/>
  <c r="L89" i="1"/>
  <c r="M89" i="1"/>
  <c r="N89" i="1"/>
  <c r="P89" i="1"/>
  <c r="Q89" i="1" s="1" a="1"/>
  <c r="Q89" i="1" s="1"/>
  <c r="K90" i="1"/>
  <c r="L90" i="1"/>
  <c r="M90" i="1"/>
  <c r="N90" i="1"/>
  <c r="P90" i="1"/>
  <c r="Q90" i="1" s="1" a="1"/>
  <c r="Q90" i="1" s="1"/>
  <c r="K91" i="1"/>
  <c r="L91" i="1"/>
  <c r="M91" i="1"/>
  <c r="N91" i="1"/>
  <c r="P91" i="1"/>
  <c r="Q91" i="1" s="1" a="1"/>
  <c r="Q91" i="1" s="1"/>
  <c r="K92" i="1"/>
  <c r="L92" i="1"/>
  <c r="M92" i="1"/>
  <c r="N92" i="1"/>
  <c r="P92" i="1"/>
  <c r="Q92" i="1" s="1" a="1"/>
  <c r="Q92" i="1" s="1"/>
  <c r="K93" i="1"/>
  <c r="L93" i="1"/>
  <c r="M93" i="1"/>
  <c r="N93" i="1"/>
  <c r="P93" i="1"/>
  <c r="Q93" i="1" s="1" a="1"/>
  <c r="Q93" i="1" s="1"/>
  <c r="K94" i="1"/>
  <c r="L94" i="1"/>
  <c r="M94" i="1"/>
  <c r="N94" i="1"/>
  <c r="P94" i="1"/>
  <c r="K95" i="1"/>
  <c r="L95" i="1"/>
  <c r="M95" i="1"/>
  <c r="N95" i="1"/>
  <c r="P95" i="1"/>
  <c r="K96" i="1"/>
  <c r="L96" i="1"/>
  <c r="M96" i="1"/>
  <c r="N96" i="1"/>
  <c r="P96" i="1"/>
  <c r="K97" i="1"/>
  <c r="L97" i="1"/>
  <c r="M97" i="1"/>
  <c r="N97" i="1"/>
  <c r="P97" i="1"/>
  <c r="K98" i="1"/>
  <c r="L98" i="1"/>
  <c r="M98" i="1"/>
  <c r="N98" i="1"/>
  <c r="P98" i="1"/>
  <c r="K99" i="1"/>
  <c r="L99" i="1"/>
  <c r="M99" i="1"/>
  <c r="N99" i="1"/>
  <c r="P99" i="1"/>
  <c r="K100" i="1"/>
  <c r="L100" i="1"/>
  <c r="M100" i="1"/>
  <c r="N100" i="1"/>
  <c r="P100" i="1"/>
  <c r="K101" i="1"/>
  <c r="L101" i="1"/>
  <c r="M101" i="1"/>
  <c r="N101" i="1"/>
  <c r="P101" i="1"/>
  <c r="K102" i="1"/>
  <c r="L102" i="1"/>
  <c r="M102" i="1"/>
  <c r="N102" i="1"/>
  <c r="P102" i="1"/>
  <c r="K103" i="1"/>
  <c r="L103" i="1"/>
  <c r="M103" i="1"/>
  <c r="N103" i="1"/>
  <c r="P103" i="1"/>
  <c r="K104" i="1"/>
  <c r="L104" i="1"/>
  <c r="M104" i="1"/>
  <c r="N104" i="1"/>
  <c r="P104" i="1"/>
  <c r="K105" i="1"/>
  <c r="L105" i="1"/>
  <c r="M105" i="1"/>
  <c r="N105" i="1"/>
  <c r="P105" i="1"/>
  <c r="K106" i="1"/>
  <c r="L106" i="1"/>
  <c r="M106" i="1"/>
  <c r="N106" i="1"/>
  <c r="P106" i="1"/>
  <c r="K107" i="1"/>
  <c r="L107" i="1"/>
  <c r="M107" i="1"/>
  <c r="N107" i="1"/>
  <c r="P107" i="1"/>
  <c r="K108" i="1"/>
  <c r="L108" i="1"/>
  <c r="M108" i="1"/>
  <c r="N108" i="1"/>
  <c r="P108" i="1"/>
  <c r="K109" i="1"/>
  <c r="L109" i="1"/>
  <c r="M109" i="1"/>
  <c r="N109" i="1"/>
  <c r="P109" i="1"/>
  <c r="K110" i="1"/>
  <c r="L110" i="1"/>
  <c r="M110" i="1"/>
  <c r="N110" i="1"/>
  <c r="P110" i="1"/>
  <c r="K111" i="1"/>
  <c r="L111" i="1"/>
  <c r="M111" i="1"/>
  <c r="N111" i="1"/>
  <c r="P111" i="1"/>
  <c r="K112" i="1"/>
  <c r="L112" i="1"/>
  <c r="M112" i="1"/>
  <c r="N112" i="1"/>
  <c r="P112" i="1"/>
  <c r="F13" i="1"/>
  <c r="G13" i="1" s="1"/>
  <c r="H13" i="1" s="1"/>
  <c r="P13" i="1"/>
  <c r="Q13" i="1" s="1" a="1"/>
  <c r="Q13" i="1" s="1"/>
  <c r="P3" i="1"/>
  <c r="Q3" i="1" s="1" a="1"/>
  <c r="Q3" i="1" s="1"/>
  <c r="P4" i="1"/>
  <c r="Q4" i="1" s="1" a="1"/>
  <c r="Q4" i="1" s="1"/>
  <c r="P2" i="1"/>
  <c r="Q2" i="1" s="1" a="1"/>
  <c r="Q2" i="1" s="1"/>
  <c r="P20" i="1"/>
  <c r="Q20" i="1" s="1" a="1"/>
  <c r="Q20" i="1" s="1"/>
  <c r="P21" i="1"/>
  <c r="Q21" i="1" s="1" a="1"/>
  <c r="Q21" i="1" s="1"/>
  <c r="P22" i="1"/>
  <c r="Q22" i="1" s="1" a="1"/>
  <c r="Q22" i="1" s="1"/>
  <c r="P16" i="1"/>
  <c r="Q16" i="1" s="1" a="1"/>
  <c r="Q16" i="1" s="1"/>
  <c r="F16" i="1"/>
  <c r="G16" i="1" s="1"/>
  <c r="H16" i="1" s="1"/>
  <c r="F22" i="1"/>
  <c r="G22" i="1" s="1"/>
  <c r="H22" i="1" s="1"/>
  <c r="F21" i="1"/>
  <c r="G21" i="1" s="1"/>
  <c r="H21" i="1" s="1"/>
  <c r="F20" i="1"/>
  <c r="G20" i="1" s="1"/>
  <c r="H20" i="1" s="1"/>
  <c r="F2" i="1"/>
  <c r="G2" i="1" s="1"/>
  <c r="H2" i="1" s="1"/>
  <c r="F4" i="1"/>
  <c r="G4" i="1" s="1"/>
  <c r="H4" i="1" s="1"/>
  <c r="F3" i="1"/>
  <c r="G3" i="1" s="1"/>
  <c r="H3" i="1" s="1"/>
  <c r="F24" i="1"/>
  <c r="G24" i="1" s="1"/>
  <c r="H24" i="1" s="1"/>
  <c r="F18" i="1"/>
  <c r="G18" i="1" s="1"/>
  <c r="H18" i="1" s="1"/>
  <c r="F19" i="1"/>
  <c r="G19" i="1" s="1"/>
  <c r="H19" i="1" s="1"/>
  <c r="F27" i="1"/>
  <c r="G27" i="1" s="1"/>
  <c r="H27" i="1" s="1"/>
  <c r="F25" i="1"/>
  <c r="G25" i="1" s="1"/>
  <c r="H25" i="1" s="1"/>
  <c r="F8" i="1"/>
  <c r="G8" i="1" s="1"/>
  <c r="H8" i="1" s="1"/>
  <c r="F29" i="1"/>
  <c r="G29" i="1" s="1"/>
  <c r="H29" i="1" s="1"/>
  <c r="F12" i="1"/>
  <c r="G12" i="1" s="1"/>
  <c r="H12" i="1" s="1"/>
  <c r="F28" i="1"/>
  <c r="G28" i="1" s="1"/>
  <c r="H28" i="1" s="1"/>
  <c r="F23" i="1"/>
  <c r="G23" i="1" s="1"/>
  <c r="H23" i="1" s="1"/>
  <c r="F7" i="1"/>
  <c r="G7" i="1" s="1"/>
  <c r="H7" i="1" s="1"/>
  <c r="F26" i="1"/>
  <c r="G26" i="1" s="1"/>
  <c r="H26" i="1" s="1"/>
  <c r="F15" i="1"/>
  <c r="G15" i="1" s="1"/>
  <c r="H15" i="1" s="1"/>
  <c r="F9" i="1"/>
  <c r="G9" i="1" s="1"/>
  <c r="H9" i="1" s="1"/>
  <c r="F11" i="1"/>
  <c r="G11" i="1" s="1"/>
  <c r="H11" i="1" s="1"/>
  <c r="F17" i="1"/>
  <c r="G17" i="1" s="1"/>
  <c r="H17" i="1" s="1"/>
  <c r="F5" i="1"/>
  <c r="G5" i="1" s="1"/>
  <c r="H5" i="1" s="1"/>
  <c r="F6" i="1"/>
  <c r="G6" i="1" s="1"/>
  <c r="H6" i="1" s="1"/>
  <c r="P6" i="1"/>
  <c r="Q6" i="1" s="1" a="1"/>
  <c r="Q6" i="1" s="1"/>
  <c r="P5" i="1"/>
  <c r="Q5" i="1" s="1" a="1"/>
  <c r="Q5" i="1" s="1"/>
  <c r="P11" i="1"/>
  <c r="Q11" i="1" s="1" a="1"/>
  <c r="Q11" i="1" s="1"/>
  <c r="P17" i="1"/>
  <c r="Q17" i="1" s="1" a="1"/>
  <c r="Q17" i="1" s="1"/>
  <c r="P9" i="1"/>
  <c r="Q9" i="1" s="1" a="1"/>
  <c r="Q9" i="1" s="1"/>
  <c r="P15" i="1"/>
  <c r="Q15" i="1" s="1" a="1"/>
  <c r="Q15" i="1" s="1"/>
  <c r="P28" i="1"/>
  <c r="Q28" i="1" s="1" a="1"/>
  <c r="Q28" i="1" s="1"/>
  <c r="P23" i="1"/>
  <c r="Q23" i="1" s="1" a="1"/>
  <c r="Q23" i="1" s="1"/>
  <c r="P7" i="1"/>
  <c r="Q7" i="1" s="1" a="1"/>
  <c r="Q7" i="1" s="1"/>
  <c r="P26" i="1"/>
  <c r="Q26" i="1" s="1" a="1"/>
  <c r="Q26" i="1" s="1"/>
  <c r="P18" i="1"/>
  <c r="Q18" i="1" s="1" a="1"/>
  <c r="Q18" i="1" s="1"/>
  <c r="P19" i="1"/>
  <c r="Q19" i="1" s="1" a="1"/>
  <c r="Q19" i="1" s="1"/>
  <c r="P27" i="1"/>
  <c r="Q27" i="1" s="1" a="1"/>
  <c r="Q27" i="1" s="1"/>
  <c r="P25" i="1"/>
  <c r="Q25" i="1" s="1" a="1"/>
  <c r="Q25" i="1" s="1"/>
  <c r="P8" i="1"/>
  <c r="Q8" i="1" s="1" a="1"/>
  <c r="Q8" i="1" s="1"/>
  <c r="P29" i="1"/>
  <c r="Q29" i="1" s="1" a="1"/>
  <c r="Q29" i="1" s="1"/>
  <c r="P12" i="1"/>
  <c r="Q12" i="1" s="1" a="1"/>
  <c r="Q12" i="1" s="1"/>
  <c r="P24" i="1"/>
  <c r="Q24" i="1" s="1" a="1"/>
  <c r="Q24" i="1" s="1"/>
  <c r="R45" i="1" l="1"/>
  <c r="S45" i="1" s="1"/>
  <c r="R41" i="1"/>
  <c r="S41" i="1" s="1"/>
  <c r="R37" i="1"/>
  <c r="S37" i="1" s="1"/>
  <c r="R33" i="1"/>
  <c r="S33" i="1" s="1"/>
  <c r="R2" i="1"/>
  <c r="S2" i="1" s="1"/>
  <c r="R5" i="1"/>
  <c r="S5" i="1" s="1"/>
  <c r="R16" i="1"/>
  <c r="S16" i="1" s="1"/>
  <c r="R20" i="1"/>
  <c r="S20" i="1" s="1"/>
  <c r="R23" i="1"/>
  <c r="S23" i="1" s="1"/>
  <c r="R26" i="1"/>
  <c r="S26" i="1" s="1"/>
  <c r="R44" i="1"/>
  <c r="S44" i="1" s="1"/>
  <c r="R40" i="1"/>
  <c r="S40" i="1" s="1"/>
  <c r="R36" i="1"/>
  <c r="S36" i="1" s="1"/>
  <c r="R32" i="1"/>
  <c r="S32" i="1" s="1"/>
  <c r="R4" i="1"/>
  <c r="S4" i="1" s="1"/>
  <c r="R8" i="1"/>
  <c r="S8" i="1" s="1"/>
  <c r="R13" i="1"/>
  <c r="S13" i="1" s="1"/>
  <c r="R15" i="1"/>
  <c r="S15" i="1" s="1"/>
  <c r="R19" i="1"/>
  <c r="S19" i="1" s="1"/>
  <c r="R25" i="1"/>
  <c r="S25" i="1" s="1"/>
  <c r="R28" i="1"/>
  <c r="S28" i="1" s="1"/>
  <c r="R47" i="1"/>
  <c r="S47" i="1" s="1"/>
  <c r="R43" i="1"/>
  <c r="S43" i="1" s="1"/>
  <c r="R39" i="1"/>
  <c r="S39" i="1" s="1"/>
  <c r="R35" i="1"/>
  <c r="S35" i="1" s="1"/>
  <c r="R31" i="1"/>
  <c r="S31" i="1" s="1"/>
  <c r="R3" i="1"/>
  <c r="S3" i="1" s="1"/>
  <c r="R7" i="1"/>
  <c r="S7" i="1" s="1"/>
  <c r="R12" i="1"/>
  <c r="S12" i="1" s="1"/>
  <c r="R22" i="1"/>
  <c r="S22" i="1" s="1"/>
  <c r="R18" i="1"/>
  <c r="S18" i="1" s="1"/>
  <c r="R24" i="1"/>
  <c r="S24" i="1" s="1"/>
  <c r="R29" i="1"/>
  <c r="S29" i="1" s="1"/>
  <c r="R42" i="1"/>
  <c r="S42" i="1" s="1"/>
  <c r="R38" i="1"/>
  <c r="S38" i="1" s="1"/>
  <c r="R34" i="1"/>
  <c r="S34" i="1" s="1"/>
  <c r="R6" i="1"/>
  <c r="S6" i="1" s="1"/>
  <c r="R9" i="1"/>
  <c r="S9" i="1" s="1"/>
  <c r="R11" i="1"/>
  <c r="S11" i="1" s="1"/>
  <c r="R21" i="1"/>
  <c r="S21" i="1" s="1"/>
  <c r="R17" i="1"/>
  <c r="S17" i="1" s="1"/>
  <c r="R27" i="1"/>
  <c r="S27" i="1" s="1"/>
  <c r="R10" i="1"/>
  <c r="S10" i="1" s="1"/>
  <c r="K49" i="1"/>
  <c r="I48" i="1"/>
  <c r="M48" i="1" s="1"/>
  <c r="I47" i="1"/>
  <c r="J47" i="1" s="1"/>
  <c r="M47" i="1" s="1"/>
  <c r="H46" i="1"/>
  <c r="K46" i="1" s="1"/>
  <c r="K5" i="1"/>
  <c r="I22" i="1"/>
  <c r="L22" i="1" s="1"/>
  <c r="I39" i="1"/>
  <c r="J39" i="1" s="1"/>
  <c r="M39" i="1" s="1"/>
  <c r="K34" i="1"/>
  <c r="I37" i="1"/>
  <c r="J37" i="1" s="1"/>
  <c r="M37" i="1" s="1"/>
  <c r="K33" i="1"/>
  <c r="I43" i="1"/>
  <c r="J43" i="1" s="1"/>
  <c r="M43" i="1" s="1"/>
  <c r="I35" i="1"/>
  <c r="I38" i="1"/>
  <c r="J38" i="1" s="1"/>
  <c r="M38" i="1" s="1"/>
  <c r="K20" i="1"/>
  <c r="K36" i="1"/>
  <c r="I44" i="1"/>
  <c r="J44" i="1" s="1"/>
  <c r="M44" i="1" s="1"/>
  <c r="G30" i="1"/>
  <c r="R30" i="1" s="1"/>
  <c r="S30" i="1" s="1"/>
  <c r="K44" i="1"/>
  <c r="K41" i="1"/>
  <c r="G14" i="1"/>
  <c r="I40" i="1"/>
  <c r="J40" i="1" s="1"/>
  <c r="M40" i="1" s="1"/>
  <c r="I6" i="1"/>
  <c r="J6" i="1" s="1"/>
  <c r="M6" i="1" s="1"/>
  <c r="I28" i="1"/>
  <c r="I29" i="1"/>
  <c r="J29" i="1" s="1"/>
  <c r="M29" i="1" s="1"/>
  <c r="K9" i="1"/>
  <c r="I17" i="1"/>
  <c r="K11" i="1"/>
  <c r="K16" i="1"/>
  <c r="K22" i="1"/>
  <c r="I11" i="1"/>
  <c r="J11" i="1" s="1"/>
  <c r="I5" i="1"/>
  <c r="J5" i="1" s="1"/>
  <c r="M5" i="1" s="1"/>
  <c r="I2" i="1"/>
  <c r="J2" i="1" s="1"/>
  <c r="M2" i="1" s="1"/>
  <c r="I7" i="1"/>
  <c r="J7" i="1" s="1"/>
  <c r="M7" i="1" s="1"/>
  <c r="K27" i="1"/>
  <c r="I23" i="1"/>
  <c r="J23" i="1" s="1"/>
  <c r="M23" i="1" s="1"/>
  <c r="K23" i="1"/>
  <c r="I19" i="1"/>
  <c r="K4" i="1"/>
  <c r="K8" i="1"/>
  <c r="I26" i="1"/>
  <c r="J26" i="1" s="1"/>
  <c r="M26" i="1" s="1"/>
  <c r="I25" i="1"/>
  <c r="J25" i="1" s="1"/>
  <c r="M25" i="1" s="1"/>
  <c r="K24" i="1"/>
  <c r="I13" i="1"/>
  <c r="J13" i="1" s="1"/>
  <c r="M13" i="1" s="1"/>
  <c r="K38" i="1"/>
  <c r="I31" i="1"/>
  <c r="H14" i="1" l="1"/>
  <c r="I14" i="1" s="1"/>
  <c r="J14" i="1" s="1"/>
  <c r="M14" i="1" s="1"/>
  <c r="R14" i="1"/>
  <c r="S14" i="1" s="1"/>
  <c r="J22" i="1"/>
  <c r="M22" i="1" s="1"/>
  <c r="N22" i="1" s="1"/>
  <c r="M50" i="1"/>
  <c r="L50" i="1"/>
  <c r="K50" i="1"/>
  <c r="M49" i="1"/>
  <c r="K48" i="1"/>
  <c r="L48" i="1"/>
  <c r="N48" i="1" s="1"/>
  <c r="K47" i="1"/>
  <c r="L47" i="1"/>
  <c r="N47" i="1" s="1"/>
  <c r="I46" i="1"/>
  <c r="L44" i="1"/>
  <c r="N44" i="1" s="1"/>
  <c r="H30" i="1"/>
  <c r="I30" i="1" s="1"/>
  <c r="I45" i="1"/>
  <c r="J45" i="1" s="1"/>
  <c r="M45" i="1" s="1"/>
  <c r="K45" i="1"/>
  <c r="L43" i="1"/>
  <c r="N43" i="1" s="1"/>
  <c r="K43" i="1"/>
  <c r="K42" i="1"/>
  <c r="I42" i="1"/>
  <c r="J42" i="1" s="1"/>
  <c r="M42" i="1" s="1"/>
  <c r="I41" i="1"/>
  <c r="J41" i="1" s="1"/>
  <c r="M41" i="1" s="1"/>
  <c r="K35" i="1"/>
  <c r="L2" i="1"/>
  <c r="N2" i="1" s="1"/>
  <c r="L6" i="1"/>
  <c r="N6" i="1" s="1"/>
  <c r="I10" i="1"/>
  <c r="J10" i="1" s="1"/>
  <c r="M10" i="1" s="1"/>
  <c r="K10" i="1"/>
  <c r="I36" i="1"/>
  <c r="J36" i="1" s="1"/>
  <c r="M36" i="1" s="1"/>
  <c r="J35" i="1"/>
  <c r="M35" i="1" s="1"/>
  <c r="L35" i="1"/>
  <c r="L29" i="1"/>
  <c r="N29" i="1" s="1"/>
  <c r="K28" i="1"/>
  <c r="K39" i="1"/>
  <c r="K37" i="1"/>
  <c r="L5" i="1"/>
  <c r="N5" i="1" s="1"/>
  <c r="I24" i="1"/>
  <c r="J24" i="1" s="1"/>
  <c r="M24" i="1" s="1"/>
  <c r="K40" i="1"/>
  <c r="K17" i="1"/>
  <c r="I33" i="1"/>
  <c r="J33" i="1" s="1"/>
  <c r="M33" i="1" s="1"/>
  <c r="L37" i="1"/>
  <c r="N37" i="1" s="1"/>
  <c r="I34" i="1"/>
  <c r="J34" i="1" s="1"/>
  <c r="M34" i="1" s="1"/>
  <c r="I32" i="1"/>
  <c r="J32" i="1" s="1"/>
  <c r="M32" i="1" s="1"/>
  <c r="I20" i="1"/>
  <c r="J20" i="1" s="1"/>
  <c r="M20" i="1" s="1"/>
  <c r="K32" i="1"/>
  <c r="I9" i="1"/>
  <c r="J9" i="1" s="1"/>
  <c r="M9" i="1" s="1"/>
  <c r="L39" i="1"/>
  <c r="N39" i="1" s="1"/>
  <c r="L38" i="1"/>
  <c r="N38" i="1" s="1"/>
  <c r="J31" i="1"/>
  <c r="M31" i="1" s="1"/>
  <c r="L23" i="1"/>
  <c r="N23" i="1" s="1"/>
  <c r="L40" i="1"/>
  <c r="N40" i="1" s="1"/>
  <c r="J17" i="1"/>
  <c r="M17" i="1" s="1"/>
  <c r="L17" i="1"/>
  <c r="J28" i="1"/>
  <c r="L28" i="1"/>
  <c r="K13" i="1"/>
  <c r="I15" i="1"/>
  <c r="K15" i="1"/>
  <c r="M11" i="1"/>
  <c r="L11" i="1"/>
  <c r="I12" i="1"/>
  <c r="J12" i="1" s="1"/>
  <c r="M12" i="1" s="1"/>
  <c r="I4" i="1"/>
  <c r="J4" i="1" s="1"/>
  <c r="M4" i="1" s="1"/>
  <c r="I16" i="1"/>
  <c r="J16" i="1" s="1"/>
  <c r="M16" i="1" s="1"/>
  <c r="K2" i="1"/>
  <c r="K12" i="1"/>
  <c r="K29" i="1"/>
  <c r="I21" i="1"/>
  <c r="J21" i="1" s="1"/>
  <c r="M21" i="1" s="1"/>
  <c r="K21" i="1"/>
  <c r="K6" i="1"/>
  <c r="J19" i="1"/>
  <c r="M19" i="1" s="1"/>
  <c r="L19" i="1"/>
  <c r="L25" i="1"/>
  <c r="N25" i="1" s="1"/>
  <c r="K26" i="1"/>
  <c r="I18" i="1"/>
  <c r="J18" i="1" s="1"/>
  <c r="M18" i="1" s="1"/>
  <c r="K3" i="1"/>
  <c r="L7" i="1"/>
  <c r="N7" i="1" s="1"/>
  <c r="K25" i="1"/>
  <c r="I27" i="1"/>
  <c r="J27" i="1" s="1"/>
  <c r="M27" i="1" s="1"/>
  <c r="K7" i="1"/>
  <c r="L13" i="1"/>
  <c r="N13" i="1" s="1"/>
  <c r="L26" i="1"/>
  <c r="N26" i="1" s="1"/>
  <c r="K18" i="1"/>
  <c r="I8" i="1"/>
  <c r="J8" i="1" s="1"/>
  <c r="M8" i="1" s="1"/>
  <c r="K19" i="1"/>
  <c r="I3" i="1"/>
  <c r="J3" i="1" s="1"/>
  <c r="M3" i="1" s="1"/>
  <c r="K31" i="1"/>
  <c r="L31" i="1"/>
  <c r="K30" i="1" l="1"/>
  <c r="K14" i="1"/>
  <c r="N50" i="1"/>
  <c r="L49" i="1"/>
  <c r="N49" i="1" s="1"/>
  <c r="J46" i="1"/>
  <c r="M46" i="1" s="1"/>
  <c r="L46" i="1"/>
  <c r="J30" i="1"/>
  <c r="M30" i="1" s="1"/>
  <c r="L30" i="1"/>
  <c r="L45" i="1"/>
  <c r="N45" i="1" s="1"/>
  <c r="L42" i="1"/>
  <c r="N42" i="1" s="1"/>
  <c r="L41" i="1"/>
  <c r="N41" i="1" s="1"/>
  <c r="L4" i="1"/>
  <c r="N4" i="1" s="1"/>
  <c r="L34" i="1"/>
  <c r="N34" i="1" s="1"/>
  <c r="L8" i="1"/>
  <c r="N8" i="1" s="1"/>
  <c r="N35" i="1"/>
  <c r="L36" i="1"/>
  <c r="N36" i="1" s="1"/>
  <c r="L14" i="1"/>
  <c r="N14" i="1" s="1"/>
  <c r="L16" i="1"/>
  <c r="N16" i="1" s="1"/>
  <c r="L10" i="1"/>
  <c r="N10" i="1" s="1"/>
  <c r="L24" i="1"/>
  <c r="N24" i="1" s="1"/>
  <c r="N31" i="1"/>
  <c r="L9" i="1"/>
  <c r="N9" i="1" s="1"/>
  <c r="L20" i="1"/>
  <c r="N20" i="1" s="1"/>
  <c r="L33" i="1"/>
  <c r="N33" i="1" s="1"/>
  <c r="L32" i="1"/>
  <c r="N32" i="1" s="1"/>
  <c r="N11" i="1"/>
  <c r="L12" i="1"/>
  <c r="N12" i="1" s="1"/>
  <c r="L27" i="1"/>
  <c r="N27" i="1" s="1"/>
  <c r="N17" i="1"/>
  <c r="J15" i="1"/>
  <c r="M15" i="1" s="1"/>
  <c r="L15" i="1"/>
  <c r="M28" i="1"/>
  <c r="N28" i="1" s="1"/>
  <c r="L21" i="1"/>
  <c r="N21" i="1" s="1"/>
  <c r="L3" i="1"/>
  <c r="N3" i="1" s="1"/>
  <c r="N19" i="1"/>
  <c r="L18" i="1"/>
  <c r="N18" i="1" s="1"/>
  <c r="N46" i="1" l="1"/>
  <c r="N30" i="1"/>
  <c r="N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<sst xmlns="http://schemas.openxmlformats.org/spreadsheetml/2006/main" count="125" uniqueCount="68">
  <si>
    <t>Fullname</t>
  </si>
  <si>
    <t>DOB</t>
  </si>
  <si>
    <t>Reg Date</t>
  </si>
  <si>
    <t>Time registered</t>
  </si>
  <si>
    <t>Skill</t>
  </si>
  <si>
    <t>Mrs. Karen Hernandez Your</t>
  </si>
  <si>
    <t>Ms. Rebecca Gonzalez Nelson</t>
  </si>
  <si>
    <t>Miss Michelle Young Perez</t>
  </si>
  <si>
    <t>Programming</t>
  </si>
  <si>
    <t>Marketing</t>
  </si>
  <si>
    <t>Graphic Design</t>
  </si>
  <si>
    <t>title</t>
  </si>
  <si>
    <t>initials</t>
  </si>
  <si>
    <t>1st Space</t>
  </si>
  <si>
    <t>2nd space</t>
  </si>
  <si>
    <t>3rd space</t>
  </si>
  <si>
    <t>miss moriyamo ajoke jokky</t>
  </si>
  <si>
    <t>Dr. isacaba Iskalabata iskelebete</t>
  </si>
  <si>
    <t>FullName Clean</t>
  </si>
  <si>
    <t>last Name</t>
  </si>
  <si>
    <t>Shortened form</t>
  </si>
  <si>
    <t>Age</t>
  </si>
  <si>
    <t>Age Group</t>
  </si>
  <si>
    <t>mr. zakari shuaib chukudi</t>
  </si>
  <si>
    <t>dr sadiku siasis dghcdjg</t>
  </si>
  <si>
    <t>mrs. Patham bosco kalif</t>
  </si>
  <si>
    <t>mr. zuzja ahah ajaj</t>
  </si>
  <si>
    <t>dr. jegede jegudu jera</t>
  </si>
  <si>
    <t>marketing</t>
  </si>
  <si>
    <t xml:space="preserve"> prof. jakande gana gerry</t>
  </si>
  <si>
    <t xml:space="preserve"> prof. jerry dana jagande</t>
  </si>
  <si>
    <t xml:space="preserve"> prof. merry gana gerry</t>
  </si>
  <si>
    <t>programming</t>
  </si>
  <si>
    <t>PG</t>
  </si>
  <si>
    <t>GD</t>
  </si>
  <si>
    <t>MT</t>
  </si>
  <si>
    <t>arch. Sam susu sule</t>
  </si>
  <si>
    <t>miss fridaus titilayo musa</t>
  </si>
  <si>
    <t>mr shakiru olorungbebe sakari</t>
  </si>
  <si>
    <t>alh jogo jogurudeen jomiloju</t>
  </si>
  <si>
    <t>hajia salau abefe adunni</t>
  </si>
  <si>
    <t>mrs iyabo ojo oladayo</t>
  </si>
  <si>
    <t>miss folorunsho zodiac scorpion</t>
  </si>
  <si>
    <t>engr layi wasabi oshodi</t>
  </si>
  <si>
    <t>pastor gilmore gorigo gogongo</t>
  </si>
  <si>
    <t>hajia salau adunni abefe</t>
  </si>
  <si>
    <t>Manager</t>
  </si>
  <si>
    <t>Analyst</t>
  </si>
  <si>
    <t>Lawyer</t>
  </si>
  <si>
    <t>Influencer</t>
  </si>
  <si>
    <t>AL</t>
  </si>
  <si>
    <t>IF</t>
  </si>
  <si>
    <t>MG</t>
  </si>
  <si>
    <t>LW</t>
  </si>
  <si>
    <t>lawyer</t>
  </si>
  <si>
    <t>mr sadiku peter otuto</t>
  </si>
  <si>
    <t>dr sha jsi sjs</t>
  </si>
  <si>
    <t>dr shaka zulu zoro</t>
  </si>
  <si>
    <t>mr dipey duches ducko</t>
  </si>
  <si>
    <t>mrs dicky duches ducko</t>
  </si>
  <si>
    <t>pst ray chuku mond</t>
  </si>
  <si>
    <t>arch saminu sheriff kamo</t>
  </si>
  <si>
    <t>mr abdullahi musa bla</t>
  </si>
  <si>
    <t>FullName2</t>
  </si>
  <si>
    <t>ID</t>
  </si>
  <si>
    <t>S/No.</t>
  </si>
  <si>
    <t>mr. Patham bosco kalif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</si>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</sst>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8" fontId="0" fillId="0" borderId="0" xfId="0" applyNumberFormat="1"/>
    <xf numFmtId="0" fontId="0" fillId="2" borderId="0" xfId="0" applyFill="1"/>
    <xf numFmtId="14" fontId="0" fillId="2" borderId="0" xfId="0" applyNumberForma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20" fontId="0" fillId="0" borderId="0" xfId="0" applyNumberFormat="1"/>
    <xf numFmtId="164" fontId="0" fillId="2" borderId="0" xfId="0" applyNumberFormat="1" applyFill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5" formatCode="000"/>
    </dxf>
    <dxf>
      <numFmt numFmtId="164" formatCode="dd/mm/yyyy;@"/>
    </dxf>
    <dxf>
      <numFmt numFmtId="164" formatCode="dd/mm/yyyy;@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78C11-080A-4351-B36F-408444602B67}" name="Table1" displayName="Table1" ref="A1:S112" totalsRowShown="0" headerRowDxfId="5">
  <autoFilter ref="A1:S112" xr:uid="{10378C11-080A-4351-B36F-408444602B67}"/>
  <sortState xmlns:xlrd2="http://schemas.microsoft.com/office/spreadsheetml/2017/richdata2" ref="A2:S112">
    <sortCondition descending="1" ref="C1:C112"/>
  </sortState>
  <tableColumns count="19">
    <tableColumn id="1" xr3:uid="{D230B2AE-8A34-4388-957C-9C8E72F645F9}" name="Fullname"/>
    <tableColumn id="2" xr3:uid="{75E33C7E-3D3A-4B55-95BC-E58F33DD3F57}" name="DOB" dataDxfId="4"/>
    <tableColumn id="3" xr3:uid="{0BB0BBE2-8678-4B63-BE0B-338419C7617B}" name="Reg Date" dataDxfId="3"/>
    <tableColumn id="4" xr3:uid="{FFCCCBA1-E00D-41AA-AF22-68598C1827AF}" name="Time registered"/>
    <tableColumn id="5" xr3:uid="{EB02AFA7-726B-4CA2-8BEE-CC0BD4FC2F8A}" name="Skill"/>
    <tableColumn id="6" xr3:uid="{C40CCF79-26E7-4AE2-977E-07D06A13DC59}" name="FullName2"/>
    <tableColumn id="7" xr3:uid="{BCB2A13A-64FC-4DAA-9414-C5EA9AF9DD81}" name="FullName Clean"/>
    <tableColumn id="8" xr3:uid="{6F7B0F6D-6BFA-4A31-A30E-26BE08A8C5DE}" name="1st Space"/>
    <tableColumn id="9" xr3:uid="{47F8E241-1D92-411C-B0DE-2DD91C848438}" name="2nd space"/>
    <tableColumn id="10" xr3:uid="{24C0966C-7DBA-469F-970C-969D9117AFC7}" name="3rd space"/>
    <tableColumn id="11" xr3:uid="{673968DD-F46B-4D13-B6B8-88889B83785B}" name="title">
      <calculatedColumnFormula>IF(G2="","",LEFT(G2,H2-1))</calculatedColumnFormula>
    </tableColumn>
    <tableColumn id="12" xr3:uid="{E6B8906F-71C2-4823-A28B-D271C11A00B6}" name="initials">
      <calculatedColumnFormula>IF(G2="","",MID(G2,H2+1,1)&amp;"."&amp;MID(G2,I2+1,1))</calculatedColumnFormula>
    </tableColumn>
    <tableColumn id="13" xr3:uid="{6EEEC259-47B7-4A8E-A680-83F3C0605FC2}" name="last Name">
      <calculatedColumnFormula>IF(G2="","",MID(G2,J2+1,LEN(G2)-J2))</calculatedColumnFormula>
    </tableColumn>
    <tableColumn id="14" xr3:uid="{329C7008-DE78-4FF0-960F-10F5557163DE}" name="Shortened form">
      <calculatedColumnFormula>IF(G2="","",CONCATENATE(L2," ",M2))</calculatedColumnFormula>
    </tableColumn>
    <tableColumn id="19" xr3:uid="{4EEA3420-55DA-428B-A133-AF19FA30CA26}" name="Column1" dataDxfId="0">
      <calculatedColumnFormula>IF(G2="","",CONCATENATE(Table1[[#This Row],[title]],"  ",L2,"  ",M2))</calculatedColumnFormula>
    </tableColumn>
    <tableColumn id="15" xr3:uid="{7E172FFB-AD83-4F57-A47A-AE02EB3A8949}" name="Age">
      <calculatedColumnFormula>IF(B2="","",YEAR(TODAY())-YEAR(B2))</calculatedColumnFormula>
    </tableColumn>
    <tableColumn id="16" xr3:uid="{13CC3287-3D01-4324-9154-314F2B1B7ECE}" name="Age Group"/>
    <tableColumn id="17" xr3:uid="{B7C9AB60-9A3B-4CD9-A2AF-6D49E2635E28}" name="S/No." dataDxfId="2">
      <calculatedColumnFormula>IF(G2="","",ROW(Table1[[#This Row],[Fullname]])-1)</calculatedColumnFormula>
    </tableColumn>
    <tableColumn id="18" xr3:uid="{DFFE4079-A7C3-4367-B210-D8D839775696}" name="ID" dataDxfId="1">
      <calculatedColumnFormula>IF(E2="","",CONCATENATE("TR-",_xlfn.XLOOKUP(E2,$U$2:$U$8,$V$2:$V$8),"-",R2))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2"/>
  <sheetViews>
    <sheetView tabSelected="1" topLeftCell="I1" zoomScaleNormal="100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30.28515625" bestFit="1" customWidth="1"/>
    <col min="2" max="2" width="10.7109375" style="4" bestFit="1" customWidth="1"/>
    <col min="3" max="3" width="19.140625" style="4" customWidth="1"/>
    <col min="4" max="4" width="17.140625" customWidth="1"/>
    <col min="5" max="5" width="14.28515625" bestFit="1" customWidth="1"/>
    <col min="6" max="7" width="30.42578125" bestFit="1" customWidth="1"/>
    <col min="8" max="8" width="11.28515625" customWidth="1"/>
    <col min="9" max="9" width="11.85546875" customWidth="1"/>
    <col min="10" max="10" width="11.42578125" customWidth="1"/>
    <col min="11" max="11" width="6.85546875" customWidth="1"/>
    <col min="12" max="12" width="9.140625" customWidth="1"/>
    <col min="13" max="13" width="12" customWidth="1"/>
    <col min="14" max="15" width="17.140625" customWidth="1"/>
    <col min="16" max="16" width="6.5703125" customWidth="1"/>
    <col min="17" max="17" width="12.5703125" customWidth="1"/>
    <col min="18" max="18" width="11" style="6" customWidth="1"/>
    <col min="19" max="20" width="11" customWidth="1"/>
    <col min="21" max="21" width="13.28515625" customWidth="1"/>
  </cols>
  <sheetData>
    <row r="1" spans="1:28" s="2" customFormat="1" x14ac:dyDescent="0.25">
      <c r="A1" s="2" t="s">
        <v>0</v>
      </c>
      <c r="B1" s="3" t="s">
        <v>1</v>
      </c>
      <c r="C1" s="9" t="s">
        <v>2</v>
      </c>
      <c r="D1" s="2" t="s">
        <v>3</v>
      </c>
      <c r="E1" s="2" t="s">
        <v>4</v>
      </c>
      <c r="F1" s="2" t="s">
        <v>63</v>
      </c>
      <c r="G1" s="2" t="s">
        <v>18</v>
      </c>
      <c r="H1" s="2" t="s">
        <v>13</v>
      </c>
      <c r="I1" s="2" t="s">
        <v>14</v>
      </c>
      <c r="J1" s="2" t="s">
        <v>15</v>
      </c>
      <c r="K1" s="2" t="s">
        <v>11</v>
      </c>
      <c r="L1" s="2" t="s">
        <v>12</v>
      </c>
      <c r="M1" s="2" t="s">
        <v>19</v>
      </c>
      <c r="N1" s="2" t="s">
        <v>20</v>
      </c>
      <c r="O1" s="2" t="s">
        <v>67</v>
      </c>
      <c r="P1" s="2" t="s">
        <v>21</v>
      </c>
      <c r="Q1" s="2" t="s">
        <v>22</v>
      </c>
      <c r="R1" s="7" t="s">
        <v>65</v>
      </c>
      <c r="S1" s="2" t="s">
        <v>64</v>
      </c>
    </row>
    <row r="2" spans="1:28" x14ac:dyDescent="0.25">
      <c r="A2" t="s">
        <v>37</v>
      </c>
      <c r="B2" s="4">
        <v>38976</v>
      </c>
      <c r="C2" s="4">
        <v>45266</v>
      </c>
      <c r="E2" t="s">
        <v>28</v>
      </c>
      <c r="F2" t="str">
        <f t="shared" ref="F2:F47" si="0">PROPER(TRIM(CLEAN(A2)))</f>
        <v>Miss Fridaus Titilayo Musa</v>
      </c>
      <c r="G2" t="str">
        <f t="shared" ref="G2:G47" si="1">SUBSTITUTE(F2,".","")</f>
        <v>Miss Fridaus Titilayo Musa</v>
      </c>
      <c r="H2">
        <f t="shared" ref="H2:H47" si="2">IF(G2="","",FIND(" ",G2))</f>
        <v>5</v>
      </c>
      <c r="I2">
        <f t="shared" ref="I2:I48" si="3">IF(G2="","",FIND(" ",G2,H2+1))</f>
        <v>13</v>
      </c>
      <c r="J2">
        <f t="shared" ref="J2:J47" si="4">IF(G2="","",FIND(" ",G2,I2+1))</f>
        <v>22</v>
      </c>
      <c r="K2" t="str">
        <f t="shared" ref="K2:K33" si="5">IF(G2="","",LEFT(G2,H2-1))</f>
        <v>Miss</v>
      </c>
      <c r="L2" t="str">
        <f t="shared" ref="L2:L33" si="6">IF(G2="","",MID(G2,H2+1,1)&amp;"."&amp;MID(G2,I2+1,1))</f>
        <v>F.T</v>
      </c>
      <c r="M2" t="str">
        <f t="shared" ref="M2:M9" si="7">IF(G2="","",RIGHT(G2,LEN(G2)-J2))</f>
        <v>Musa</v>
      </c>
      <c r="N2" t="str">
        <f t="shared" ref="N2:N33" si="8">IF(G2="","",CONCATENATE(L2," ",M2))</f>
        <v>F.T Musa</v>
      </c>
      <c r="O2" t="str">
        <f>IF(G2="","",CONCATENATE(Table1[[#This Row],[title]],"  ",L2,"  ",M2))</f>
        <v>Miss  F.T  Musa</v>
      </c>
      <c r="P2">
        <f t="shared" ref="P2:P33" ca="1" si="9">IF(B2="","",YEAR(TODAY())-YEAR(B2))</f>
        <v>18</v>
      </c>
      <c r="Q2" t="str" cm="1">
        <f t="array" aca="1" ref="Q2" ca="1">IF(P2="","",_xlfn.IFS(P2&lt;30,"0-30",P2&lt;40,"31-40",P2&lt;50,"41-50",P2&gt;50,"Overage"))</f>
        <v>0-30</v>
      </c>
      <c r="R2" s="6">
        <f>IF(G2="","",ROW(Table1[[#This Row],[Fullname]])-1)</f>
        <v>1</v>
      </c>
      <c r="S2" t="str">
        <f t="shared" ref="S2:S33" si="10">IF(E2="","",CONCATENATE("TR-",_xlfn.XLOOKUP(E2,$U$2:$U$8,$V$2:$V$8),"-",R2))</f>
        <v>TR-MT-1</v>
      </c>
      <c r="U2" t="s">
        <v>10</v>
      </c>
      <c r="V2" t="s">
        <v>34</v>
      </c>
    </row>
    <row r="3" spans="1:28" x14ac:dyDescent="0.25">
      <c r="A3" t="s">
        <v>24</v>
      </c>
      <c r="B3" s="4">
        <v>23784</v>
      </c>
      <c r="C3" s="4">
        <v>45263</v>
      </c>
      <c r="E3" t="s">
        <v>9</v>
      </c>
      <c r="F3" t="str">
        <f t="shared" si="0"/>
        <v>Dr Sadiku Siasis Dghcdjg</v>
      </c>
      <c r="G3" t="str">
        <f t="shared" si="1"/>
        <v>Dr Sadiku Siasis Dghcdjg</v>
      </c>
      <c r="H3">
        <f t="shared" si="2"/>
        <v>3</v>
      </c>
      <c r="I3">
        <f t="shared" si="3"/>
        <v>10</v>
      </c>
      <c r="J3">
        <f t="shared" si="4"/>
        <v>17</v>
      </c>
      <c r="K3" t="str">
        <f t="shared" si="5"/>
        <v>Dr</v>
      </c>
      <c r="L3" t="str">
        <f t="shared" si="6"/>
        <v>S.S</v>
      </c>
      <c r="M3" t="str">
        <f t="shared" si="7"/>
        <v>Dghcdjg</v>
      </c>
      <c r="N3" t="str">
        <f t="shared" si="8"/>
        <v>S.S Dghcdjg</v>
      </c>
      <c r="O3" t="str">
        <f>IF(G3="","",CONCATENATE(Table1[[#This Row],[title]],"  ",L3,"  ",M3))</f>
        <v>Dr  S.S  Dghcdjg</v>
      </c>
      <c r="P3">
        <f t="shared" ca="1" si="9"/>
        <v>59</v>
      </c>
      <c r="Q3" t="str" cm="1">
        <f t="array" aca="1" ref="Q3" ca="1">IF(P3="","",_xlfn.IFS(P3&lt;30,"0-30",P3&lt;40,"31-40",P3&lt;50,"41-50",P3&gt;50,"Overage"))</f>
        <v>Overage</v>
      </c>
      <c r="R3" s="6">
        <f>IF(G3="","",ROW(Table1[[#This Row],[Fullname]])-1)</f>
        <v>2</v>
      </c>
      <c r="S3" t="str">
        <f t="shared" si="10"/>
        <v>TR-MT-2</v>
      </c>
      <c r="U3" s="10" t="s">
        <v>49</v>
      </c>
      <c r="V3" s="11" t="s">
        <v>51</v>
      </c>
    </row>
    <row r="4" spans="1:28" x14ac:dyDescent="0.25">
      <c r="A4" t="s">
        <v>36</v>
      </c>
      <c r="B4" s="4">
        <v>37654</v>
      </c>
      <c r="C4" s="4">
        <v>45263</v>
      </c>
      <c r="E4" t="s">
        <v>8</v>
      </c>
      <c r="F4" t="str">
        <f t="shared" si="0"/>
        <v>Arch. Sam Susu Sule</v>
      </c>
      <c r="G4" t="str">
        <f t="shared" si="1"/>
        <v>Arch Sam Susu Sule</v>
      </c>
      <c r="H4">
        <f t="shared" si="2"/>
        <v>5</v>
      </c>
      <c r="I4">
        <f t="shared" si="3"/>
        <v>9</v>
      </c>
      <c r="J4">
        <f t="shared" si="4"/>
        <v>14</v>
      </c>
      <c r="K4" t="str">
        <f t="shared" si="5"/>
        <v>Arch</v>
      </c>
      <c r="L4" t="str">
        <f t="shared" si="6"/>
        <v>S.S</v>
      </c>
      <c r="M4" t="str">
        <f t="shared" si="7"/>
        <v>Sule</v>
      </c>
      <c r="N4" t="str">
        <f t="shared" si="8"/>
        <v>S.S Sule</v>
      </c>
      <c r="O4" t="str">
        <f>IF(G4="","",CONCATENATE(Table1[[#This Row],[title]],"  ",L4,"  ",M4))</f>
        <v>Arch  S.S  Sule</v>
      </c>
      <c r="P4">
        <f t="shared" ca="1" si="9"/>
        <v>21</v>
      </c>
      <c r="Q4" t="str" cm="1">
        <f t="array" aca="1" ref="Q4" ca="1">IF(P4="","",_xlfn.IFS(P4&lt;30,"0-30",P4&lt;40,"31-40",P4&lt;50,"41-50",P4&gt;50,"Overage"))</f>
        <v>0-30</v>
      </c>
      <c r="R4" s="6">
        <f>IF(G4="","",ROW(Table1[[#This Row],[Fullname]])-1)</f>
        <v>3</v>
      </c>
      <c r="S4" t="str">
        <f t="shared" si="10"/>
        <v>TR-PG-3</v>
      </c>
      <c r="U4" s="10" t="s">
        <v>46</v>
      </c>
      <c r="V4" s="11" t="s">
        <v>52</v>
      </c>
    </row>
    <row r="5" spans="1:28" x14ac:dyDescent="0.25">
      <c r="A5" t="s">
        <v>27</v>
      </c>
      <c r="B5" s="4">
        <v>36626</v>
      </c>
      <c r="C5" s="4">
        <v>45262</v>
      </c>
      <c r="E5" t="s">
        <v>32</v>
      </c>
      <c r="F5" t="str">
        <f t="shared" si="0"/>
        <v>Dr. Jegede Jegudu Jera</v>
      </c>
      <c r="G5" t="str">
        <f t="shared" si="1"/>
        <v>Dr Jegede Jegudu Jera</v>
      </c>
      <c r="H5">
        <f t="shared" si="2"/>
        <v>3</v>
      </c>
      <c r="I5">
        <f t="shared" si="3"/>
        <v>10</v>
      </c>
      <c r="J5">
        <f t="shared" si="4"/>
        <v>17</v>
      </c>
      <c r="K5" t="str">
        <f t="shared" si="5"/>
        <v>Dr</v>
      </c>
      <c r="L5" t="str">
        <f t="shared" si="6"/>
        <v>J.J</v>
      </c>
      <c r="M5" t="str">
        <f t="shared" si="7"/>
        <v>Jera</v>
      </c>
      <c r="N5" t="str">
        <f t="shared" si="8"/>
        <v>J.J Jera</v>
      </c>
      <c r="O5" t="str">
        <f>IF(G5="","",CONCATENATE(Table1[[#This Row],[title]],"  ",L5,"  ",M5))</f>
        <v>Dr  J.J  Jera</v>
      </c>
      <c r="P5">
        <f t="shared" ca="1" si="9"/>
        <v>24</v>
      </c>
      <c r="Q5" t="str" cm="1">
        <f t="array" aca="1" ref="Q5" ca="1">IF(P5="","",_xlfn.IFS(P5&lt;30,"0-30",P5&lt;40,"31-40",P5&lt;50,"41-50",P5&gt;50,"Overage"))</f>
        <v>0-30</v>
      </c>
      <c r="R5" s="6">
        <f>IF(G5="","",ROW(Table1[[#This Row],[Fullname]])-1)</f>
        <v>4</v>
      </c>
      <c r="S5" t="str">
        <f t="shared" si="10"/>
        <v>TR-PG-4</v>
      </c>
      <c r="U5" s="10" t="s">
        <v>47</v>
      </c>
      <c r="V5" s="11" t="s">
        <v>50</v>
      </c>
    </row>
    <row r="6" spans="1:28" x14ac:dyDescent="0.25">
      <c r="A6" t="s">
        <v>23</v>
      </c>
      <c r="B6" s="4">
        <v>34740</v>
      </c>
      <c r="C6" s="4">
        <v>45262</v>
      </c>
      <c r="E6" t="s">
        <v>10</v>
      </c>
      <c r="F6" t="str">
        <f t="shared" si="0"/>
        <v>Mr. Zakari Shuaib Chukudi</v>
      </c>
      <c r="G6" t="str">
        <f t="shared" si="1"/>
        <v>Mr Zakari Shuaib Chukudi</v>
      </c>
      <c r="H6">
        <f t="shared" si="2"/>
        <v>3</v>
      </c>
      <c r="I6">
        <f t="shared" si="3"/>
        <v>10</v>
      </c>
      <c r="J6">
        <f t="shared" si="4"/>
        <v>17</v>
      </c>
      <c r="K6" t="str">
        <f t="shared" si="5"/>
        <v>Mr</v>
      </c>
      <c r="L6" t="str">
        <f t="shared" si="6"/>
        <v>Z.S</v>
      </c>
      <c r="M6" t="str">
        <f t="shared" si="7"/>
        <v>Chukudi</v>
      </c>
      <c r="N6" t="str">
        <f t="shared" si="8"/>
        <v>Z.S Chukudi</v>
      </c>
      <c r="O6" t="str">
        <f>IF(G6="","",CONCATENATE(Table1[[#This Row],[title]],"  ",L6,"  ",M6))</f>
        <v>Mr  Z.S  Chukudi</v>
      </c>
      <c r="P6">
        <f t="shared" ca="1" si="9"/>
        <v>29</v>
      </c>
      <c r="Q6" t="str" cm="1">
        <f t="array" aca="1" ref="Q6" ca="1">IF(P6="","",_xlfn.IFS(P6&lt;30,"0-30",P6&lt;40,"31-40",P6&lt;50,"41-50",P6&gt;50,"Overage"))</f>
        <v>0-30</v>
      </c>
      <c r="R6" s="6">
        <f>IF(G6="","",ROW(Table1[[#This Row],[Fullname]])-1)</f>
        <v>5</v>
      </c>
      <c r="S6" t="str">
        <f t="shared" si="10"/>
        <v>TR-GD-5</v>
      </c>
      <c r="U6" s="10" t="s">
        <v>48</v>
      </c>
      <c r="V6" s="11" t="s">
        <v>53</v>
      </c>
    </row>
    <row r="7" spans="1:28" x14ac:dyDescent="0.25">
      <c r="A7" t="s">
        <v>27</v>
      </c>
      <c r="B7" s="4">
        <v>36626</v>
      </c>
      <c r="C7" s="4">
        <v>45261</v>
      </c>
      <c r="E7" t="s">
        <v>9</v>
      </c>
      <c r="F7" t="str">
        <f t="shared" si="0"/>
        <v>Dr. Jegede Jegudu Jera</v>
      </c>
      <c r="G7" t="str">
        <f t="shared" si="1"/>
        <v>Dr Jegede Jegudu Jera</v>
      </c>
      <c r="H7">
        <f t="shared" si="2"/>
        <v>3</v>
      </c>
      <c r="I7">
        <f t="shared" si="3"/>
        <v>10</v>
      </c>
      <c r="J7">
        <f t="shared" si="4"/>
        <v>17</v>
      </c>
      <c r="K7" t="str">
        <f t="shared" si="5"/>
        <v>Dr</v>
      </c>
      <c r="L7" t="str">
        <f t="shared" si="6"/>
        <v>J.J</v>
      </c>
      <c r="M7" t="str">
        <f t="shared" si="7"/>
        <v>Jera</v>
      </c>
      <c r="N7" t="str">
        <f t="shared" si="8"/>
        <v>J.J Jera</v>
      </c>
      <c r="O7" t="str">
        <f>IF(G7="","",CONCATENATE(Table1[[#This Row],[title]],"  ",L7,"  ",M7))</f>
        <v>Dr  J.J  Jera</v>
      </c>
      <c r="P7">
        <f t="shared" ca="1" si="9"/>
        <v>24</v>
      </c>
      <c r="Q7" t="str" cm="1">
        <f t="array" aca="1" ref="Q7" ca="1">IF(P7="","",_xlfn.IFS(P7&lt;30,"0-30",P7&lt;40,"31-40",P7&lt;50,"41-50",P7&gt;50,"Overage"))</f>
        <v>0-30</v>
      </c>
      <c r="R7" s="6">
        <f>IF(G7="","",ROW(Table1[[#This Row],[Fullname]])-1)</f>
        <v>6</v>
      </c>
      <c r="S7" t="str">
        <f t="shared" si="10"/>
        <v>TR-MT-6</v>
      </c>
      <c r="U7" s="10" t="s">
        <v>8</v>
      </c>
      <c r="V7" s="11" t="s">
        <v>33</v>
      </c>
    </row>
    <row r="8" spans="1:28" x14ac:dyDescent="0.25">
      <c r="A8" t="s">
        <v>17</v>
      </c>
      <c r="B8" s="4">
        <v>36626</v>
      </c>
      <c r="C8" s="4">
        <v>45261</v>
      </c>
      <c r="E8" t="s">
        <v>8</v>
      </c>
      <c r="F8" t="str">
        <f t="shared" si="0"/>
        <v>Dr. Isacaba Iskalabata Iskelebete</v>
      </c>
      <c r="G8" t="str">
        <f t="shared" si="1"/>
        <v>Dr Isacaba Iskalabata Iskelebete</v>
      </c>
      <c r="H8">
        <f t="shared" si="2"/>
        <v>3</v>
      </c>
      <c r="I8">
        <f t="shared" si="3"/>
        <v>11</v>
      </c>
      <c r="J8">
        <f t="shared" si="4"/>
        <v>22</v>
      </c>
      <c r="K8" t="str">
        <f t="shared" si="5"/>
        <v>Dr</v>
      </c>
      <c r="L8" t="str">
        <f t="shared" si="6"/>
        <v>I.I</v>
      </c>
      <c r="M8" t="str">
        <f t="shared" si="7"/>
        <v>Iskelebete</v>
      </c>
      <c r="N8" t="str">
        <f t="shared" si="8"/>
        <v>I.I Iskelebete</v>
      </c>
      <c r="O8" t="str">
        <f>IF(G8="","",CONCATENATE(Table1[[#This Row],[title]],"  ",L8,"  ",M8))</f>
        <v>Dr  I.I  Iskelebete</v>
      </c>
      <c r="P8">
        <f t="shared" ca="1" si="9"/>
        <v>24</v>
      </c>
      <c r="Q8" t="str" cm="1">
        <f t="array" aca="1" ref="Q8" ca="1">IF(P8="","",_xlfn.IFS(P8&lt;30,"0-30",P8&lt;40,"31-40",P8&lt;50,"41-50",P8&gt;50,"Overage"))</f>
        <v>0-30</v>
      </c>
      <c r="R8" s="6">
        <f>IF(G8="","",ROW(Table1[[#This Row],[Fullname]])-1)</f>
        <v>7</v>
      </c>
      <c r="S8" t="str">
        <f>IF(E8="","",CONCATENATE("TR-",_xlfn.XLOOKUP(E8,$U$2:$U$8,$V$2:$V$8),"-",R8))</f>
        <v>TR-PG-7</v>
      </c>
      <c r="U8" s="10" t="s">
        <v>9</v>
      </c>
      <c r="V8" s="11" t="s">
        <v>35</v>
      </c>
    </row>
    <row r="9" spans="1:28" x14ac:dyDescent="0.25">
      <c r="A9" t="s">
        <v>66</v>
      </c>
      <c r="B9" s="4">
        <v>31090</v>
      </c>
      <c r="C9" s="4">
        <v>45225</v>
      </c>
      <c r="E9" t="s">
        <v>8</v>
      </c>
      <c r="F9" t="str">
        <f t="shared" si="0"/>
        <v>Mr. Patham Bosco Kalif</v>
      </c>
      <c r="G9" t="str">
        <f t="shared" si="1"/>
        <v>Mr Patham Bosco Kalif</v>
      </c>
      <c r="H9">
        <f t="shared" si="2"/>
        <v>3</v>
      </c>
      <c r="I9">
        <f t="shared" si="3"/>
        <v>10</v>
      </c>
      <c r="J9">
        <f t="shared" si="4"/>
        <v>16</v>
      </c>
      <c r="K9" t="str">
        <f t="shared" si="5"/>
        <v>Mr</v>
      </c>
      <c r="L9" t="str">
        <f t="shared" si="6"/>
        <v>P.B</v>
      </c>
      <c r="M9" t="str">
        <f t="shared" si="7"/>
        <v>Kalif</v>
      </c>
      <c r="N9" t="str">
        <f t="shared" si="8"/>
        <v>P.B Kalif</v>
      </c>
      <c r="O9" t="str">
        <f>IF(G9="","",CONCATENATE(Table1[[#This Row],[title]],"  ",L9,"  ",M9))</f>
        <v>Mr  P.B  Kalif</v>
      </c>
      <c r="P9">
        <f t="shared" ca="1" si="9"/>
        <v>39</v>
      </c>
      <c r="Q9" t="str" cm="1">
        <f t="array" aca="1" ref="Q9" ca="1">IF(P9="","",_xlfn.IFS(P9&lt;30,"0-30",P9&lt;40,"31-40",P9&lt;50,"41-50",P9&gt;50,"Overage"))</f>
        <v>31-40</v>
      </c>
      <c r="R9" s="6">
        <f>IF(G9="","",ROW(Table1[[#This Row],[Fullname]])-1)</f>
        <v>8</v>
      </c>
      <c r="S9" t="str">
        <f t="shared" si="10"/>
        <v>TR-PG-8</v>
      </c>
    </row>
    <row r="10" spans="1:28" x14ac:dyDescent="0.25">
      <c r="A10" t="s">
        <v>25</v>
      </c>
      <c r="B10" s="4">
        <v>31090</v>
      </c>
      <c r="C10" s="4">
        <v>45107</v>
      </c>
      <c r="E10" t="s">
        <v>10</v>
      </c>
      <c r="F10" t="str">
        <f t="shared" si="0"/>
        <v>Mrs. Patham Bosco Kalif</v>
      </c>
      <c r="G10" t="str">
        <f t="shared" si="1"/>
        <v>Mrs Patham Bosco Kalif</v>
      </c>
      <c r="H10">
        <f t="shared" si="2"/>
        <v>4</v>
      </c>
      <c r="I10">
        <f t="shared" si="3"/>
        <v>11</v>
      </c>
      <c r="J10">
        <f t="shared" si="4"/>
        <v>17</v>
      </c>
      <c r="K10" t="str">
        <f t="shared" si="5"/>
        <v>Mrs</v>
      </c>
      <c r="L10" t="str">
        <f t="shared" si="6"/>
        <v>P.B</v>
      </c>
      <c r="M10" t="str">
        <f>IF(G10="","",MID(G10,J10+1,LEN(G10)-J10))</f>
        <v>Kalif</v>
      </c>
      <c r="N10" t="str">
        <f t="shared" si="8"/>
        <v>P.B Kalif</v>
      </c>
      <c r="O10" t="str">
        <f>IF(G10="","",CONCATENATE(Table1[[#This Row],[title]],"  ",L10,"  ",M10))</f>
        <v>Mrs  P.B  Kalif</v>
      </c>
      <c r="P10">
        <f t="shared" ca="1" si="9"/>
        <v>39</v>
      </c>
      <c r="Q10" t="str" cm="1">
        <f t="array" aca="1" ref="Q10" ca="1">IF(P10="","",_xlfn.IFS(P10&lt;30,"0-30",P10&lt;40,"31-40",P10&lt;50,"41-50",P10&gt;50,"Overage"))</f>
        <v>31-40</v>
      </c>
      <c r="R10" s="6">
        <f>IF(G10="","",ROW(Table1[[#This Row],[Fullname]])-1)</f>
        <v>9</v>
      </c>
      <c r="S10" t="str">
        <f t="shared" si="10"/>
        <v>TR-GD-9</v>
      </c>
    </row>
    <row r="11" spans="1:28" x14ac:dyDescent="0.25">
      <c r="A11" t="s">
        <v>26</v>
      </c>
      <c r="B11" s="4">
        <v>36229</v>
      </c>
      <c r="C11" s="4">
        <v>45078</v>
      </c>
      <c r="D11" s="1">
        <v>0.42569444444444443</v>
      </c>
      <c r="E11" t="s">
        <v>10</v>
      </c>
      <c r="F11" t="str">
        <f t="shared" si="0"/>
        <v>Mr. Zuzja Ahah Ajaj</v>
      </c>
      <c r="G11" t="str">
        <f t="shared" si="1"/>
        <v>Mr Zuzja Ahah Ajaj</v>
      </c>
      <c r="H11">
        <f t="shared" si="2"/>
        <v>3</v>
      </c>
      <c r="I11">
        <f t="shared" si="3"/>
        <v>9</v>
      </c>
      <c r="J11">
        <f t="shared" si="4"/>
        <v>14</v>
      </c>
      <c r="K11" t="str">
        <f t="shared" si="5"/>
        <v>Mr</v>
      </c>
      <c r="L11" t="str">
        <f t="shared" si="6"/>
        <v>Z.A</v>
      </c>
      <c r="M11" t="str">
        <f t="shared" ref="M11:M31" si="11">IF(G11="","",RIGHT(G11,LEN(G11)-J11))</f>
        <v>Ajaj</v>
      </c>
      <c r="N11" t="str">
        <f t="shared" si="8"/>
        <v>Z.A Ajaj</v>
      </c>
      <c r="O11" t="str">
        <f>IF(G11="","",CONCATENATE(Table1[[#This Row],[title]],"  ",L11,"  ",M11))</f>
        <v>Mr  Z.A  Ajaj</v>
      </c>
      <c r="P11">
        <f t="shared" ca="1" si="9"/>
        <v>25</v>
      </c>
      <c r="Q11" t="str" cm="1">
        <f t="array" aca="1" ref="Q11" ca="1">IF(P11="","",_xlfn.IFS(P11&lt;30,"0-30",P11&lt;40,"31-40",P11&lt;50,"41-50",P11&gt;50,"Overage"))</f>
        <v>0-30</v>
      </c>
      <c r="R11" s="6">
        <f>IF(G11="","",ROW(Table1[[#This Row],[Fullname]])-1)</f>
        <v>10</v>
      </c>
      <c r="S11" t="str">
        <f t="shared" si="10"/>
        <v>TR-GD-10</v>
      </c>
    </row>
    <row r="12" spans="1:28" x14ac:dyDescent="0.25">
      <c r="A12" t="s">
        <v>24</v>
      </c>
      <c r="B12" s="4">
        <v>23784</v>
      </c>
      <c r="C12" s="4">
        <v>45078</v>
      </c>
      <c r="D12" s="1">
        <v>0.95000000000000007</v>
      </c>
      <c r="E12" t="s">
        <v>10</v>
      </c>
      <c r="F12" t="str">
        <f t="shared" si="0"/>
        <v>Dr Sadiku Siasis Dghcdjg</v>
      </c>
      <c r="G12" t="str">
        <f t="shared" si="1"/>
        <v>Dr Sadiku Siasis Dghcdjg</v>
      </c>
      <c r="H12">
        <f t="shared" si="2"/>
        <v>3</v>
      </c>
      <c r="I12">
        <f t="shared" si="3"/>
        <v>10</v>
      </c>
      <c r="J12">
        <f t="shared" si="4"/>
        <v>17</v>
      </c>
      <c r="K12" t="str">
        <f t="shared" si="5"/>
        <v>Dr</v>
      </c>
      <c r="L12" t="str">
        <f t="shared" si="6"/>
        <v>S.S</v>
      </c>
      <c r="M12" t="str">
        <f t="shared" si="11"/>
        <v>Dghcdjg</v>
      </c>
      <c r="N12" t="str">
        <f t="shared" si="8"/>
        <v>S.S Dghcdjg</v>
      </c>
      <c r="O12" t="str">
        <f>IF(G12="","",CONCATENATE(Table1[[#This Row],[title]],"  ",L12,"  ",M12))</f>
        <v>Dr  S.S  Dghcdjg</v>
      </c>
      <c r="P12">
        <f t="shared" ca="1" si="9"/>
        <v>59</v>
      </c>
      <c r="Q12" t="str" cm="1">
        <f t="array" aca="1" ref="Q12" ca="1">IF(P12="","",_xlfn.IFS(P12&lt;30,"0-30",P12&lt;40,"31-40",P12&lt;50,"41-50",P12&gt;50,"Overage"))</f>
        <v>Overage</v>
      </c>
      <c r="R12" s="6">
        <f>IF(G12="","",ROW(Table1[[#This Row],[Fullname]])-1)</f>
        <v>11</v>
      </c>
      <c r="S12" t="str">
        <f t="shared" si="10"/>
        <v>TR-GD-11</v>
      </c>
      <c r="U12" t="str" cm="1">
        <f t="array" ref="U12:U18">_xlfn.UNIQUE(E2:E47)</f>
        <v>marketing</v>
      </c>
      <c r="V12" t="str" cm="1">
        <f t="array" ref="V12:AB12">TRANSPOSE(_xlfn.ANCHORARRAY(U12))</f>
        <v>marketing</v>
      </c>
      <c r="W12" t="str">
        <v>Programming</v>
      </c>
      <c r="X12" t="str">
        <v>Graphic Design</v>
      </c>
      <c r="Y12" t="str">
        <v>Manager</v>
      </c>
      <c r="Z12" t="str">
        <v>Analyst</v>
      </c>
      <c r="AA12" t="str">
        <v>Lawyer</v>
      </c>
      <c r="AB12" t="str">
        <v>Influencer</v>
      </c>
    </row>
    <row r="13" spans="1:28" x14ac:dyDescent="0.25">
      <c r="A13" t="s">
        <v>38</v>
      </c>
      <c r="B13" s="4">
        <v>36719</v>
      </c>
      <c r="C13" s="4">
        <v>45078</v>
      </c>
      <c r="D13" s="1">
        <v>0.4465277777777778</v>
      </c>
      <c r="E13" t="s">
        <v>10</v>
      </c>
      <c r="F13" t="str">
        <f t="shared" si="0"/>
        <v>Mr Shakiru Olorungbebe Sakari</v>
      </c>
      <c r="G13" t="str">
        <f t="shared" si="1"/>
        <v>Mr Shakiru Olorungbebe Sakari</v>
      </c>
      <c r="H13">
        <f t="shared" si="2"/>
        <v>3</v>
      </c>
      <c r="I13">
        <f t="shared" si="3"/>
        <v>11</v>
      </c>
      <c r="J13">
        <f t="shared" si="4"/>
        <v>23</v>
      </c>
      <c r="K13" t="str">
        <f t="shared" si="5"/>
        <v>Mr</v>
      </c>
      <c r="L13" t="str">
        <f t="shared" si="6"/>
        <v>S.O</v>
      </c>
      <c r="M13" t="str">
        <f t="shared" si="11"/>
        <v>Sakari</v>
      </c>
      <c r="N13" t="str">
        <f t="shared" si="8"/>
        <v>S.O Sakari</v>
      </c>
      <c r="O13" t="str">
        <f>IF(G13="","",CONCATENATE(Table1[[#This Row],[title]],"  ",L13,"  ",M13))</f>
        <v>Mr  S.O  Sakari</v>
      </c>
      <c r="P13">
        <f t="shared" ca="1" si="9"/>
        <v>24</v>
      </c>
      <c r="Q13" t="str" cm="1">
        <f t="array" aca="1" ref="Q13" ca="1">IF(P13="","",_xlfn.IFS(P13&lt;30,"0-30",P13&lt;40,"31-40",P13&lt;50,"41-50",P13&gt;50,"Overage"))</f>
        <v>0-30</v>
      </c>
      <c r="R13" s="6">
        <f>IF(G13="","",ROW(Table1[[#This Row],[Fullname]])-1)</f>
        <v>12</v>
      </c>
      <c r="S13" t="str">
        <f t="shared" si="10"/>
        <v>TR-GD-12</v>
      </c>
      <c r="U13" t="str">
        <v>Programming</v>
      </c>
    </row>
    <row r="14" spans="1:28" x14ac:dyDescent="0.25">
      <c r="A14" t="s">
        <v>41</v>
      </c>
      <c r="B14" s="4">
        <v>35320</v>
      </c>
      <c r="C14" s="4">
        <v>45078</v>
      </c>
      <c r="D14" s="1">
        <v>0.9291666666666667</v>
      </c>
      <c r="E14" t="s">
        <v>46</v>
      </c>
      <c r="F14" t="str">
        <f t="shared" si="0"/>
        <v>Mrs Iyabo Ojo Oladayo</v>
      </c>
      <c r="G14" t="str">
        <f t="shared" si="1"/>
        <v>Mrs Iyabo Ojo Oladayo</v>
      </c>
      <c r="H14">
        <f t="shared" si="2"/>
        <v>4</v>
      </c>
      <c r="I14">
        <f t="shared" si="3"/>
        <v>10</v>
      </c>
      <c r="J14">
        <f t="shared" si="4"/>
        <v>14</v>
      </c>
      <c r="K14" t="str">
        <f t="shared" si="5"/>
        <v>Mrs</v>
      </c>
      <c r="L14" t="str">
        <f t="shared" si="6"/>
        <v>I.O</v>
      </c>
      <c r="M14" t="str">
        <f t="shared" si="11"/>
        <v>Oladayo</v>
      </c>
      <c r="N14" t="str">
        <f t="shared" si="8"/>
        <v>I.O Oladayo</v>
      </c>
      <c r="O14" t="str">
        <f>IF(G14="","",CONCATENATE(Table1[[#This Row],[title]],"  ",L14,"  ",M14))</f>
        <v>Mrs  I.O  Oladayo</v>
      </c>
      <c r="P14">
        <f t="shared" ca="1" si="9"/>
        <v>28</v>
      </c>
      <c r="Q14" t="str" cm="1">
        <f t="array" aca="1" ref="Q14" ca="1">IF(P14="","",_xlfn.IFS(P14&lt;30,"0-30",P14&lt;40,"31-40",P14&lt;50,"41-50",P14&gt;50,"Overage"))</f>
        <v>0-30</v>
      </c>
      <c r="R14" s="6">
        <f>IF(G14="","",ROW(Table1[[#This Row],[Fullname]])-1)</f>
        <v>13</v>
      </c>
      <c r="S14" t="str">
        <f t="shared" si="10"/>
        <v>TR-MG-13</v>
      </c>
      <c r="U14" t="str">
        <v>Graphic Design</v>
      </c>
    </row>
    <row r="15" spans="1:28" x14ac:dyDescent="0.25">
      <c r="A15" t="s">
        <v>24</v>
      </c>
      <c r="B15" s="4">
        <v>23784</v>
      </c>
      <c r="C15" s="4">
        <v>45047</v>
      </c>
      <c r="D15" s="8">
        <v>0.1875</v>
      </c>
      <c r="E15" t="s">
        <v>9</v>
      </c>
      <c r="F15" t="str">
        <f t="shared" si="0"/>
        <v>Dr Sadiku Siasis Dghcdjg</v>
      </c>
      <c r="G15" t="str">
        <f t="shared" si="1"/>
        <v>Dr Sadiku Siasis Dghcdjg</v>
      </c>
      <c r="H15">
        <f t="shared" si="2"/>
        <v>3</v>
      </c>
      <c r="I15">
        <f t="shared" si="3"/>
        <v>10</v>
      </c>
      <c r="J15">
        <f t="shared" si="4"/>
        <v>17</v>
      </c>
      <c r="K15" t="str">
        <f t="shared" si="5"/>
        <v>Dr</v>
      </c>
      <c r="L15" t="str">
        <f t="shared" si="6"/>
        <v>S.S</v>
      </c>
      <c r="M15" t="str">
        <f t="shared" si="11"/>
        <v>Dghcdjg</v>
      </c>
      <c r="N15" t="str">
        <f t="shared" si="8"/>
        <v>S.S Dghcdjg</v>
      </c>
      <c r="O15" t="str">
        <f>IF(G15="","",CONCATENATE(Table1[[#This Row],[title]],"  ",L15,"  ",M15))</f>
        <v>Dr  S.S  Dghcdjg</v>
      </c>
      <c r="P15">
        <f t="shared" ca="1" si="9"/>
        <v>59</v>
      </c>
      <c r="Q15" t="str" cm="1">
        <f t="array" aca="1" ref="Q15" ca="1">IF(P15="","",_xlfn.IFS(P15&lt;30,"0-30",P15&lt;40,"31-40",P15&lt;50,"41-50",P15&gt;50,"Overage"))</f>
        <v>Overage</v>
      </c>
      <c r="R15" s="6">
        <f>IF(G15="","",ROW(Table1[[#This Row],[Fullname]])-1)</f>
        <v>14</v>
      </c>
      <c r="S15" t="str">
        <f t="shared" si="10"/>
        <v>TR-MT-14</v>
      </c>
      <c r="U15" t="str">
        <v>Manager</v>
      </c>
    </row>
    <row r="16" spans="1:28" x14ac:dyDescent="0.25">
      <c r="A16" t="s">
        <v>41</v>
      </c>
      <c r="B16" s="4">
        <v>38976</v>
      </c>
      <c r="C16" s="4">
        <v>45047</v>
      </c>
      <c r="D16" s="8">
        <v>0.10416666666666667</v>
      </c>
      <c r="E16" t="s">
        <v>9</v>
      </c>
      <c r="F16" t="str">
        <f t="shared" si="0"/>
        <v>Mrs Iyabo Ojo Oladayo</v>
      </c>
      <c r="G16" t="str">
        <f t="shared" si="1"/>
        <v>Mrs Iyabo Ojo Oladayo</v>
      </c>
      <c r="H16">
        <f t="shared" si="2"/>
        <v>4</v>
      </c>
      <c r="I16">
        <f t="shared" si="3"/>
        <v>10</v>
      </c>
      <c r="J16">
        <f t="shared" si="4"/>
        <v>14</v>
      </c>
      <c r="K16" t="str">
        <f t="shared" si="5"/>
        <v>Mrs</v>
      </c>
      <c r="L16" t="str">
        <f t="shared" si="6"/>
        <v>I.O</v>
      </c>
      <c r="M16" t="str">
        <f t="shared" si="11"/>
        <v>Oladayo</v>
      </c>
      <c r="N16" t="str">
        <f t="shared" si="8"/>
        <v>I.O Oladayo</v>
      </c>
      <c r="O16" t="str">
        <f>IF(G16="","",CONCATENATE(Table1[[#This Row],[title]],"  ",L16,"  ",M16))</f>
        <v>Mrs  I.O  Oladayo</v>
      </c>
      <c r="P16">
        <f t="shared" ca="1" si="9"/>
        <v>18</v>
      </c>
      <c r="Q16" t="str" cm="1">
        <f t="array" aca="1" ref="Q16" ca="1">IF(P16="","",_xlfn.IFS(P16&lt;30,"0-30",P16&lt;40,"31-40",P16&lt;50,"41-50",P16&gt;50,"Overage"))</f>
        <v>0-30</v>
      </c>
      <c r="R16" s="6">
        <f>IF(G16="","",ROW(Table1[[#This Row],[Fullname]])-1)</f>
        <v>15</v>
      </c>
      <c r="S16" t="str">
        <f t="shared" si="10"/>
        <v>TR-MT-15</v>
      </c>
      <c r="U16" t="str">
        <v>Analyst</v>
      </c>
    </row>
    <row r="17" spans="1:21" x14ac:dyDescent="0.25">
      <c r="A17" t="s">
        <v>31</v>
      </c>
      <c r="B17" s="4">
        <v>36993</v>
      </c>
      <c r="C17" s="4">
        <v>45017</v>
      </c>
      <c r="D17" s="1">
        <v>0.32916666666666666</v>
      </c>
      <c r="E17" t="s">
        <v>9</v>
      </c>
      <c r="F17" t="str">
        <f t="shared" si="0"/>
        <v>Prof. Merry Gana Gerry</v>
      </c>
      <c r="G17" t="str">
        <f t="shared" si="1"/>
        <v>Prof Merry Gana Gerry</v>
      </c>
      <c r="H17">
        <f t="shared" si="2"/>
        <v>5</v>
      </c>
      <c r="I17">
        <f t="shared" si="3"/>
        <v>11</v>
      </c>
      <c r="J17">
        <f t="shared" si="4"/>
        <v>16</v>
      </c>
      <c r="K17" t="str">
        <f t="shared" si="5"/>
        <v>Prof</v>
      </c>
      <c r="L17" t="str">
        <f t="shared" si="6"/>
        <v>M.G</v>
      </c>
      <c r="M17" t="str">
        <f t="shared" si="11"/>
        <v>Gerry</v>
      </c>
      <c r="N17" t="str">
        <f t="shared" si="8"/>
        <v>M.G Gerry</v>
      </c>
      <c r="O17" t="str">
        <f>IF(G17="","",CONCATENATE(Table1[[#This Row],[title]],"  ",L17,"  ",M17))</f>
        <v>Prof  M.G  Gerry</v>
      </c>
      <c r="P17">
        <f t="shared" ca="1" si="9"/>
        <v>23</v>
      </c>
      <c r="Q17" t="str" cm="1">
        <f t="array" aca="1" ref="Q17" ca="1">IF(P17="","",_xlfn.IFS(P17&lt;30,"0-30",P17&lt;40,"31-40",P17&lt;50,"41-50",P17&gt;50,"Overage"))</f>
        <v>0-30</v>
      </c>
      <c r="R17" s="6">
        <f>IF(G17="","",ROW(Table1[[#This Row],[Fullname]])-1)</f>
        <v>16</v>
      </c>
      <c r="S17" t="str">
        <f t="shared" si="10"/>
        <v>TR-MT-16</v>
      </c>
      <c r="U17" t="str">
        <v>Lawyer</v>
      </c>
    </row>
    <row r="18" spans="1:21" x14ac:dyDescent="0.25">
      <c r="A18" t="s">
        <v>6</v>
      </c>
      <c r="B18" s="4">
        <v>28269</v>
      </c>
      <c r="C18" s="4">
        <v>45017</v>
      </c>
      <c r="D18" s="1">
        <v>0.34930555555555554</v>
      </c>
      <c r="E18" t="s">
        <v>9</v>
      </c>
      <c r="F18" t="str">
        <f t="shared" si="0"/>
        <v>Ms. Rebecca Gonzalez Nelson</v>
      </c>
      <c r="G18" t="str">
        <f t="shared" si="1"/>
        <v>Ms Rebecca Gonzalez Nelson</v>
      </c>
      <c r="H18">
        <f t="shared" si="2"/>
        <v>3</v>
      </c>
      <c r="I18">
        <f t="shared" si="3"/>
        <v>11</v>
      </c>
      <c r="J18">
        <f t="shared" si="4"/>
        <v>20</v>
      </c>
      <c r="K18" t="str">
        <f t="shared" si="5"/>
        <v>Ms</v>
      </c>
      <c r="L18" t="str">
        <f t="shared" si="6"/>
        <v>R.G</v>
      </c>
      <c r="M18" t="str">
        <f t="shared" si="11"/>
        <v>Nelson</v>
      </c>
      <c r="N18" t="str">
        <f t="shared" si="8"/>
        <v>R.G Nelson</v>
      </c>
      <c r="O18" t="str">
        <f>IF(G18="","",CONCATENATE(Table1[[#This Row],[title]],"  ",L18,"  ",M18))</f>
        <v>Ms  R.G  Nelson</v>
      </c>
      <c r="P18">
        <f t="shared" ca="1" si="9"/>
        <v>47</v>
      </c>
      <c r="Q18" t="str" cm="1">
        <f t="array" aca="1" ref="Q18" ca="1">IF(P18="","",_xlfn.IFS(P18&lt;30,"0-30",P18&lt;40,"31-40",P18&lt;50,"41-50",P18&gt;50,"Overage"))</f>
        <v>41-50</v>
      </c>
      <c r="R18" s="6">
        <f>IF(G18="","",ROW(Table1[[#This Row],[Fullname]])-1)</f>
        <v>17</v>
      </c>
      <c r="S18" t="str">
        <f t="shared" si="10"/>
        <v>TR-MT-17</v>
      </c>
      <c r="U18" t="str">
        <v>Influencer</v>
      </c>
    </row>
    <row r="19" spans="1:21" x14ac:dyDescent="0.25">
      <c r="A19" t="s">
        <v>7</v>
      </c>
      <c r="B19" s="4">
        <v>28590</v>
      </c>
      <c r="C19" s="4">
        <v>45017</v>
      </c>
      <c r="D19" s="1">
        <v>0.78472222222222221</v>
      </c>
      <c r="E19" t="s">
        <v>10</v>
      </c>
      <c r="F19" t="str">
        <f t="shared" si="0"/>
        <v>Miss Michelle Young Perez</v>
      </c>
      <c r="G19" t="str">
        <f t="shared" si="1"/>
        <v>Miss Michelle Young Perez</v>
      </c>
      <c r="H19">
        <f t="shared" si="2"/>
        <v>5</v>
      </c>
      <c r="I19">
        <f t="shared" si="3"/>
        <v>14</v>
      </c>
      <c r="J19">
        <f t="shared" si="4"/>
        <v>20</v>
      </c>
      <c r="K19" t="str">
        <f t="shared" si="5"/>
        <v>Miss</v>
      </c>
      <c r="L19" t="str">
        <f t="shared" si="6"/>
        <v>M.Y</v>
      </c>
      <c r="M19" t="str">
        <f t="shared" si="11"/>
        <v>Perez</v>
      </c>
      <c r="N19" t="str">
        <f t="shared" si="8"/>
        <v>M.Y Perez</v>
      </c>
      <c r="O19" t="str">
        <f>IF(G19="","",CONCATENATE(Table1[[#This Row],[title]],"  ",L19,"  ",M19))</f>
        <v>Miss  M.Y  Perez</v>
      </c>
      <c r="P19">
        <f t="shared" ca="1" si="9"/>
        <v>46</v>
      </c>
      <c r="Q19" t="str" cm="1">
        <f t="array" aca="1" ref="Q19" ca="1">IF(P19="","",_xlfn.IFS(P19&lt;30,"0-30",P19&lt;40,"31-40",P19&lt;50,"41-50",P19&gt;50,"Overage"))</f>
        <v>41-50</v>
      </c>
      <c r="R19" s="6">
        <f>IF(G19="","",ROW(Table1[[#This Row],[Fullname]])-1)</f>
        <v>18</v>
      </c>
      <c r="S19" t="str">
        <f t="shared" si="10"/>
        <v>TR-GD-18</v>
      </c>
    </row>
    <row r="20" spans="1:21" x14ac:dyDescent="0.25">
      <c r="A20" t="s">
        <v>38</v>
      </c>
      <c r="B20" s="4">
        <v>36719</v>
      </c>
      <c r="C20" s="4">
        <v>45017</v>
      </c>
      <c r="D20" s="1">
        <v>0.32222222222222224</v>
      </c>
      <c r="E20" t="s">
        <v>8</v>
      </c>
      <c r="F20" t="str">
        <f t="shared" si="0"/>
        <v>Mr Shakiru Olorungbebe Sakari</v>
      </c>
      <c r="G20" t="str">
        <f t="shared" si="1"/>
        <v>Mr Shakiru Olorungbebe Sakari</v>
      </c>
      <c r="H20">
        <f t="shared" si="2"/>
        <v>3</v>
      </c>
      <c r="I20">
        <f t="shared" si="3"/>
        <v>11</v>
      </c>
      <c r="J20">
        <f t="shared" si="4"/>
        <v>23</v>
      </c>
      <c r="K20" t="str">
        <f t="shared" si="5"/>
        <v>Mr</v>
      </c>
      <c r="L20" t="str">
        <f t="shared" si="6"/>
        <v>S.O</v>
      </c>
      <c r="M20" t="str">
        <f t="shared" si="11"/>
        <v>Sakari</v>
      </c>
      <c r="N20" t="str">
        <f t="shared" si="8"/>
        <v>S.O Sakari</v>
      </c>
      <c r="O20" t="str">
        <f>IF(G20="","",CONCATENATE(Table1[[#This Row],[title]],"  ",L20,"  ",M20))</f>
        <v>Mr  S.O  Sakari</v>
      </c>
      <c r="P20">
        <f t="shared" ca="1" si="9"/>
        <v>24</v>
      </c>
      <c r="Q20" t="str" cm="1">
        <f t="array" aca="1" ref="Q20" ca="1">IF(P20="","",_xlfn.IFS(P20&lt;30,"0-30",P20&lt;40,"31-40",P20&lt;50,"41-50",P20&gt;50,"Overage"))</f>
        <v>0-30</v>
      </c>
      <c r="R20" s="6">
        <f>IF(G20="","",ROW(Table1[[#This Row],[Fullname]])-1)</f>
        <v>19</v>
      </c>
      <c r="S20" t="str">
        <f t="shared" si="10"/>
        <v>TR-PG-19</v>
      </c>
    </row>
    <row r="21" spans="1:21" x14ac:dyDescent="0.25">
      <c r="A21" t="s">
        <v>39</v>
      </c>
      <c r="B21" s="4">
        <v>35320</v>
      </c>
      <c r="C21" s="4">
        <v>45017</v>
      </c>
      <c r="D21" s="1">
        <v>0.35625000000000001</v>
      </c>
      <c r="E21" t="s">
        <v>9</v>
      </c>
      <c r="F21" t="str">
        <f t="shared" si="0"/>
        <v>Alh Jogo Jogurudeen Jomiloju</v>
      </c>
      <c r="G21" t="str">
        <f t="shared" si="1"/>
        <v>Alh Jogo Jogurudeen Jomiloju</v>
      </c>
      <c r="H21">
        <f t="shared" si="2"/>
        <v>4</v>
      </c>
      <c r="I21">
        <f t="shared" si="3"/>
        <v>9</v>
      </c>
      <c r="J21">
        <f t="shared" si="4"/>
        <v>20</v>
      </c>
      <c r="K21" t="str">
        <f t="shared" si="5"/>
        <v>Alh</v>
      </c>
      <c r="L21" t="str">
        <f t="shared" si="6"/>
        <v>J.J</v>
      </c>
      <c r="M21" t="str">
        <f t="shared" si="11"/>
        <v>Jomiloju</v>
      </c>
      <c r="N21" t="str">
        <f t="shared" si="8"/>
        <v>J.J Jomiloju</v>
      </c>
      <c r="O21" t="str">
        <f>IF(G21="","",CONCATENATE(Table1[[#This Row],[title]],"  ",L21,"  ",M21))</f>
        <v>Alh  J.J  Jomiloju</v>
      </c>
      <c r="P21">
        <f t="shared" ca="1" si="9"/>
        <v>28</v>
      </c>
      <c r="Q21" t="str" cm="1">
        <f t="array" aca="1" ref="Q21" ca="1">IF(P21="","",_xlfn.IFS(P21&lt;30,"0-30",P21&lt;40,"31-40",P21&lt;50,"41-50",P21&gt;50,"Overage"))</f>
        <v>0-30</v>
      </c>
      <c r="R21" s="6">
        <f>IF(G21="","",ROW(Table1[[#This Row],[Fullname]])-1)</f>
        <v>20</v>
      </c>
      <c r="S21" t="str">
        <f t="shared" si="10"/>
        <v>TR-MT-20</v>
      </c>
    </row>
    <row r="22" spans="1:21" x14ac:dyDescent="0.25">
      <c r="A22" t="s">
        <v>40</v>
      </c>
      <c r="B22" s="4">
        <v>36439</v>
      </c>
      <c r="C22" s="4">
        <v>45017</v>
      </c>
      <c r="D22" s="1">
        <v>0.70138888888888884</v>
      </c>
      <c r="E22" t="s">
        <v>10</v>
      </c>
      <c r="F22" t="str">
        <f t="shared" si="0"/>
        <v>Hajia Salau Abefe Adunni</v>
      </c>
      <c r="G22" t="str">
        <f t="shared" si="1"/>
        <v>Hajia Salau Abefe Adunni</v>
      </c>
      <c r="H22">
        <f t="shared" si="2"/>
        <v>6</v>
      </c>
      <c r="I22">
        <f t="shared" si="3"/>
        <v>12</v>
      </c>
      <c r="J22">
        <f t="shared" si="4"/>
        <v>18</v>
      </c>
      <c r="K22" t="str">
        <f t="shared" si="5"/>
        <v>Hajia</v>
      </c>
      <c r="L22" t="str">
        <f t="shared" si="6"/>
        <v>S.A</v>
      </c>
      <c r="M22" t="str">
        <f t="shared" si="11"/>
        <v>Adunni</v>
      </c>
      <c r="N22" t="str">
        <f t="shared" si="8"/>
        <v>S.A Adunni</v>
      </c>
      <c r="O22" t="str">
        <f>IF(G22="","",CONCATENATE(Table1[[#This Row],[title]],"  ",L22,"  ",M22))</f>
        <v>Hajia  S.A  Adunni</v>
      </c>
      <c r="P22">
        <f t="shared" ca="1" si="9"/>
        <v>25</v>
      </c>
      <c r="Q22" t="str" cm="1">
        <f t="array" aca="1" ref="Q22" ca="1">IF(P22="","",_xlfn.IFS(P22&lt;30,"0-30",P22&lt;40,"31-40",P22&lt;50,"41-50",P22&gt;50,"Overage"))</f>
        <v>0-30</v>
      </c>
      <c r="R22" s="6">
        <f>IF(G22="","",ROW(Table1[[#This Row],[Fullname]])-1)</f>
        <v>21</v>
      </c>
      <c r="S22" t="str">
        <f t="shared" si="10"/>
        <v>TR-GD-21</v>
      </c>
    </row>
    <row r="23" spans="1:21" x14ac:dyDescent="0.25">
      <c r="A23" t="s">
        <v>29</v>
      </c>
      <c r="B23" s="4">
        <v>36993</v>
      </c>
      <c r="C23" s="4">
        <v>44987</v>
      </c>
      <c r="E23" t="s">
        <v>8</v>
      </c>
      <c r="F23" t="str">
        <f t="shared" si="0"/>
        <v>Prof. Jakande Gana Gerry</v>
      </c>
      <c r="G23" t="str">
        <f t="shared" si="1"/>
        <v>Prof Jakande Gana Gerry</v>
      </c>
      <c r="H23">
        <f t="shared" si="2"/>
        <v>5</v>
      </c>
      <c r="I23">
        <f t="shared" si="3"/>
        <v>13</v>
      </c>
      <c r="J23">
        <f t="shared" si="4"/>
        <v>18</v>
      </c>
      <c r="K23" t="str">
        <f t="shared" si="5"/>
        <v>Prof</v>
      </c>
      <c r="L23" t="str">
        <f t="shared" si="6"/>
        <v>J.G</v>
      </c>
      <c r="M23" t="str">
        <f t="shared" si="11"/>
        <v>Gerry</v>
      </c>
      <c r="N23" t="str">
        <f t="shared" si="8"/>
        <v>J.G Gerry</v>
      </c>
      <c r="O23" t="str">
        <f>IF(G23="","",CONCATENATE(Table1[[#This Row],[title]],"  ",L23,"  ",M23))</f>
        <v>Prof  J.G  Gerry</v>
      </c>
      <c r="P23">
        <f t="shared" ca="1" si="9"/>
        <v>23</v>
      </c>
      <c r="Q23" t="str" cm="1">
        <f t="array" aca="1" ref="Q23" ca="1">IF(P23="","",_xlfn.IFS(P23&lt;30,"0-30",P23&lt;40,"31-40",P23&lt;50,"41-50",P23&gt;50,"Overage"))</f>
        <v>0-30</v>
      </c>
      <c r="R23" s="6">
        <f>IF(G23="","",ROW(Table1[[#This Row],[Fullname]])-1)</f>
        <v>22</v>
      </c>
      <c r="S23" t="str">
        <f t="shared" si="10"/>
        <v>TR-PG-22</v>
      </c>
    </row>
    <row r="24" spans="1:21" x14ac:dyDescent="0.25">
      <c r="A24" t="s">
        <v>5</v>
      </c>
      <c r="B24" s="4">
        <v>27570</v>
      </c>
      <c r="C24" s="4">
        <v>44986</v>
      </c>
      <c r="E24" t="s">
        <v>8</v>
      </c>
      <c r="F24" t="str">
        <f t="shared" si="0"/>
        <v>Mrs. Karen Hernandez Your</v>
      </c>
      <c r="G24" t="str">
        <f t="shared" si="1"/>
        <v>Mrs Karen Hernandez Your</v>
      </c>
      <c r="H24">
        <f t="shared" si="2"/>
        <v>4</v>
      </c>
      <c r="I24">
        <f t="shared" si="3"/>
        <v>10</v>
      </c>
      <c r="J24">
        <f t="shared" si="4"/>
        <v>20</v>
      </c>
      <c r="K24" t="str">
        <f t="shared" si="5"/>
        <v>Mrs</v>
      </c>
      <c r="L24" t="str">
        <f t="shared" si="6"/>
        <v>K.H</v>
      </c>
      <c r="M24" t="str">
        <f t="shared" si="11"/>
        <v>Your</v>
      </c>
      <c r="N24" t="str">
        <f t="shared" si="8"/>
        <v>K.H Your</v>
      </c>
      <c r="O24" t="str">
        <f>IF(G24="","",CONCATENATE(Table1[[#This Row],[title]],"  ",L24,"  ",M24))</f>
        <v>Mrs  K.H  Your</v>
      </c>
      <c r="P24">
        <f t="shared" ca="1" si="9"/>
        <v>49</v>
      </c>
      <c r="Q24" t="str" cm="1">
        <f t="array" aca="1" ref="Q24" ca="1">IF(P24="","",_xlfn.IFS(P24&lt;30,"0-30",P24&lt;40,"31-40",P24&lt;50,"41-50",P24&gt;50,"Overage"))</f>
        <v>41-50</v>
      </c>
      <c r="R24" s="6">
        <f>IF(G24="","",ROW(Table1[[#This Row],[Fullname]])-1)</f>
        <v>23</v>
      </c>
      <c r="S24" t="str">
        <f t="shared" si="10"/>
        <v>TR-PG-23</v>
      </c>
    </row>
    <row r="25" spans="1:21" x14ac:dyDescent="0.25">
      <c r="A25" t="s">
        <v>30</v>
      </c>
      <c r="B25" s="4">
        <v>36993</v>
      </c>
      <c r="C25" s="4">
        <v>44986</v>
      </c>
      <c r="E25" t="s">
        <v>10</v>
      </c>
      <c r="F25" t="str">
        <f t="shared" si="0"/>
        <v>Prof. Jerry Dana Jagande</v>
      </c>
      <c r="G25" t="str">
        <f t="shared" si="1"/>
        <v>Prof Jerry Dana Jagande</v>
      </c>
      <c r="H25">
        <f t="shared" si="2"/>
        <v>5</v>
      </c>
      <c r="I25">
        <f t="shared" si="3"/>
        <v>11</v>
      </c>
      <c r="J25">
        <f t="shared" si="4"/>
        <v>16</v>
      </c>
      <c r="K25" t="str">
        <f t="shared" si="5"/>
        <v>Prof</v>
      </c>
      <c r="L25" t="str">
        <f t="shared" si="6"/>
        <v>J.D</v>
      </c>
      <c r="M25" t="str">
        <f t="shared" si="11"/>
        <v>Jagande</v>
      </c>
      <c r="N25" t="str">
        <f t="shared" si="8"/>
        <v>J.D Jagande</v>
      </c>
      <c r="O25" t="str">
        <f>IF(G25="","",CONCATENATE(Table1[[#This Row],[title]],"  ",L25,"  ",M25))</f>
        <v>Prof  J.D  Jagande</v>
      </c>
      <c r="P25">
        <f t="shared" ca="1" si="9"/>
        <v>23</v>
      </c>
      <c r="Q25" t="str" cm="1">
        <f t="array" aca="1" ref="Q25" ca="1">IF(P25="","",_xlfn.IFS(P25&lt;30,"0-30",P25&lt;40,"31-40",P25&lt;50,"41-50",P25&gt;50,"Overage"))</f>
        <v>0-30</v>
      </c>
      <c r="R25" s="6">
        <f>IF(G25="","",ROW(Table1[[#This Row],[Fullname]])-1)</f>
        <v>24</v>
      </c>
      <c r="S25" t="str">
        <f t="shared" si="10"/>
        <v>TR-GD-24</v>
      </c>
    </row>
    <row r="26" spans="1:21" x14ac:dyDescent="0.25">
      <c r="A26" t="s">
        <v>23</v>
      </c>
      <c r="B26" s="4">
        <v>34740</v>
      </c>
      <c r="C26" s="4">
        <v>44959</v>
      </c>
      <c r="E26" t="s">
        <v>10</v>
      </c>
      <c r="F26" t="str">
        <f t="shared" si="0"/>
        <v>Mr. Zakari Shuaib Chukudi</v>
      </c>
      <c r="G26" t="str">
        <f t="shared" si="1"/>
        <v>Mr Zakari Shuaib Chukudi</v>
      </c>
      <c r="H26">
        <f t="shared" si="2"/>
        <v>3</v>
      </c>
      <c r="I26">
        <f t="shared" si="3"/>
        <v>10</v>
      </c>
      <c r="J26">
        <f t="shared" si="4"/>
        <v>17</v>
      </c>
      <c r="K26" t="str">
        <f t="shared" si="5"/>
        <v>Mr</v>
      </c>
      <c r="L26" t="str">
        <f t="shared" si="6"/>
        <v>Z.S</v>
      </c>
      <c r="M26" t="str">
        <f t="shared" si="11"/>
        <v>Chukudi</v>
      </c>
      <c r="N26" t="str">
        <f t="shared" si="8"/>
        <v>Z.S Chukudi</v>
      </c>
      <c r="O26" t="str">
        <f>IF(G26="","",CONCATENATE(Table1[[#This Row],[title]],"  ",L26,"  ",M26))</f>
        <v>Mr  Z.S  Chukudi</v>
      </c>
      <c r="P26">
        <f t="shared" ca="1" si="9"/>
        <v>29</v>
      </c>
      <c r="Q26" t="str" cm="1">
        <f t="array" aca="1" ref="Q26" ca="1">IF(P26="","",_xlfn.IFS(P26&lt;30,"0-30",P26&lt;40,"31-40",P26&lt;50,"41-50",P26&gt;50,"Overage"))</f>
        <v>0-30</v>
      </c>
      <c r="R26" s="6">
        <f>IF(G26="","",ROW(Table1[[#This Row],[Fullname]])-1)</f>
        <v>25</v>
      </c>
      <c r="S26" t="str">
        <f t="shared" si="10"/>
        <v>TR-GD-25</v>
      </c>
    </row>
    <row r="27" spans="1:21" x14ac:dyDescent="0.25">
      <c r="A27" t="s">
        <v>16</v>
      </c>
      <c r="B27" s="4">
        <v>38849</v>
      </c>
      <c r="C27" s="4">
        <v>44959</v>
      </c>
      <c r="E27" t="s">
        <v>46</v>
      </c>
      <c r="F27" t="str">
        <f t="shared" si="0"/>
        <v>Miss Moriyamo Ajoke Jokky</v>
      </c>
      <c r="G27" t="str">
        <f t="shared" si="1"/>
        <v>Miss Moriyamo Ajoke Jokky</v>
      </c>
      <c r="H27">
        <f t="shared" si="2"/>
        <v>5</v>
      </c>
      <c r="I27">
        <f t="shared" si="3"/>
        <v>14</v>
      </c>
      <c r="J27">
        <f t="shared" si="4"/>
        <v>20</v>
      </c>
      <c r="K27" t="str">
        <f t="shared" si="5"/>
        <v>Miss</v>
      </c>
      <c r="L27" t="str">
        <f t="shared" si="6"/>
        <v>M.A</v>
      </c>
      <c r="M27" t="str">
        <f t="shared" si="11"/>
        <v>Jokky</v>
      </c>
      <c r="N27" t="str">
        <f t="shared" si="8"/>
        <v>M.A Jokky</v>
      </c>
      <c r="O27" t="str">
        <f>IF(G27="","",CONCATENATE(Table1[[#This Row],[title]],"  ",L27,"  ",M27))</f>
        <v>Miss  M.A  Jokky</v>
      </c>
      <c r="P27">
        <f t="shared" ca="1" si="9"/>
        <v>18</v>
      </c>
      <c r="Q27" t="str" cm="1">
        <f t="array" aca="1" ref="Q27" ca="1">IF(P27="","",_xlfn.IFS(P27&lt;30,"0-30",P27&lt;40,"31-40",P27&lt;50,"41-50",P27&gt;50,"Overage"))</f>
        <v>0-30</v>
      </c>
      <c r="R27" s="6">
        <f>IF(G27="","",ROW(Table1[[#This Row],[Fullname]])-1)</f>
        <v>26</v>
      </c>
      <c r="S27" t="str">
        <f t="shared" si="10"/>
        <v>TR-MG-26</v>
      </c>
    </row>
    <row r="28" spans="1:21" x14ac:dyDescent="0.25">
      <c r="A28" t="s">
        <v>26</v>
      </c>
      <c r="B28" s="4">
        <v>36229</v>
      </c>
      <c r="C28" s="4">
        <v>44928</v>
      </c>
      <c r="E28" t="s">
        <v>9</v>
      </c>
      <c r="F28" t="str">
        <f t="shared" si="0"/>
        <v>Mr. Zuzja Ahah Ajaj</v>
      </c>
      <c r="G28" t="str">
        <f t="shared" si="1"/>
        <v>Mr Zuzja Ahah Ajaj</v>
      </c>
      <c r="H28">
        <f t="shared" si="2"/>
        <v>3</v>
      </c>
      <c r="I28">
        <f t="shared" si="3"/>
        <v>9</v>
      </c>
      <c r="J28">
        <f t="shared" si="4"/>
        <v>14</v>
      </c>
      <c r="K28" t="str">
        <f t="shared" si="5"/>
        <v>Mr</v>
      </c>
      <c r="L28" t="str">
        <f t="shared" si="6"/>
        <v>Z.A</v>
      </c>
      <c r="M28" t="str">
        <f t="shared" si="11"/>
        <v>Ajaj</v>
      </c>
      <c r="N28" t="str">
        <f t="shared" si="8"/>
        <v>Z.A Ajaj</v>
      </c>
      <c r="O28" t="str">
        <f>IF(G28="","",CONCATENATE(Table1[[#This Row],[title]],"  ",L28,"  ",M28))</f>
        <v>Mr  Z.A  Ajaj</v>
      </c>
      <c r="P28">
        <f t="shared" ca="1" si="9"/>
        <v>25</v>
      </c>
      <c r="Q28" t="str" cm="1">
        <f t="array" aca="1" ref="Q28" ca="1">IF(P28="","",_xlfn.IFS(P28&lt;30,"0-30",P28&lt;40,"31-40",P28&lt;50,"41-50",P28&gt;50,"Overage"))</f>
        <v>0-30</v>
      </c>
      <c r="R28" s="6">
        <f>IF(G28="","",ROW(Table1[[#This Row],[Fullname]])-1)</f>
        <v>27</v>
      </c>
      <c r="S28" t="str">
        <f t="shared" si="10"/>
        <v>TR-MT-27</v>
      </c>
    </row>
    <row r="29" spans="1:21" x14ac:dyDescent="0.25">
      <c r="A29" t="s">
        <v>23</v>
      </c>
      <c r="B29" s="4">
        <v>34740</v>
      </c>
      <c r="C29" s="4">
        <v>44927</v>
      </c>
      <c r="E29" t="s">
        <v>8</v>
      </c>
      <c r="F29" t="str">
        <f t="shared" si="0"/>
        <v>Mr. Zakari Shuaib Chukudi</v>
      </c>
      <c r="G29" t="str">
        <f t="shared" si="1"/>
        <v>Mr Zakari Shuaib Chukudi</v>
      </c>
      <c r="H29">
        <f t="shared" si="2"/>
        <v>3</v>
      </c>
      <c r="I29">
        <f t="shared" si="3"/>
        <v>10</v>
      </c>
      <c r="J29">
        <f t="shared" si="4"/>
        <v>17</v>
      </c>
      <c r="K29" t="str">
        <f t="shared" si="5"/>
        <v>Mr</v>
      </c>
      <c r="L29" t="str">
        <f t="shared" si="6"/>
        <v>Z.S</v>
      </c>
      <c r="M29" t="str">
        <f t="shared" si="11"/>
        <v>Chukudi</v>
      </c>
      <c r="N29" t="str">
        <f t="shared" si="8"/>
        <v>Z.S Chukudi</v>
      </c>
      <c r="O29" t="str">
        <f>IF(G29="","",CONCATENATE(Table1[[#This Row],[title]],"  ",L29,"  ",M29))</f>
        <v>Mr  Z.S  Chukudi</v>
      </c>
      <c r="P29">
        <f t="shared" ca="1" si="9"/>
        <v>29</v>
      </c>
      <c r="Q29" t="str" cm="1">
        <f t="array" aca="1" ref="Q29" ca="1">IF(P29="","",_xlfn.IFS(P29&lt;30,"0-30",P29&lt;40,"31-40",P29&lt;50,"41-50",P29&gt;50,"Overage"))</f>
        <v>0-30</v>
      </c>
      <c r="R29" s="6">
        <f>IF(G29="","",ROW(Table1[[#This Row],[Fullname]])-1)</f>
        <v>28</v>
      </c>
      <c r="S29" t="str">
        <f t="shared" si="10"/>
        <v>TR-PG-28</v>
      </c>
    </row>
    <row r="30" spans="1:21" x14ac:dyDescent="0.25">
      <c r="A30" t="s">
        <v>40</v>
      </c>
      <c r="B30" s="4">
        <v>36439</v>
      </c>
      <c r="E30" t="s">
        <v>47</v>
      </c>
      <c r="F30" t="str">
        <f t="shared" si="0"/>
        <v>Hajia Salau Abefe Adunni</v>
      </c>
      <c r="G30" t="str">
        <f t="shared" si="1"/>
        <v>Hajia Salau Abefe Adunni</v>
      </c>
      <c r="H30">
        <f t="shared" si="2"/>
        <v>6</v>
      </c>
      <c r="I30">
        <f t="shared" si="3"/>
        <v>12</v>
      </c>
      <c r="J30">
        <f t="shared" si="4"/>
        <v>18</v>
      </c>
      <c r="K30" t="str">
        <f t="shared" si="5"/>
        <v>Hajia</v>
      </c>
      <c r="L30" t="str">
        <f t="shared" si="6"/>
        <v>S.A</v>
      </c>
      <c r="M30" t="str">
        <f t="shared" si="11"/>
        <v>Adunni</v>
      </c>
      <c r="N30" t="str">
        <f t="shared" si="8"/>
        <v>S.A Adunni</v>
      </c>
      <c r="O30" t="str">
        <f>IF(G30="","",CONCATENATE(Table1[[#This Row],[title]],"  ",L30,"  ",M30))</f>
        <v>Hajia  S.A  Adunni</v>
      </c>
      <c r="P30">
        <f t="shared" ca="1" si="9"/>
        <v>25</v>
      </c>
      <c r="Q30" t="str" cm="1">
        <f t="array" aca="1" ref="Q30" ca="1">IF(P30="","",_xlfn.IFS(P30&lt;30,"0-30",P30&lt;40,"31-40",P30&lt;50,"41-50",P30&gt;50,"Overage"))</f>
        <v>0-30</v>
      </c>
      <c r="R30" s="6">
        <f>IF(G30="","",ROW(Table1[[#This Row],[Fullname]])-1)</f>
        <v>29</v>
      </c>
      <c r="S30" t="str">
        <f t="shared" si="10"/>
        <v>TR-AL-29</v>
      </c>
    </row>
    <row r="31" spans="1:21" x14ac:dyDescent="0.25">
      <c r="A31" t="s">
        <v>45</v>
      </c>
      <c r="B31" s="4">
        <v>38976</v>
      </c>
      <c r="E31" t="s">
        <v>9</v>
      </c>
      <c r="F31" t="str">
        <f t="shared" si="0"/>
        <v>Hajia Salau Adunni Abefe</v>
      </c>
      <c r="G31" t="str">
        <f t="shared" si="1"/>
        <v>Hajia Salau Adunni Abefe</v>
      </c>
      <c r="H31">
        <f t="shared" si="2"/>
        <v>6</v>
      </c>
      <c r="I31">
        <f t="shared" si="3"/>
        <v>12</v>
      </c>
      <c r="J31">
        <f t="shared" si="4"/>
        <v>19</v>
      </c>
      <c r="K31" t="str">
        <f t="shared" si="5"/>
        <v>Hajia</v>
      </c>
      <c r="L31" t="str">
        <f t="shared" si="6"/>
        <v>S.A</v>
      </c>
      <c r="M31" t="str">
        <f t="shared" si="11"/>
        <v>Abefe</v>
      </c>
      <c r="N31" t="str">
        <f t="shared" si="8"/>
        <v>S.A Abefe</v>
      </c>
      <c r="O31" t="str">
        <f>IF(G31="","",CONCATENATE(Table1[[#This Row],[title]],"  ",L31,"  ",M31))</f>
        <v>Hajia  S.A  Abefe</v>
      </c>
      <c r="P31">
        <f t="shared" ca="1" si="9"/>
        <v>18</v>
      </c>
      <c r="Q31" t="str" cm="1">
        <f t="array" aca="1" ref="Q31" ca="1">IF(P31="","",_xlfn.IFS(P31&lt;30,"0-30",P31&lt;40,"31-40",P31&lt;50,"41-50",P31&gt;50,"Overage"))</f>
        <v>0-30</v>
      </c>
      <c r="R31" s="6">
        <f>IF(G31="","",ROW(Table1[[#This Row],[Fullname]])-1)</f>
        <v>30</v>
      </c>
      <c r="S31" t="str">
        <f t="shared" si="10"/>
        <v>TR-MT-30</v>
      </c>
    </row>
    <row r="32" spans="1:21" x14ac:dyDescent="0.25">
      <c r="A32" t="s">
        <v>42</v>
      </c>
      <c r="B32" s="4">
        <v>36719</v>
      </c>
      <c r="E32" t="s">
        <v>47</v>
      </c>
      <c r="F32" t="str">
        <f t="shared" si="0"/>
        <v>Miss Folorunsho Zodiac Scorpion</v>
      </c>
      <c r="G32" t="str">
        <f t="shared" si="1"/>
        <v>Miss Folorunsho Zodiac Scorpion</v>
      </c>
      <c r="H32">
        <f t="shared" si="2"/>
        <v>5</v>
      </c>
      <c r="I32">
        <f t="shared" si="3"/>
        <v>16</v>
      </c>
      <c r="J32">
        <f t="shared" si="4"/>
        <v>23</v>
      </c>
      <c r="K32" t="str">
        <f t="shared" si="5"/>
        <v>Miss</v>
      </c>
      <c r="L32" t="str">
        <f t="shared" si="6"/>
        <v>F.Z</v>
      </c>
      <c r="M32" t="str">
        <f t="shared" ref="M32:M39" si="12">IF(G32="","",MID(G32,J32+1,LEN(G32)-J32))</f>
        <v>Scorpion</v>
      </c>
      <c r="N32" t="str">
        <f t="shared" si="8"/>
        <v>F.Z Scorpion</v>
      </c>
      <c r="O32" t="str">
        <f>IF(G32="","",CONCATENATE(Table1[[#This Row],[title]],"  ",L32,"  ",M32))</f>
        <v>Miss  F.Z  Scorpion</v>
      </c>
      <c r="P32">
        <f t="shared" ca="1" si="9"/>
        <v>24</v>
      </c>
      <c r="Q32" t="str" cm="1">
        <f t="array" aca="1" ref="Q32" ca="1">IF(P32="","",_xlfn.IFS(P32&lt;30,"0-30",P32&lt;40,"31-40",P32&lt;50,"41-50",P32&gt;50,"Overage"))</f>
        <v>0-30</v>
      </c>
      <c r="R32" s="6">
        <f>IF(G32="","",ROW(Table1[[#This Row],[Fullname]])-1)</f>
        <v>31</v>
      </c>
      <c r="S32" t="str">
        <f t="shared" si="10"/>
        <v>TR-AL-31</v>
      </c>
    </row>
    <row r="33" spans="1:19" x14ac:dyDescent="0.25">
      <c r="A33" t="s">
        <v>38</v>
      </c>
      <c r="B33" s="4">
        <v>35320</v>
      </c>
      <c r="E33" t="s">
        <v>46</v>
      </c>
      <c r="F33" t="str">
        <f t="shared" si="0"/>
        <v>Mr Shakiru Olorungbebe Sakari</v>
      </c>
      <c r="G33" t="str">
        <f t="shared" si="1"/>
        <v>Mr Shakiru Olorungbebe Sakari</v>
      </c>
      <c r="H33">
        <f t="shared" si="2"/>
        <v>3</v>
      </c>
      <c r="I33">
        <f t="shared" si="3"/>
        <v>11</v>
      </c>
      <c r="J33">
        <f t="shared" si="4"/>
        <v>23</v>
      </c>
      <c r="K33" t="str">
        <f t="shared" si="5"/>
        <v>Mr</v>
      </c>
      <c r="L33" t="str">
        <f t="shared" si="6"/>
        <v>S.O</v>
      </c>
      <c r="M33" t="str">
        <f t="shared" si="12"/>
        <v>Sakari</v>
      </c>
      <c r="N33" t="str">
        <f t="shared" si="8"/>
        <v>S.O Sakari</v>
      </c>
      <c r="O33" t="str">
        <f>IF(G33="","",CONCATENATE(Table1[[#This Row],[title]],"  ",L33,"  ",M33))</f>
        <v>Mr  S.O  Sakari</v>
      </c>
      <c r="P33">
        <f t="shared" ca="1" si="9"/>
        <v>28</v>
      </c>
      <c r="Q33" t="str" cm="1">
        <f t="array" aca="1" ref="Q33" ca="1">IF(P33="","",_xlfn.IFS(P33&lt;30,"0-30",P33&lt;40,"31-40",P33&lt;50,"41-50",P33&gt;50,"Overage"))</f>
        <v>0-30</v>
      </c>
      <c r="R33" s="6">
        <f>IF(G33="","",ROW(Table1[[#This Row],[Fullname]])-1)</f>
        <v>32</v>
      </c>
      <c r="S33" t="str">
        <f t="shared" si="10"/>
        <v>TR-MG-32</v>
      </c>
    </row>
    <row r="34" spans="1:19" x14ac:dyDescent="0.25">
      <c r="A34" t="s">
        <v>41</v>
      </c>
      <c r="B34" s="4">
        <v>36439</v>
      </c>
      <c r="E34" t="s">
        <v>10</v>
      </c>
      <c r="F34" t="str">
        <f t="shared" si="0"/>
        <v>Mrs Iyabo Ojo Oladayo</v>
      </c>
      <c r="G34" t="str">
        <f t="shared" si="1"/>
        <v>Mrs Iyabo Ojo Oladayo</v>
      </c>
      <c r="H34">
        <f t="shared" si="2"/>
        <v>4</v>
      </c>
      <c r="I34">
        <f t="shared" si="3"/>
        <v>10</v>
      </c>
      <c r="J34">
        <f t="shared" si="4"/>
        <v>14</v>
      </c>
      <c r="K34" t="str">
        <f t="shared" ref="K34:K65" si="13">IF(G34="","",LEFT(G34,H34-1))</f>
        <v>Mrs</v>
      </c>
      <c r="L34" t="str">
        <f t="shared" ref="L34:L65" si="14">IF(G34="","",MID(G34,H34+1,1)&amp;"."&amp;MID(G34,I34+1,1))</f>
        <v>I.O</v>
      </c>
      <c r="M34" t="str">
        <f t="shared" si="12"/>
        <v>Oladayo</v>
      </c>
      <c r="N34" t="str">
        <f t="shared" ref="N34:N65" si="15">IF(G34="","",CONCATENATE(L34," ",M34))</f>
        <v>I.O Oladayo</v>
      </c>
      <c r="O34" t="str">
        <f>IF(G34="","",CONCATENATE(Table1[[#This Row],[title]],"  ",L34,"  ",M34))</f>
        <v>Mrs  I.O  Oladayo</v>
      </c>
      <c r="P34">
        <f t="shared" ref="P34:P65" ca="1" si="16">IF(B34="","",YEAR(TODAY())-YEAR(B34))</f>
        <v>25</v>
      </c>
      <c r="Q34" t="str" cm="1">
        <f t="array" aca="1" ref="Q34" ca="1">IF(P34="","",_xlfn.IFS(P34&lt;30,"0-30",P34&lt;40,"31-40",P34&lt;50,"41-50",P34&gt;50,"Overage"))</f>
        <v>0-30</v>
      </c>
      <c r="R34" s="6">
        <f>IF(G34="","",ROW(Table1[[#This Row],[Fullname]])-1)</f>
        <v>33</v>
      </c>
      <c r="S34" t="str">
        <f t="shared" ref="S34:S65" si="17">IF(E34="","",CONCATENATE("TR-",_xlfn.XLOOKUP(E34,$U$2:$U$8,$V$2:$V$8),"-",R34))</f>
        <v>TR-GD-33</v>
      </c>
    </row>
    <row r="35" spans="1:19" x14ac:dyDescent="0.25">
      <c r="A35" t="s">
        <v>38</v>
      </c>
      <c r="B35" s="4">
        <v>38976</v>
      </c>
      <c r="E35" t="s">
        <v>47</v>
      </c>
      <c r="F35" t="str">
        <f t="shared" si="0"/>
        <v>Mr Shakiru Olorungbebe Sakari</v>
      </c>
      <c r="G35" t="str">
        <f t="shared" si="1"/>
        <v>Mr Shakiru Olorungbebe Sakari</v>
      </c>
      <c r="H35">
        <f t="shared" si="2"/>
        <v>3</v>
      </c>
      <c r="I35">
        <f t="shared" si="3"/>
        <v>11</v>
      </c>
      <c r="J35">
        <f t="shared" si="4"/>
        <v>23</v>
      </c>
      <c r="K35" t="str">
        <f t="shared" si="13"/>
        <v>Mr</v>
      </c>
      <c r="L35" t="str">
        <f t="shared" si="14"/>
        <v>S.O</v>
      </c>
      <c r="M35" t="str">
        <f t="shared" si="12"/>
        <v>Sakari</v>
      </c>
      <c r="N35" t="str">
        <f t="shared" si="15"/>
        <v>S.O Sakari</v>
      </c>
      <c r="O35" t="str">
        <f>IF(G35="","",CONCATENATE(Table1[[#This Row],[title]],"  ",L35,"  ",M35))</f>
        <v>Mr  S.O  Sakari</v>
      </c>
      <c r="P35">
        <f t="shared" ca="1" si="16"/>
        <v>18</v>
      </c>
      <c r="Q35" t="str" cm="1">
        <f t="array" aca="1" ref="Q35" ca="1">IF(P35="","",_xlfn.IFS(P35&lt;30,"0-30",P35&lt;40,"31-40",P35&lt;50,"41-50",P35&gt;50,"Overage"))</f>
        <v>0-30</v>
      </c>
      <c r="R35" s="6">
        <f>IF(G35="","",ROW(Table1[[#This Row],[Fullname]])-1)</f>
        <v>34</v>
      </c>
      <c r="S35" t="str">
        <f t="shared" si="17"/>
        <v>TR-AL-34</v>
      </c>
    </row>
    <row r="36" spans="1:19" x14ac:dyDescent="0.25">
      <c r="A36" t="s">
        <v>40</v>
      </c>
      <c r="B36" s="4">
        <v>36719</v>
      </c>
      <c r="E36" t="s">
        <v>9</v>
      </c>
      <c r="F36" t="str">
        <f t="shared" si="0"/>
        <v>Hajia Salau Abefe Adunni</v>
      </c>
      <c r="G36" t="str">
        <f t="shared" si="1"/>
        <v>Hajia Salau Abefe Adunni</v>
      </c>
      <c r="H36">
        <f t="shared" si="2"/>
        <v>6</v>
      </c>
      <c r="I36">
        <f t="shared" si="3"/>
        <v>12</v>
      </c>
      <c r="J36">
        <f t="shared" si="4"/>
        <v>18</v>
      </c>
      <c r="K36" t="str">
        <f t="shared" si="13"/>
        <v>Hajia</v>
      </c>
      <c r="L36" t="str">
        <f t="shared" si="14"/>
        <v>S.A</v>
      </c>
      <c r="M36" t="str">
        <f t="shared" si="12"/>
        <v>Adunni</v>
      </c>
      <c r="N36" t="str">
        <f t="shared" si="15"/>
        <v>S.A Adunni</v>
      </c>
      <c r="O36" t="str">
        <f>IF(G36="","",CONCATENATE(Table1[[#This Row],[title]],"  ",L36,"  ",M36))</f>
        <v>Hajia  S.A  Adunni</v>
      </c>
      <c r="P36">
        <f t="shared" ca="1" si="16"/>
        <v>24</v>
      </c>
      <c r="Q36" t="str" cm="1">
        <f t="array" aca="1" ref="Q36" ca="1">IF(P36="","",_xlfn.IFS(P36&lt;30,"0-30",P36&lt;40,"31-40",P36&lt;50,"41-50",P36&gt;50,"Overage"))</f>
        <v>0-30</v>
      </c>
      <c r="R36" s="6">
        <f>IF(G36="","",ROW(Table1[[#This Row],[Fullname]])-1)</f>
        <v>35</v>
      </c>
      <c r="S36" t="str">
        <f t="shared" si="17"/>
        <v>TR-MT-35</v>
      </c>
    </row>
    <row r="37" spans="1:19" x14ac:dyDescent="0.25">
      <c r="A37" t="s">
        <v>41</v>
      </c>
      <c r="B37" s="4">
        <v>35320</v>
      </c>
      <c r="E37" t="s">
        <v>8</v>
      </c>
      <c r="F37" t="str">
        <f t="shared" si="0"/>
        <v>Mrs Iyabo Ojo Oladayo</v>
      </c>
      <c r="G37" t="str">
        <f t="shared" si="1"/>
        <v>Mrs Iyabo Ojo Oladayo</v>
      </c>
      <c r="H37">
        <f t="shared" si="2"/>
        <v>4</v>
      </c>
      <c r="I37">
        <f t="shared" si="3"/>
        <v>10</v>
      </c>
      <c r="J37">
        <f t="shared" si="4"/>
        <v>14</v>
      </c>
      <c r="K37" t="str">
        <f t="shared" si="13"/>
        <v>Mrs</v>
      </c>
      <c r="L37" t="str">
        <f t="shared" si="14"/>
        <v>I.O</v>
      </c>
      <c r="M37" t="str">
        <f t="shared" si="12"/>
        <v>Oladayo</v>
      </c>
      <c r="N37" t="str">
        <f t="shared" si="15"/>
        <v>I.O Oladayo</v>
      </c>
      <c r="O37" t="str">
        <f>IF(G37="","",CONCATENATE(Table1[[#This Row],[title]],"  ",L37,"  ",M37))</f>
        <v>Mrs  I.O  Oladayo</v>
      </c>
      <c r="P37">
        <f t="shared" ca="1" si="16"/>
        <v>28</v>
      </c>
      <c r="Q37" t="str" cm="1">
        <f t="array" aca="1" ref="Q37" ca="1">IF(P37="","",_xlfn.IFS(P37&lt;30,"0-30",P37&lt;40,"31-40",P37&lt;50,"41-50",P37&gt;50,"Overage"))</f>
        <v>0-30</v>
      </c>
      <c r="R37" s="6">
        <f>IF(G37="","",ROW(Table1[[#This Row],[Fullname]])-1)</f>
        <v>36</v>
      </c>
      <c r="S37" t="str">
        <f t="shared" si="17"/>
        <v>TR-PG-36</v>
      </c>
    </row>
    <row r="38" spans="1:19" x14ac:dyDescent="0.25">
      <c r="A38" t="s">
        <v>43</v>
      </c>
      <c r="B38" s="4">
        <v>36439</v>
      </c>
      <c r="E38" t="s">
        <v>48</v>
      </c>
      <c r="F38" t="str">
        <f t="shared" si="0"/>
        <v>Engr Layi Wasabi Oshodi</v>
      </c>
      <c r="G38" t="str">
        <f t="shared" si="1"/>
        <v>Engr Layi Wasabi Oshodi</v>
      </c>
      <c r="H38">
        <f t="shared" si="2"/>
        <v>5</v>
      </c>
      <c r="I38">
        <f t="shared" si="3"/>
        <v>10</v>
      </c>
      <c r="J38">
        <f t="shared" si="4"/>
        <v>17</v>
      </c>
      <c r="K38" t="str">
        <f t="shared" si="13"/>
        <v>Engr</v>
      </c>
      <c r="L38" t="str">
        <f t="shared" si="14"/>
        <v>L.W</v>
      </c>
      <c r="M38" t="str">
        <f t="shared" si="12"/>
        <v>Oshodi</v>
      </c>
      <c r="N38" t="str">
        <f t="shared" si="15"/>
        <v>L.W Oshodi</v>
      </c>
      <c r="O38" t="str">
        <f>IF(G38="","",CONCATENATE(Table1[[#This Row],[title]],"  ",L38,"  ",M38))</f>
        <v>Engr  L.W  Oshodi</v>
      </c>
      <c r="P38">
        <f t="shared" ca="1" si="16"/>
        <v>25</v>
      </c>
      <c r="Q38" t="str" cm="1">
        <f t="array" aca="1" ref="Q38" ca="1">IF(P38="","",_xlfn.IFS(P38&lt;30,"0-30",P38&lt;40,"31-40",P38&lt;50,"41-50",P38&gt;50,"Overage"))</f>
        <v>0-30</v>
      </c>
      <c r="R38" s="6">
        <f>IF(G38="","",ROW(Table1[[#This Row],[Fullname]])-1)</f>
        <v>37</v>
      </c>
      <c r="S38" t="str">
        <f t="shared" si="17"/>
        <v>TR-LW-37</v>
      </c>
    </row>
    <row r="39" spans="1:19" x14ac:dyDescent="0.25">
      <c r="A39" t="s">
        <v>44</v>
      </c>
      <c r="B39" s="5">
        <v>39070</v>
      </c>
      <c r="E39" t="s">
        <v>49</v>
      </c>
      <c r="F39" t="str">
        <f t="shared" si="0"/>
        <v>Pastor Gilmore Gorigo Gogongo</v>
      </c>
      <c r="G39" t="str">
        <f t="shared" si="1"/>
        <v>Pastor Gilmore Gorigo Gogongo</v>
      </c>
      <c r="H39">
        <f t="shared" si="2"/>
        <v>7</v>
      </c>
      <c r="I39">
        <f t="shared" si="3"/>
        <v>15</v>
      </c>
      <c r="J39">
        <f t="shared" si="4"/>
        <v>22</v>
      </c>
      <c r="K39" t="str">
        <f t="shared" si="13"/>
        <v>Pastor</v>
      </c>
      <c r="L39" t="str">
        <f t="shared" si="14"/>
        <v>G.G</v>
      </c>
      <c r="M39" t="str">
        <f t="shared" si="12"/>
        <v>Gogongo</v>
      </c>
      <c r="N39" t="str">
        <f t="shared" si="15"/>
        <v>G.G Gogongo</v>
      </c>
      <c r="O39" t="str">
        <f>IF(G39="","",CONCATENATE(Table1[[#This Row],[title]],"  ",L39,"  ",M39))</f>
        <v>Pastor  G.G  Gogongo</v>
      </c>
      <c r="P39">
        <f t="shared" ca="1" si="16"/>
        <v>18</v>
      </c>
      <c r="Q39" t="str" cm="1">
        <f t="array" aca="1" ref="Q39" ca="1">IF(P39="","",_xlfn.IFS(P39&lt;30,"0-30",P39&lt;40,"31-40",P39&lt;50,"41-50",P39&gt;50,"Overage"))</f>
        <v>0-30</v>
      </c>
      <c r="R39" s="6">
        <f>IF(G39="","",ROW(Table1[[#This Row],[Fullname]])-1)</f>
        <v>38</v>
      </c>
      <c r="S39" t="str">
        <f t="shared" si="17"/>
        <v>TR-IF-38</v>
      </c>
    </row>
    <row r="40" spans="1:19" x14ac:dyDescent="0.25">
      <c r="A40" t="s">
        <v>62</v>
      </c>
      <c r="B40" s="5">
        <v>36950</v>
      </c>
      <c r="E40" t="s">
        <v>46</v>
      </c>
      <c r="F40" t="str">
        <f t="shared" si="0"/>
        <v>Mr Abdullahi Musa Bla</v>
      </c>
      <c r="G40" t="str">
        <f t="shared" si="1"/>
        <v>Mr Abdullahi Musa Bla</v>
      </c>
      <c r="H40">
        <f t="shared" si="2"/>
        <v>3</v>
      </c>
      <c r="I40">
        <f t="shared" si="3"/>
        <v>13</v>
      </c>
      <c r="J40">
        <f t="shared" si="4"/>
        <v>18</v>
      </c>
      <c r="K40" t="str">
        <f t="shared" si="13"/>
        <v>Mr</v>
      </c>
      <c r="L40" t="str">
        <f t="shared" si="14"/>
        <v>A.M</v>
      </c>
      <c r="M40" t="str">
        <f>IF(G40="","",RIGHT(G40,LEN(G40)-J40))</f>
        <v>Bla</v>
      </c>
      <c r="N40" t="str">
        <f t="shared" si="15"/>
        <v>A.M Bla</v>
      </c>
      <c r="O40" t="str">
        <f>IF(G40="","",CONCATENATE(Table1[[#This Row],[title]],"  ",L40,"  ",M40))</f>
        <v>Mr  A.M  Bla</v>
      </c>
      <c r="P40">
        <f t="shared" ca="1" si="16"/>
        <v>23</v>
      </c>
      <c r="Q40" t="str" cm="1">
        <f t="array" aca="1" ref="Q40" ca="1">IF(P40="","",_xlfn.IFS(P40&lt;30,"0-30",P40&lt;40,"31-40",P40&lt;50,"41-50",P40&gt;50,"Overage"))</f>
        <v>0-30</v>
      </c>
      <c r="R40" s="6">
        <f>IF(G40="","",ROW(Table1[[#This Row],[Fullname]])-1)</f>
        <v>39</v>
      </c>
      <c r="S40" t="str">
        <f t="shared" si="17"/>
        <v>TR-MG-39</v>
      </c>
    </row>
    <row r="41" spans="1:19" x14ac:dyDescent="0.25">
      <c r="A41" t="s">
        <v>55</v>
      </c>
      <c r="B41" s="5">
        <v>37552</v>
      </c>
      <c r="E41" t="s">
        <v>54</v>
      </c>
      <c r="F41" t="str">
        <f t="shared" si="0"/>
        <v>Mr Sadiku Peter Otuto</v>
      </c>
      <c r="G41" t="str">
        <f t="shared" si="1"/>
        <v>Mr Sadiku Peter Otuto</v>
      </c>
      <c r="H41">
        <f t="shared" si="2"/>
        <v>3</v>
      </c>
      <c r="I41">
        <f t="shared" si="3"/>
        <v>10</v>
      </c>
      <c r="J41">
        <f t="shared" si="4"/>
        <v>16</v>
      </c>
      <c r="K41" t="str">
        <f t="shared" si="13"/>
        <v>Mr</v>
      </c>
      <c r="L41" t="str">
        <f t="shared" si="14"/>
        <v>S.P</v>
      </c>
      <c r="M41" t="str">
        <f>IF(G41="","",RIGHT(G41,LEN(G41)-J41))</f>
        <v>Otuto</v>
      </c>
      <c r="N41" t="str">
        <f t="shared" si="15"/>
        <v>S.P Otuto</v>
      </c>
      <c r="O41" t="str">
        <f>IF(G41="","",CONCATENATE(Table1[[#This Row],[title]],"  ",L41,"  ",M41))</f>
        <v>Mr  S.P  Otuto</v>
      </c>
      <c r="P41">
        <f t="shared" ca="1" si="16"/>
        <v>22</v>
      </c>
      <c r="Q41" t="str" cm="1">
        <f t="array" aca="1" ref="Q41" ca="1">IF(P41="","",_xlfn.IFS(P41&lt;30,"0-30",P41&lt;40,"31-40",P41&lt;50,"41-50",P41&gt;50,"Overage"))</f>
        <v>0-30</v>
      </c>
      <c r="R41" s="6">
        <f>IF(G41="","",ROW(Table1[[#This Row],[Fullname]])-1)</f>
        <v>40</v>
      </c>
      <c r="S41" t="str">
        <f t="shared" si="17"/>
        <v>TR-LW-40</v>
      </c>
    </row>
    <row r="42" spans="1:19" x14ac:dyDescent="0.25">
      <c r="A42" t="s">
        <v>57</v>
      </c>
      <c r="B42" s="5">
        <v>37157</v>
      </c>
      <c r="E42" t="s">
        <v>46</v>
      </c>
      <c r="F42" t="str">
        <f t="shared" si="0"/>
        <v>Dr Shaka Zulu Zoro</v>
      </c>
      <c r="G42" t="str">
        <f t="shared" si="1"/>
        <v>Dr Shaka Zulu Zoro</v>
      </c>
      <c r="H42">
        <f t="shared" si="2"/>
        <v>3</v>
      </c>
      <c r="I42">
        <f t="shared" si="3"/>
        <v>9</v>
      </c>
      <c r="J42">
        <f t="shared" si="4"/>
        <v>14</v>
      </c>
      <c r="K42" t="str">
        <f t="shared" si="13"/>
        <v>Dr</v>
      </c>
      <c r="L42" t="str">
        <f t="shared" si="14"/>
        <v>S.Z</v>
      </c>
      <c r="M42" t="str">
        <f>IF(G42="","",RIGHT(G42,LEN(G42)-J42))</f>
        <v>Zoro</v>
      </c>
      <c r="N42" t="str">
        <f t="shared" si="15"/>
        <v>S.Z Zoro</v>
      </c>
      <c r="O42" t="str">
        <f>IF(G42="","",CONCATENATE(Table1[[#This Row],[title]],"  ",L42,"  ",M42))</f>
        <v>Dr  S.Z  Zoro</v>
      </c>
      <c r="P42">
        <f t="shared" ca="1" si="16"/>
        <v>23</v>
      </c>
      <c r="Q42" t="str" cm="1">
        <f t="array" aca="1" ref="Q42" ca="1">IF(P42="","",_xlfn.IFS(P42&lt;30,"0-30",P42&lt;40,"31-40",P42&lt;50,"41-50",P42&gt;50,"Overage"))</f>
        <v>0-30</v>
      </c>
      <c r="R42" s="6">
        <f>IF(G42="","",ROW(Table1[[#This Row],[Fullname]])-1)</f>
        <v>41</v>
      </c>
      <c r="S42" t="str">
        <f t="shared" si="17"/>
        <v>TR-MG-41</v>
      </c>
    </row>
    <row r="43" spans="1:19" x14ac:dyDescent="0.25">
      <c r="A43" t="s">
        <v>56</v>
      </c>
      <c r="B43" s="4">
        <v>29396</v>
      </c>
      <c r="E43" t="s">
        <v>49</v>
      </c>
      <c r="F43" t="str">
        <f t="shared" si="0"/>
        <v>Dr Sha Jsi Sjs</v>
      </c>
      <c r="G43" t="str">
        <f t="shared" si="1"/>
        <v>Dr Sha Jsi Sjs</v>
      </c>
      <c r="H43">
        <f t="shared" si="2"/>
        <v>3</v>
      </c>
      <c r="I43">
        <f t="shared" si="3"/>
        <v>7</v>
      </c>
      <c r="J43">
        <f t="shared" si="4"/>
        <v>11</v>
      </c>
      <c r="K43" t="str">
        <f t="shared" si="13"/>
        <v>Dr</v>
      </c>
      <c r="L43" t="str">
        <f t="shared" si="14"/>
        <v>S.J</v>
      </c>
      <c r="M43" t="str">
        <f>IF(G43="","",RIGHT(G43,LEN(G43)-J43))</f>
        <v>Sjs</v>
      </c>
      <c r="N43" t="str">
        <f t="shared" si="15"/>
        <v>S.J Sjs</v>
      </c>
      <c r="O43" t="str">
        <f>IF(G43="","",CONCATENATE(Table1[[#This Row],[title]],"  ",L43,"  ",M43))</f>
        <v>Dr  S.J  Sjs</v>
      </c>
      <c r="P43">
        <f t="shared" ca="1" si="16"/>
        <v>44</v>
      </c>
      <c r="Q43" t="str" cm="1">
        <f t="array" aca="1" ref="Q43" ca="1">IF(P43="","",_xlfn.IFS(P43&lt;30,"0-30",P43&lt;40,"31-40",P43&lt;50,"41-50",P43&gt;50,"Overage"))</f>
        <v>41-50</v>
      </c>
      <c r="R43" s="6">
        <f>IF(G43="","",ROW(Table1[[#This Row],[Fullname]])-1)</f>
        <v>42</v>
      </c>
      <c r="S43" t="str">
        <f t="shared" si="17"/>
        <v>TR-IF-42</v>
      </c>
    </row>
    <row r="44" spans="1:19" x14ac:dyDescent="0.25">
      <c r="A44" t="s">
        <v>58</v>
      </c>
      <c r="B44" s="4">
        <v>35256</v>
      </c>
      <c r="E44" t="s">
        <v>48</v>
      </c>
      <c r="F44" t="str">
        <f t="shared" si="0"/>
        <v>Mr Dipey Duches Ducko</v>
      </c>
      <c r="G44" t="str">
        <f t="shared" si="1"/>
        <v>Mr Dipey Duches Ducko</v>
      </c>
      <c r="H44">
        <f t="shared" si="2"/>
        <v>3</v>
      </c>
      <c r="I44">
        <f t="shared" si="3"/>
        <v>9</v>
      </c>
      <c r="J44">
        <f t="shared" si="4"/>
        <v>16</v>
      </c>
      <c r="K44" t="str">
        <f t="shared" si="13"/>
        <v>Mr</v>
      </c>
      <c r="L44" t="str">
        <f t="shared" si="14"/>
        <v>D.D</v>
      </c>
      <c r="M44" t="str">
        <f>IF(G44="","",RIGHT(G44,LEN(G44)-J44))</f>
        <v>Ducko</v>
      </c>
      <c r="N44" t="str">
        <f t="shared" si="15"/>
        <v>D.D Ducko</v>
      </c>
      <c r="O44" t="str">
        <f>IF(G44="","",CONCATENATE(Table1[[#This Row],[title]],"  ",L44,"  ",M44))</f>
        <v>Mr  D.D  Ducko</v>
      </c>
      <c r="P44">
        <f t="shared" ca="1" si="16"/>
        <v>28</v>
      </c>
      <c r="Q44" t="str" cm="1">
        <f t="array" aca="1" ref="Q44" ca="1">IF(P44="","",_xlfn.IFS(P44&lt;30,"0-30",P44&lt;40,"31-40",P44&lt;50,"41-50",P44&gt;50,"Overage"))</f>
        <v>0-30</v>
      </c>
      <c r="R44" s="6">
        <f>IF(G44="","",ROW(Table1[[#This Row],[Fullname]])-1)</f>
        <v>43</v>
      </c>
      <c r="S44" t="str">
        <f t="shared" si="17"/>
        <v>TR-LW-43</v>
      </c>
    </row>
    <row r="45" spans="1:19" x14ac:dyDescent="0.25">
      <c r="A45" t="s">
        <v>59</v>
      </c>
      <c r="B45" s="4">
        <v>33229</v>
      </c>
      <c r="E45" t="s">
        <v>8</v>
      </c>
      <c r="F45" t="str">
        <f t="shared" si="0"/>
        <v>Mrs Dicky Duches Ducko</v>
      </c>
      <c r="G45" t="str">
        <f t="shared" si="1"/>
        <v>Mrs Dicky Duches Ducko</v>
      </c>
      <c r="H45">
        <f t="shared" si="2"/>
        <v>4</v>
      </c>
      <c r="I45">
        <f t="shared" si="3"/>
        <v>10</v>
      </c>
      <c r="J45">
        <f t="shared" si="4"/>
        <v>17</v>
      </c>
      <c r="K45" t="str">
        <f t="shared" si="13"/>
        <v>Mrs</v>
      </c>
      <c r="L45" t="str">
        <f t="shared" si="14"/>
        <v>D.D</v>
      </c>
      <c r="M45" t="str">
        <f t="shared" ref="M45:M76" si="18">IF(G45="","",MID(G45,J45+1,LEN(G45)-J45))</f>
        <v>Ducko</v>
      </c>
      <c r="N45" t="str">
        <f t="shared" si="15"/>
        <v>D.D Ducko</v>
      </c>
      <c r="O45" t="str">
        <f>IF(G45="","",CONCATENATE(Table1[[#This Row],[title]],"  ",L45,"  ",M45))</f>
        <v>Mrs  D.D  Ducko</v>
      </c>
      <c r="P45">
        <f t="shared" ca="1" si="16"/>
        <v>34</v>
      </c>
      <c r="Q45" t="str" cm="1">
        <f t="array" aca="1" ref="Q45" ca="1">IF(P45="","",_xlfn.IFS(P45&lt;30,"0-30",P45&lt;40,"31-40",P45&lt;50,"41-50",P45&gt;50,"Overage"))</f>
        <v>31-40</v>
      </c>
      <c r="R45" s="6">
        <f>IF(G45="","",ROW(Table1[[#This Row],[Fullname]])-1)</f>
        <v>44</v>
      </c>
      <c r="S45" t="str">
        <f t="shared" si="17"/>
        <v>TR-PG-44</v>
      </c>
    </row>
    <row r="46" spans="1:19" x14ac:dyDescent="0.25">
      <c r="A46" t="s">
        <v>60</v>
      </c>
      <c r="E46" t="s">
        <v>47</v>
      </c>
      <c r="F46" t="str">
        <f t="shared" si="0"/>
        <v>Pst Ray Chuku Mond</v>
      </c>
      <c r="G46" t="str">
        <f t="shared" si="1"/>
        <v>Pst Ray Chuku Mond</v>
      </c>
      <c r="H46">
        <f t="shared" si="2"/>
        <v>4</v>
      </c>
      <c r="I46">
        <f t="shared" si="3"/>
        <v>8</v>
      </c>
      <c r="J46">
        <f t="shared" si="4"/>
        <v>14</v>
      </c>
      <c r="K46" t="str">
        <f t="shared" si="13"/>
        <v>Pst</v>
      </c>
      <c r="L46" t="str">
        <f t="shared" si="14"/>
        <v>R.C</v>
      </c>
      <c r="M46" t="str">
        <f t="shared" si="18"/>
        <v>Mond</v>
      </c>
      <c r="N46" t="str">
        <f t="shared" si="15"/>
        <v>R.C Mond</v>
      </c>
      <c r="O46" t="str">
        <f>IF(G46="","",CONCATENATE(Table1[[#This Row],[title]],"  ",L46,"  ",M46))</f>
        <v>Pst  R.C  Mond</v>
      </c>
      <c r="P46" t="str">
        <f t="shared" ca="1" si="16"/>
        <v/>
      </c>
      <c r="Q46" t="str" cm="1">
        <f t="array" aca="1" ref="Q46" ca="1">IF(P46="","",_xlfn.IFS(P46&lt;30,"0-30",P46&lt;40,"31-40",P46&lt;50,"41-50",P46&gt;50,"Overage"))</f>
        <v/>
      </c>
      <c r="R46" s="6">
        <f>IF(G46="","",ROW(Table1[[#This Row],[Fullname]])-1)</f>
        <v>45</v>
      </c>
      <c r="S46" t="str">
        <f t="shared" si="17"/>
        <v>TR-AL-45</v>
      </c>
    </row>
    <row r="47" spans="1:19" x14ac:dyDescent="0.25">
      <c r="A47" t="s">
        <v>61</v>
      </c>
      <c r="E47" t="s">
        <v>47</v>
      </c>
      <c r="F47" t="str">
        <f t="shared" si="0"/>
        <v>Arch Saminu Sheriff Kamo</v>
      </c>
      <c r="G47" t="str">
        <f t="shared" si="1"/>
        <v>Arch Saminu Sheriff Kamo</v>
      </c>
      <c r="H47">
        <f t="shared" si="2"/>
        <v>5</v>
      </c>
      <c r="I47">
        <f t="shared" si="3"/>
        <v>12</v>
      </c>
      <c r="J47">
        <f t="shared" si="4"/>
        <v>20</v>
      </c>
      <c r="K47" t="str">
        <f t="shared" si="13"/>
        <v>Arch</v>
      </c>
      <c r="L47" t="str">
        <f t="shared" si="14"/>
        <v>S.S</v>
      </c>
      <c r="M47" t="str">
        <f t="shared" si="18"/>
        <v>Kamo</v>
      </c>
      <c r="N47" t="str">
        <f t="shared" si="15"/>
        <v>S.S Kamo</v>
      </c>
      <c r="O47" t="str">
        <f>IF(G47="","",CONCATENATE(Table1[[#This Row],[title]],"  ",L47,"  ",M47))</f>
        <v>Arch  S.S  Kamo</v>
      </c>
      <c r="P47" t="str">
        <f t="shared" ca="1" si="16"/>
        <v/>
      </c>
      <c r="Q47" t="str" cm="1">
        <f t="array" aca="1" ref="Q47" ca="1">IF(P47="","",_xlfn.IFS(P47&lt;30,"0-30",P47&lt;40,"31-40",P47&lt;50,"41-50",P47&gt;50,"Overage"))</f>
        <v/>
      </c>
      <c r="R47" s="6">
        <f>IF(G47="","",ROW(Table1[[#This Row],[Fullname]])-1)</f>
        <v>46</v>
      </c>
      <c r="S47" t="str">
        <f t="shared" si="17"/>
        <v>TR-AL-46</v>
      </c>
    </row>
    <row r="48" spans="1:19" x14ac:dyDescent="0.25">
      <c r="I48" t="str">
        <f t="shared" si="3"/>
        <v/>
      </c>
      <c r="K48" t="str">
        <f t="shared" si="13"/>
        <v/>
      </c>
      <c r="L48" t="str">
        <f t="shared" si="14"/>
        <v/>
      </c>
      <c r="M48" t="str">
        <f t="shared" si="18"/>
        <v/>
      </c>
      <c r="N48" t="str">
        <f t="shared" si="15"/>
        <v/>
      </c>
      <c r="O48" t="str">
        <f>IF(G48="","",CONCATENATE(Table1[[#This Row],[title]],"  ",L48,"  ",M48))</f>
        <v/>
      </c>
      <c r="P48" t="str">
        <f t="shared" ca="1" si="16"/>
        <v/>
      </c>
      <c r="Q48" t="str" cm="1">
        <f t="array" aca="1" ref="Q48" ca="1">IF(P48="","",_xlfn.IFS(P48&lt;30,"0-30",P48&lt;40,"31-40",P48&lt;50,"41-50",P48&gt;50,"Overage"))</f>
        <v/>
      </c>
      <c r="R48" s="6" t="str">
        <f>IF(G48="","",ROW(Table1[[#This Row],[Fullname]])-1)</f>
        <v/>
      </c>
      <c r="S48" t="str">
        <f t="shared" si="17"/>
        <v/>
      </c>
    </row>
    <row r="49" spans="11:19" x14ac:dyDescent="0.25">
      <c r="K49" t="str">
        <f t="shared" si="13"/>
        <v/>
      </c>
      <c r="L49" t="str">
        <f t="shared" si="14"/>
        <v/>
      </c>
      <c r="M49" t="str">
        <f t="shared" si="18"/>
        <v/>
      </c>
      <c r="N49" t="str">
        <f t="shared" si="15"/>
        <v/>
      </c>
      <c r="O49" t="str">
        <f>IF(G49="","",CONCATENATE(Table1[[#This Row],[title]],"  ",L49,"  ",M49))</f>
        <v/>
      </c>
      <c r="P49" t="str">
        <f t="shared" ca="1" si="16"/>
        <v/>
      </c>
      <c r="Q49" t="str" cm="1">
        <f t="array" aca="1" ref="Q49" ca="1">IF(P49="","",_xlfn.IFS(P49&lt;30,"0-30",P49&lt;40,"31-40",P49&lt;50,"41-50",P49&gt;50,"Overage"))</f>
        <v/>
      </c>
      <c r="R49" s="6" t="str">
        <f>IF(G49="","",ROW(Table1[[#This Row],[Fullname]])-1)</f>
        <v/>
      </c>
      <c r="S49" t="str">
        <f t="shared" si="17"/>
        <v/>
      </c>
    </row>
    <row r="50" spans="11:19" x14ac:dyDescent="0.25">
      <c r="K50" t="str">
        <f t="shared" si="13"/>
        <v/>
      </c>
      <c r="L50" t="str">
        <f t="shared" si="14"/>
        <v/>
      </c>
      <c r="M50" t="str">
        <f t="shared" si="18"/>
        <v/>
      </c>
      <c r="N50" t="str">
        <f t="shared" si="15"/>
        <v/>
      </c>
      <c r="O50" t="str">
        <f>IF(G50="","",CONCATENATE(Table1[[#This Row],[title]],"  ",L50,"  ",M50))</f>
        <v/>
      </c>
      <c r="P50" t="str">
        <f t="shared" ca="1" si="16"/>
        <v/>
      </c>
      <c r="Q50" t="str" cm="1">
        <f t="array" aca="1" ref="Q50" ca="1">IF(P50="","",_xlfn.IFS(P50&lt;30,"0-30",P50&lt;40,"31-40",P50&lt;50,"41-50",P50&gt;50,"Overage"))</f>
        <v/>
      </c>
      <c r="R50" s="6" t="str">
        <f>IF(G50="","",ROW(Table1[[#This Row],[Fullname]])-1)</f>
        <v/>
      </c>
      <c r="S50" t="str">
        <f t="shared" si="17"/>
        <v/>
      </c>
    </row>
    <row r="51" spans="11:19" x14ac:dyDescent="0.25">
      <c r="K51" t="str">
        <f t="shared" si="13"/>
        <v/>
      </c>
      <c r="L51" t="str">
        <f t="shared" si="14"/>
        <v/>
      </c>
      <c r="M51" t="str">
        <f t="shared" si="18"/>
        <v/>
      </c>
      <c r="N51" t="str">
        <f t="shared" si="15"/>
        <v/>
      </c>
      <c r="O51" t="str">
        <f>IF(G51="","",CONCATENATE(Table1[[#This Row],[title]],"  ",L51,"  ",M51))</f>
        <v/>
      </c>
      <c r="P51" t="str">
        <f t="shared" ca="1" si="16"/>
        <v/>
      </c>
      <c r="Q51" t="str" cm="1">
        <f t="array" aca="1" ref="Q51" ca="1">IF(P51="","",_xlfn.IFS(P51&lt;30,"0-30",P51&lt;40,"31-40",P51&lt;50,"41-50",P51&gt;50,"Overage"))</f>
        <v/>
      </c>
      <c r="R51" s="6" t="str">
        <f>IF(G51="","",ROW(Table1[[#This Row],[Fullname]])-1)</f>
        <v/>
      </c>
      <c r="S51" t="str">
        <f t="shared" si="17"/>
        <v/>
      </c>
    </row>
    <row r="52" spans="11:19" x14ac:dyDescent="0.25">
      <c r="K52" t="str">
        <f t="shared" si="13"/>
        <v/>
      </c>
      <c r="L52" t="str">
        <f t="shared" si="14"/>
        <v/>
      </c>
      <c r="M52" t="str">
        <f t="shared" si="18"/>
        <v/>
      </c>
      <c r="N52" t="str">
        <f t="shared" si="15"/>
        <v/>
      </c>
      <c r="O52" t="str">
        <f>IF(G52="","",CONCATENATE(Table1[[#This Row],[title]],"  ",L52,"  ",M52))</f>
        <v/>
      </c>
      <c r="P52" t="str">
        <f t="shared" ca="1" si="16"/>
        <v/>
      </c>
      <c r="Q52" t="str" cm="1">
        <f t="array" aca="1" ref="Q52" ca="1">IF(P52="","",_xlfn.IFS(P52&lt;30,"0-30",P52&lt;40,"31-40",P52&lt;50,"41-50",P52&gt;50,"Overage"))</f>
        <v/>
      </c>
      <c r="R52" s="6" t="str">
        <f>IF(G52="","",ROW(Table1[[#This Row],[Fullname]])-1)</f>
        <v/>
      </c>
      <c r="S52" t="str">
        <f t="shared" si="17"/>
        <v/>
      </c>
    </row>
    <row r="53" spans="11:19" x14ac:dyDescent="0.25">
      <c r="K53" t="str">
        <f t="shared" si="13"/>
        <v/>
      </c>
      <c r="L53" t="str">
        <f t="shared" si="14"/>
        <v/>
      </c>
      <c r="M53" t="str">
        <f t="shared" si="18"/>
        <v/>
      </c>
      <c r="N53" t="str">
        <f t="shared" si="15"/>
        <v/>
      </c>
      <c r="O53" t="str">
        <f>IF(G53="","",CONCATENATE(Table1[[#This Row],[title]],"  ",L53,"  ",M53))</f>
        <v/>
      </c>
      <c r="P53" t="str">
        <f t="shared" ca="1" si="16"/>
        <v/>
      </c>
      <c r="Q53" t="str" cm="1">
        <f t="array" aca="1" ref="Q53" ca="1">IF(P53="","",_xlfn.IFS(P53&lt;30,"0-30",P53&lt;40,"31-40",P53&lt;50,"41-50",P53&gt;50,"Overage"))</f>
        <v/>
      </c>
      <c r="R53" s="6" t="str">
        <f>IF(G53="","",ROW(Table1[[#This Row],[Fullname]])-1)</f>
        <v/>
      </c>
      <c r="S53" t="str">
        <f t="shared" si="17"/>
        <v/>
      </c>
    </row>
    <row r="54" spans="11:19" x14ac:dyDescent="0.25">
      <c r="K54" t="str">
        <f t="shared" si="13"/>
        <v/>
      </c>
      <c r="L54" t="str">
        <f t="shared" si="14"/>
        <v/>
      </c>
      <c r="M54" t="str">
        <f t="shared" si="18"/>
        <v/>
      </c>
      <c r="N54" t="str">
        <f t="shared" si="15"/>
        <v/>
      </c>
      <c r="O54" t="str">
        <f>IF(G54="","",CONCATENATE(Table1[[#This Row],[title]],"  ",L54,"  ",M54))</f>
        <v/>
      </c>
      <c r="P54" t="str">
        <f t="shared" ca="1" si="16"/>
        <v/>
      </c>
      <c r="Q54" t="str" cm="1">
        <f t="array" aca="1" ref="Q54" ca="1">IF(P54="","",_xlfn.IFS(P54&lt;30,"0-30",P54&lt;40,"31-40",P54&lt;50,"41-50",P54&gt;50,"Overage"))</f>
        <v/>
      </c>
      <c r="R54" s="6" t="str">
        <f>IF(G54="","",ROW(Table1[[#This Row],[Fullname]])-1)</f>
        <v/>
      </c>
      <c r="S54" t="str">
        <f t="shared" si="17"/>
        <v/>
      </c>
    </row>
    <row r="55" spans="11:19" x14ac:dyDescent="0.25">
      <c r="K55" t="str">
        <f t="shared" si="13"/>
        <v/>
      </c>
      <c r="L55" t="str">
        <f t="shared" si="14"/>
        <v/>
      </c>
      <c r="M55" t="str">
        <f t="shared" si="18"/>
        <v/>
      </c>
      <c r="N55" t="str">
        <f t="shared" si="15"/>
        <v/>
      </c>
      <c r="O55" t="str">
        <f>IF(G55="","",CONCATENATE(Table1[[#This Row],[title]],"  ",L55,"  ",M55))</f>
        <v/>
      </c>
      <c r="P55" t="str">
        <f t="shared" ca="1" si="16"/>
        <v/>
      </c>
      <c r="Q55" t="str" cm="1">
        <f t="array" aca="1" ref="Q55" ca="1">IF(P55="","",_xlfn.IFS(P55&lt;30,"0-30",P55&lt;40,"31-40",P55&lt;50,"41-50",P55&gt;50,"Overage"))</f>
        <v/>
      </c>
      <c r="R55" s="6" t="str">
        <f>IF(G55="","",ROW(Table1[[#This Row],[Fullname]])-1)</f>
        <v/>
      </c>
      <c r="S55" t="str">
        <f t="shared" si="17"/>
        <v/>
      </c>
    </row>
    <row r="56" spans="11:19" x14ac:dyDescent="0.25">
      <c r="K56" t="str">
        <f t="shared" si="13"/>
        <v/>
      </c>
      <c r="L56" t="str">
        <f t="shared" si="14"/>
        <v/>
      </c>
      <c r="M56" t="str">
        <f t="shared" si="18"/>
        <v/>
      </c>
      <c r="N56" t="str">
        <f t="shared" si="15"/>
        <v/>
      </c>
      <c r="O56" t="str">
        <f>IF(G56="","",CONCATENATE(Table1[[#This Row],[title]],"  ",L56,"  ",M56))</f>
        <v/>
      </c>
      <c r="P56" t="str">
        <f t="shared" ca="1" si="16"/>
        <v/>
      </c>
      <c r="Q56" t="str" cm="1">
        <f t="array" aca="1" ref="Q56" ca="1">IF(P56="","",_xlfn.IFS(P56&lt;30,"0-30",P56&lt;40,"31-40",P56&lt;50,"41-50",P56&gt;50,"Overage"))</f>
        <v/>
      </c>
      <c r="R56" s="6" t="str">
        <f>IF(G56="","",ROW(Table1[[#This Row],[Fullname]])-1)</f>
        <v/>
      </c>
      <c r="S56" t="str">
        <f t="shared" si="17"/>
        <v/>
      </c>
    </row>
    <row r="57" spans="11:19" x14ac:dyDescent="0.25">
      <c r="K57" t="str">
        <f t="shared" si="13"/>
        <v/>
      </c>
      <c r="L57" t="str">
        <f t="shared" si="14"/>
        <v/>
      </c>
      <c r="M57" t="str">
        <f t="shared" si="18"/>
        <v/>
      </c>
      <c r="N57" t="str">
        <f t="shared" si="15"/>
        <v/>
      </c>
      <c r="O57" t="str">
        <f>IF(G57="","",CONCATENATE(Table1[[#This Row],[title]],"  ",L57,"  ",M57))</f>
        <v/>
      </c>
      <c r="P57" t="str">
        <f t="shared" ca="1" si="16"/>
        <v/>
      </c>
      <c r="Q57" t="str" cm="1">
        <f t="array" aca="1" ref="Q57" ca="1">IF(P57="","",_xlfn.IFS(P57&lt;30,"0-30",P57&lt;40,"31-40",P57&lt;50,"41-50",P57&gt;50,"Overage"))</f>
        <v/>
      </c>
      <c r="R57" s="6" t="str">
        <f>IF(G57="","",ROW(Table1[[#This Row],[Fullname]])-1)</f>
        <v/>
      </c>
      <c r="S57" t="str">
        <f t="shared" si="17"/>
        <v/>
      </c>
    </row>
    <row r="58" spans="11:19" x14ac:dyDescent="0.25">
      <c r="K58" t="str">
        <f t="shared" si="13"/>
        <v/>
      </c>
      <c r="L58" t="str">
        <f t="shared" si="14"/>
        <v/>
      </c>
      <c r="M58" t="str">
        <f t="shared" si="18"/>
        <v/>
      </c>
      <c r="N58" t="str">
        <f t="shared" si="15"/>
        <v/>
      </c>
      <c r="O58" t="str">
        <f>IF(G58="","",CONCATENATE(Table1[[#This Row],[title]],"  ",L58,"  ",M58))</f>
        <v/>
      </c>
      <c r="P58" t="str">
        <f t="shared" ca="1" si="16"/>
        <v/>
      </c>
      <c r="Q58" t="str" cm="1">
        <f t="array" aca="1" ref="Q58" ca="1">IF(P58="","",_xlfn.IFS(P58&lt;30,"0-30",P58&lt;40,"31-40",P58&lt;50,"41-50",P58&gt;50,"Overage"))</f>
        <v/>
      </c>
      <c r="R58" s="6" t="str">
        <f>IF(G58="","",ROW(Table1[[#This Row],[Fullname]])-1)</f>
        <v/>
      </c>
      <c r="S58" t="str">
        <f t="shared" si="17"/>
        <v/>
      </c>
    </row>
    <row r="59" spans="11:19" x14ac:dyDescent="0.25">
      <c r="K59" t="str">
        <f t="shared" si="13"/>
        <v/>
      </c>
      <c r="L59" t="str">
        <f t="shared" si="14"/>
        <v/>
      </c>
      <c r="M59" t="str">
        <f t="shared" si="18"/>
        <v/>
      </c>
      <c r="N59" t="str">
        <f t="shared" si="15"/>
        <v/>
      </c>
      <c r="O59" t="str">
        <f>IF(G59="","",CONCATENATE(Table1[[#This Row],[title]],"  ",L59,"  ",M59))</f>
        <v/>
      </c>
      <c r="P59" t="str">
        <f t="shared" ca="1" si="16"/>
        <v/>
      </c>
      <c r="Q59" t="str" cm="1">
        <f t="array" aca="1" ref="Q59" ca="1">IF(P59="","",_xlfn.IFS(P59&lt;30,"0-30",P59&lt;40,"31-40",P59&lt;50,"41-50",P59&gt;50,"Overage"))</f>
        <v/>
      </c>
      <c r="R59" s="6" t="str">
        <f>IF(G59="","",ROW(Table1[[#This Row],[Fullname]])-1)</f>
        <v/>
      </c>
      <c r="S59" t="str">
        <f t="shared" si="17"/>
        <v/>
      </c>
    </row>
    <row r="60" spans="11:19" x14ac:dyDescent="0.25">
      <c r="K60" t="str">
        <f t="shared" si="13"/>
        <v/>
      </c>
      <c r="L60" t="str">
        <f t="shared" si="14"/>
        <v/>
      </c>
      <c r="M60" t="str">
        <f t="shared" si="18"/>
        <v/>
      </c>
      <c r="N60" t="str">
        <f t="shared" si="15"/>
        <v/>
      </c>
      <c r="O60" t="str">
        <f>IF(G60="","",CONCATENATE(Table1[[#This Row],[title]],"  ",L60,"  ",M60))</f>
        <v/>
      </c>
      <c r="P60" t="str">
        <f t="shared" ca="1" si="16"/>
        <v/>
      </c>
      <c r="Q60" t="str" cm="1">
        <f t="array" aca="1" ref="Q60" ca="1">IF(P60="","",_xlfn.IFS(P60&lt;30,"0-30",P60&lt;40,"31-40",P60&lt;50,"41-50",P60&gt;50,"Overage"))</f>
        <v/>
      </c>
      <c r="R60" s="6" t="str">
        <f>IF(G60="","",ROW(Table1[[#This Row],[Fullname]])-1)</f>
        <v/>
      </c>
      <c r="S60" t="str">
        <f t="shared" si="17"/>
        <v/>
      </c>
    </row>
    <row r="61" spans="11:19" x14ac:dyDescent="0.25">
      <c r="K61" t="str">
        <f t="shared" si="13"/>
        <v/>
      </c>
      <c r="L61" t="str">
        <f t="shared" si="14"/>
        <v/>
      </c>
      <c r="M61" t="str">
        <f t="shared" si="18"/>
        <v/>
      </c>
      <c r="N61" t="str">
        <f t="shared" si="15"/>
        <v/>
      </c>
      <c r="O61" t="str">
        <f>IF(G61="","",CONCATENATE(Table1[[#This Row],[title]],"  ",L61,"  ",M61))</f>
        <v/>
      </c>
      <c r="P61" t="str">
        <f t="shared" ca="1" si="16"/>
        <v/>
      </c>
      <c r="Q61" t="str" cm="1">
        <f t="array" aca="1" ref="Q61" ca="1">IF(P61="","",_xlfn.IFS(P61&lt;30,"0-30",P61&lt;40,"31-40",P61&lt;50,"41-50",P61&gt;50,"Overage"))</f>
        <v/>
      </c>
      <c r="R61" s="6" t="str">
        <f>IF(G61="","",ROW(Table1[[#This Row],[Fullname]])-1)</f>
        <v/>
      </c>
      <c r="S61" t="str">
        <f t="shared" si="17"/>
        <v/>
      </c>
    </row>
    <row r="62" spans="11:19" x14ac:dyDescent="0.25">
      <c r="K62" t="str">
        <f t="shared" si="13"/>
        <v/>
      </c>
      <c r="L62" t="str">
        <f t="shared" si="14"/>
        <v/>
      </c>
      <c r="M62" t="str">
        <f t="shared" si="18"/>
        <v/>
      </c>
      <c r="N62" t="str">
        <f t="shared" si="15"/>
        <v/>
      </c>
      <c r="O62" t="str">
        <f>IF(G62="","",CONCATENATE(Table1[[#This Row],[title]],"  ",L62,"  ",M62))</f>
        <v/>
      </c>
      <c r="P62" t="str">
        <f t="shared" ca="1" si="16"/>
        <v/>
      </c>
      <c r="Q62" t="str" cm="1">
        <f t="array" aca="1" ref="Q62" ca="1">IF(P62="","",_xlfn.IFS(P62&lt;30,"0-30",P62&lt;40,"31-40",P62&lt;50,"41-50",P62&gt;50,"Overage"))</f>
        <v/>
      </c>
      <c r="R62" s="6" t="str">
        <f>IF(G62="","",ROW(Table1[[#This Row],[Fullname]])-1)</f>
        <v/>
      </c>
      <c r="S62" t="str">
        <f t="shared" si="17"/>
        <v/>
      </c>
    </row>
    <row r="63" spans="11:19" x14ac:dyDescent="0.25">
      <c r="K63" t="str">
        <f t="shared" si="13"/>
        <v/>
      </c>
      <c r="L63" t="str">
        <f t="shared" si="14"/>
        <v/>
      </c>
      <c r="M63" t="str">
        <f t="shared" si="18"/>
        <v/>
      </c>
      <c r="N63" t="str">
        <f t="shared" si="15"/>
        <v/>
      </c>
      <c r="O63" t="str">
        <f>IF(G63="","",CONCATENATE(Table1[[#This Row],[title]],"  ",L63,"  ",M63))</f>
        <v/>
      </c>
      <c r="P63" t="str">
        <f t="shared" ca="1" si="16"/>
        <v/>
      </c>
      <c r="Q63" t="str" cm="1">
        <f t="array" aca="1" ref="Q63" ca="1">IF(P63="","",_xlfn.IFS(P63&lt;30,"0-30",P63&lt;40,"31-40",P63&lt;50,"41-50",P63&gt;50,"Overage"))</f>
        <v/>
      </c>
      <c r="R63" s="6" t="str">
        <f>IF(G63="","",ROW(Table1[[#This Row],[Fullname]])-1)</f>
        <v/>
      </c>
      <c r="S63" t="str">
        <f t="shared" si="17"/>
        <v/>
      </c>
    </row>
    <row r="64" spans="11:19" x14ac:dyDescent="0.25">
      <c r="K64" t="str">
        <f t="shared" si="13"/>
        <v/>
      </c>
      <c r="L64" t="str">
        <f t="shared" si="14"/>
        <v/>
      </c>
      <c r="M64" t="str">
        <f t="shared" si="18"/>
        <v/>
      </c>
      <c r="N64" t="str">
        <f t="shared" si="15"/>
        <v/>
      </c>
      <c r="O64" t="str">
        <f>IF(G64="","",CONCATENATE(Table1[[#This Row],[title]],"  ",L64,"  ",M64))</f>
        <v/>
      </c>
      <c r="P64" t="str">
        <f t="shared" ca="1" si="16"/>
        <v/>
      </c>
      <c r="Q64" t="str" cm="1">
        <f t="array" aca="1" ref="Q64" ca="1">IF(P64="","",_xlfn.IFS(P64&lt;30,"0-30",P64&lt;40,"31-40",P64&lt;50,"41-50",P64&gt;50,"Overage"))</f>
        <v/>
      </c>
      <c r="R64" s="6" t="str">
        <f>IF(G64="","",ROW(Table1[[#This Row],[Fullname]])-1)</f>
        <v/>
      </c>
      <c r="S64" t="str">
        <f t="shared" si="17"/>
        <v/>
      </c>
    </row>
    <row r="65" spans="11:19" x14ac:dyDescent="0.25">
      <c r="K65" t="str">
        <f t="shared" si="13"/>
        <v/>
      </c>
      <c r="L65" t="str">
        <f t="shared" si="14"/>
        <v/>
      </c>
      <c r="M65" t="str">
        <f t="shared" si="18"/>
        <v/>
      </c>
      <c r="N65" t="str">
        <f t="shared" si="15"/>
        <v/>
      </c>
      <c r="O65" t="str">
        <f>IF(G65="","",CONCATENATE(Table1[[#This Row],[title]],"  ",L65,"  ",M65))</f>
        <v/>
      </c>
      <c r="P65" t="str">
        <f t="shared" ca="1" si="16"/>
        <v/>
      </c>
      <c r="Q65" t="str" cm="1">
        <f t="array" aca="1" ref="Q65" ca="1">IF(P65="","",_xlfn.IFS(P65&lt;30,"0-30",P65&lt;40,"31-40",P65&lt;50,"41-50",P65&gt;50,"Overage"))</f>
        <v/>
      </c>
      <c r="R65" s="6" t="str">
        <f>IF(G65="","",ROW(Table1[[#This Row],[Fullname]])-1)</f>
        <v/>
      </c>
      <c r="S65" t="str">
        <f t="shared" si="17"/>
        <v/>
      </c>
    </row>
    <row r="66" spans="11:19" x14ac:dyDescent="0.25">
      <c r="K66" t="str">
        <f t="shared" ref="K66:K97" si="19">IF(G66="","",LEFT(G66,H66-1))</f>
        <v/>
      </c>
      <c r="L66" t="str">
        <f t="shared" ref="L66:L97" si="20">IF(G66="","",MID(G66,H66+1,1)&amp;"."&amp;MID(G66,I66+1,1))</f>
        <v/>
      </c>
      <c r="M66" t="str">
        <f t="shared" si="18"/>
        <v/>
      </c>
      <c r="N66" t="str">
        <f t="shared" ref="N66:N97" si="21">IF(G66="","",CONCATENATE(L66," ",M66))</f>
        <v/>
      </c>
      <c r="O66" t="str">
        <f>IF(G66="","",CONCATENATE(Table1[[#This Row],[title]],"  ",L66,"  ",M66))</f>
        <v/>
      </c>
      <c r="P66" t="str">
        <f t="shared" ref="P66:P97" ca="1" si="22">IF(B66="","",YEAR(TODAY())-YEAR(B66))</f>
        <v/>
      </c>
      <c r="Q66" t="str" cm="1">
        <f t="array" aca="1" ref="Q66" ca="1">IF(P66="","",_xlfn.IFS(P66&lt;30,"0-30",P66&lt;40,"31-40",P66&lt;50,"41-50",P66&gt;50,"Overage"))</f>
        <v/>
      </c>
      <c r="R66" s="6" t="str">
        <f>IF(G66="","",ROW(Table1[[#This Row],[Fullname]])-1)</f>
        <v/>
      </c>
      <c r="S66" t="str">
        <f t="shared" ref="S66:S97" si="23">IF(E66="","",CONCATENATE("TR-",_xlfn.XLOOKUP(E66,$U$2:$U$8,$V$2:$V$8),"-",R66))</f>
        <v/>
      </c>
    </row>
    <row r="67" spans="11:19" x14ac:dyDescent="0.25">
      <c r="K67" t="str">
        <f t="shared" si="19"/>
        <v/>
      </c>
      <c r="L67" t="str">
        <f t="shared" si="20"/>
        <v/>
      </c>
      <c r="M67" t="str">
        <f t="shared" si="18"/>
        <v/>
      </c>
      <c r="N67" t="str">
        <f t="shared" si="21"/>
        <v/>
      </c>
      <c r="O67" t="str">
        <f>IF(G67="","",CONCATENATE(Table1[[#This Row],[title]],"  ",L67,"  ",M67))</f>
        <v/>
      </c>
      <c r="P67" t="str">
        <f t="shared" ca="1" si="22"/>
        <v/>
      </c>
      <c r="Q67" t="str" cm="1">
        <f t="array" aca="1" ref="Q67" ca="1">IF(P67="","",_xlfn.IFS(P67&lt;30,"0-30",P67&lt;40,"31-40",P67&lt;50,"41-50",P67&gt;50,"Overage"))</f>
        <v/>
      </c>
      <c r="R67" s="6" t="str">
        <f>IF(G67="","",ROW(Table1[[#This Row],[Fullname]])-1)</f>
        <v/>
      </c>
      <c r="S67" t="str">
        <f t="shared" si="23"/>
        <v/>
      </c>
    </row>
    <row r="68" spans="11:19" x14ac:dyDescent="0.25">
      <c r="K68" t="str">
        <f t="shared" si="19"/>
        <v/>
      </c>
      <c r="L68" t="str">
        <f t="shared" si="20"/>
        <v/>
      </c>
      <c r="M68" t="str">
        <f t="shared" si="18"/>
        <v/>
      </c>
      <c r="N68" t="str">
        <f t="shared" si="21"/>
        <v/>
      </c>
      <c r="O68" t="str">
        <f>IF(G68="","",CONCATENATE(Table1[[#This Row],[title]],"  ",L68,"  ",M68))</f>
        <v/>
      </c>
      <c r="P68" t="str">
        <f t="shared" ca="1" si="22"/>
        <v/>
      </c>
      <c r="Q68" t="str" cm="1">
        <f t="array" aca="1" ref="Q68" ca="1">IF(P68="","",_xlfn.IFS(P68&lt;30,"0-30",P68&lt;40,"31-40",P68&lt;50,"41-50",P68&gt;50,"Overage"))</f>
        <v/>
      </c>
      <c r="R68" s="6" t="str">
        <f>IF(G68="","",ROW(Table1[[#This Row],[Fullname]])-1)</f>
        <v/>
      </c>
      <c r="S68" t="str">
        <f t="shared" si="23"/>
        <v/>
      </c>
    </row>
    <row r="69" spans="11:19" x14ac:dyDescent="0.25">
      <c r="K69" t="str">
        <f t="shared" si="19"/>
        <v/>
      </c>
      <c r="L69" t="str">
        <f t="shared" si="20"/>
        <v/>
      </c>
      <c r="M69" t="str">
        <f t="shared" si="18"/>
        <v/>
      </c>
      <c r="N69" t="str">
        <f t="shared" si="21"/>
        <v/>
      </c>
      <c r="O69" t="str">
        <f>IF(G69="","",CONCATENATE(Table1[[#This Row],[title]],"  ",L69,"  ",M69))</f>
        <v/>
      </c>
      <c r="P69" t="str">
        <f t="shared" ca="1" si="22"/>
        <v/>
      </c>
      <c r="Q69" t="str" cm="1">
        <f t="array" aca="1" ref="Q69" ca="1">IF(P69="","",_xlfn.IFS(P69&lt;30,"0-30",P69&lt;40,"31-40",P69&lt;50,"41-50",P69&gt;50,"Overage"))</f>
        <v/>
      </c>
      <c r="R69" s="6" t="str">
        <f>IF(G69="","",ROW(Table1[[#This Row],[Fullname]])-1)</f>
        <v/>
      </c>
      <c r="S69" t="str">
        <f t="shared" si="23"/>
        <v/>
      </c>
    </row>
    <row r="70" spans="11:19" x14ac:dyDescent="0.25">
      <c r="K70" t="str">
        <f t="shared" si="19"/>
        <v/>
      </c>
      <c r="L70" t="str">
        <f t="shared" si="20"/>
        <v/>
      </c>
      <c r="M70" t="str">
        <f t="shared" si="18"/>
        <v/>
      </c>
      <c r="N70" t="str">
        <f t="shared" si="21"/>
        <v/>
      </c>
      <c r="O70" t="str">
        <f>IF(G70="","",CONCATENATE(Table1[[#This Row],[title]],"  ",L70,"  ",M70))</f>
        <v/>
      </c>
      <c r="P70" t="str">
        <f t="shared" ca="1" si="22"/>
        <v/>
      </c>
      <c r="Q70" t="str" cm="1">
        <f t="array" aca="1" ref="Q70" ca="1">IF(P70="","",_xlfn.IFS(P70&lt;30,"0-30",P70&lt;40,"31-40",P70&lt;50,"41-50",P70&gt;50,"Overage"))</f>
        <v/>
      </c>
      <c r="R70" s="6" t="str">
        <f>IF(G70="","",ROW(Table1[[#This Row],[Fullname]])-1)</f>
        <v/>
      </c>
      <c r="S70" t="str">
        <f t="shared" si="23"/>
        <v/>
      </c>
    </row>
    <row r="71" spans="11:19" x14ac:dyDescent="0.25">
      <c r="K71" t="str">
        <f t="shared" si="19"/>
        <v/>
      </c>
      <c r="L71" t="str">
        <f t="shared" si="20"/>
        <v/>
      </c>
      <c r="M71" t="str">
        <f t="shared" si="18"/>
        <v/>
      </c>
      <c r="N71" t="str">
        <f t="shared" si="21"/>
        <v/>
      </c>
      <c r="O71" t="str">
        <f>IF(G71="","",CONCATENATE(Table1[[#This Row],[title]],"  ",L71,"  ",M71))</f>
        <v/>
      </c>
      <c r="P71" t="str">
        <f t="shared" ca="1" si="22"/>
        <v/>
      </c>
      <c r="Q71" t="str" cm="1">
        <f t="array" aca="1" ref="Q71" ca="1">IF(P71="","",_xlfn.IFS(P71&lt;30,"0-30",P71&lt;40,"31-40",P71&lt;50,"41-50",P71&gt;50,"Overage"))</f>
        <v/>
      </c>
      <c r="R71" s="6" t="str">
        <f>IF(G71="","",ROW(Table1[[#This Row],[Fullname]])-1)</f>
        <v/>
      </c>
      <c r="S71" t="str">
        <f t="shared" si="23"/>
        <v/>
      </c>
    </row>
    <row r="72" spans="11:19" x14ac:dyDescent="0.25">
      <c r="K72" t="str">
        <f t="shared" si="19"/>
        <v/>
      </c>
      <c r="L72" t="str">
        <f t="shared" si="20"/>
        <v/>
      </c>
      <c r="M72" t="str">
        <f t="shared" si="18"/>
        <v/>
      </c>
      <c r="N72" t="str">
        <f t="shared" si="21"/>
        <v/>
      </c>
      <c r="O72" t="str">
        <f>IF(G72="","",CONCATENATE(Table1[[#This Row],[title]],"  ",L72,"  ",M72))</f>
        <v/>
      </c>
      <c r="P72" t="str">
        <f t="shared" ca="1" si="22"/>
        <v/>
      </c>
      <c r="Q72" t="str" cm="1">
        <f t="array" aca="1" ref="Q72" ca="1">IF(P72="","",_xlfn.IFS(P72&lt;30,"0-30",P72&lt;40,"31-40",P72&lt;50,"41-50",P72&gt;50,"Overage"))</f>
        <v/>
      </c>
      <c r="R72" s="6" t="str">
        <f>IF(G72="","",ROW(Table1[[#This Row],[Fullname]])-1)</f>
        <v/>
      </c>
      <c r="S72" t="str">
        <f t="shared" si="23"/>
        <v/>
      </c>
    </row>
    <row r="73" spans="11:19" x14ac:dyDescent="0.25">
      <c r="K73" t="str">
        <f t="shared" si="19"/>
        <v/>
      </c>
      <c r="L73" t="str">
        <f t="shared" si="20"/>
        <v/>
      </c>
      <c r="M73" t="str">
        <f t="shared" si="18"/>
        <v/>
      </c>
      <c r="N73" t="str">
        <f t="shared" si="21"/>
        <v/>
      </c>
      <c r="O73" t="str">
        <f>IF(G73="","",CONCATENATE(Table1[[#This Row],[title]],"  ",L73,"  ",M73))</f>
        <v/>
      </c>
      <c r="P73" t="str">
        <f t="shared" ca="1" si="22"/>
        <v/>
      </c>
      <c r="Q73" t="str" cm="1">
        <f t="array" aca="1" ref="Q73" ca="1">IF(P73="","",_xlfn.IFS(P73&lt;30,"0-30",P73&lt;40,"31-40",P73&lt;50,"41-50",P73&gt;50,"Overage"))</f>
        <v/>
      </c>
      <c r="R73" s="6" t="str">
        <f>IF(G73="","",ROW(Table1[[#This Row],[Fullname]])-1)</f>
        <v/>
      </c>
      <c r="S73" t="str">
        <f t="shared" si="23"/>
        <v/>
      </c>
    </row>
    <row r="74" spans="11:19" x14ac:dyDescent="0.25">
      <c r="K74" t="str">
        <f t="shared" si="19"/>
        <v/>
      </c>
      <c r="L74" t="str">
        <f t="shared" si="20"/>
        <v/>
      </c>
      <c r="M74" t="str">
        <f t="shared" si="18"/>
        <v/>
      </c>
      <c r="N74" t="str">
        <f t="shared" si="21"/>
        <v/>
      </c>
      <c r="O74" t="str">
        <f>IF(G74="","",CONCATENATE(Table1[[#This Row],[title]],"  ",L74,"  ",M74))</f>
        <v/>
      </c>
      <c r="P74" t="str">
        <f t="shared" ca="1" si="22"/>
        <v/>
      </c>
      <c r="Q74" t="str" cm="1">
        <f t="array" aca="1" ref="Q74" ca="1">IF(P74="","",_xlfn.IFS(P74&lt;30,"0-30",P74&lt;40,"31-40",P74&lt;50,"41-50",P74&gt;50,"Overage"))</f>
        <v/>
      </c>
      <c r="R74" s="6" t="str">
        <f>IF(G74="","",ROW(Table1[[#This Row],[Fullname]])-1)</f>
        <v/>
      </c>
      <c r="S74" t="str">
        <f t="shared" si="23"/>
        <v/>
      </c>
    </row>
    <row r="75" spans="11:19" x14ac:dyDescent="0.25">
      <c r="K75" t="str">
        <f t="shared" si="19"/>
        <v/>
      </c>
      <c r="L75" t="str">
        <f t="shared" si="20"/>
        <v/>
      </c>
      <c r="M75" t="str">
        <f t="shared" si="18"/>
        <v/>
      </c>
      <c r="N75" t="str">
        <f t="shared" si="21"/>
        <v/>
      </c>
      <c r="O75" t="str">
        <f>IF(G75="","",CONCATENATE(Table1[[#This Row],[title]],"  ",L75,"  ",M75))</f>
        <v/>
      </c>
      <c r="P75" t="str">
        <f t="shared" ca="1" si="22"/>
        <v/>
      </c>
      <c r="Q75" t="str" cm="1">
        <f t="array" aca="1" ref="Q75" ca="1">IF(P75="","",_xlfn.IFS(P75&lt;30,"0-30",P75&lt;40,"31-40",P75&lt;50,"41-50",P75&gt;50,"Overage"))</f>
        <v/>
      </c>
      <c r="R75" s="6" t="str">
        <f>IF(G75="","",ROW(Table1[[#This Row],[Fullname]])-1)</f>
        <v/>
      </c>
      <c r="S75" t="str">
        <f t="shared" si="23"/>
        <v/>
      </c>
    </row>
    <row r="76" spans="11:19" x14ac:dyDescent="0.25">
      <c r="K76" t="str">
        <f t="shared" si="19"/>
        <v/>
      </c>
      <c r="L76" t="str">
        <f t="shared" si="20"/>
        <v/>
      </c>
      <c r="M76" t="str">
        <f t="shared" si="18"/>
        <v/>
      </c>
      <c r="N76" t="str">
        <f t="shared" si="21"/>
        <v/>
      </c>
      <c r="O76" t="str">
        <f>IF(G76="","",CONCATENATE(Table1[[#This Row],[title]],"  ",L76,"  ",M76))</f>
        <v/>
      </c>
      <c r="P76" t="str">
        <f t="shared" ca="1" si="22"/>
        <v/>
      </c>
      <c r="Q76" t="str" cm="1">
        <f t="array" aca="1" ref="Q76" ca="1">IF(P76="","",_xlfn.IFS(P76&lt;30,"0-30",P76&lt;40,"31-40",P76&lt;50,"41-50",P76&gt;50,"Overage"))</f>
        <v/>
      </c>
      <c r="R76" s="6" t="str">
        <f>IF(G76="","",ROW(Table1[[#This Row],[Fullname]])-1)</f>
        <v/>
      </c>
      <c r="S76" t="str">
        <f t="shared" si="23"/>
        <v/>
      </c>
    </row>
    <row r="77" spans="11:19" x14ac:dyDescent="0.25">
      <c r="K77" t="str">
        <f t="shared" si="19"/>
        <v/>
      </c>
      <c r="L77" t="str">
        <f t="shared" si="20"/>
        <v/>
      </c>
      <c r="M77" t="str">
        <f t="shared" ref="M77:M112" si="24">IF(G77="","",MID(G77,J77+1,LEN(G77)-J77))</f>
        <v/>
      </c>
      <c r="N77" t="str">
        <f t="shared" si="21"/>
        <v/>
      </c>
      <c r="O77" t="str">
        <f>IF(G77="","",CONCATENATE(Table1[[#This Row],[title]],"  ",L77,"  ",M77))</f>
        <v/>
      </c>
      <c r="P77" t="str">
        <f t="shared" ca="1" si="22"/>
        <v/>
      </c>
      <c r="Q77" t="str" cm="1">
        <f t="array" aca="1" ref="Q77" ca="1">IF(P77="","",_xlfn.IFS(P77&lt;30,"0-30",P77&lt;40,"31-40",P77&lt;50,"41-50",P77&gt;50,"Overage"))</f>
        <v/>
      </c>
      <c r="R77" s="6" t="str">
        <f>IF(G77="","",ROW(Table1[[#This Row],[Fullname]])-1)</f>
        <v/>
      </c>
      <c r="S77" t="str">
        <f t="shared" si="23"/>
        <v/>
      </c>
    </row>
    <row r="78" spans="11:19" x14ac:dyDescent="0.25">
      <c r="K78" t="str">
        <f t="shared" si="19"/>
        <v/>
      </c>
      <c r="L78" t="str">
        <f t="shared" si="20"/>
        <v/>
      </c>
      <c r="M78" t="str">
        <f t="shared" si="24"/>
        <v/>
      </c>
      <c r="N78" t="str">
        <f t="shared" si="21"/>
        <v/>
      </c>
      <c r="O78" t="str">
        <f>IF(G78="","",CONCATENATE(Table1[[#This Row],[title]],"  ",L78,"  ",M78))</f>
        <v/>
      </c>
      <c r="P78" t="str">
        <f t="shared" ca="1" si="22"/>
        <v/>
      </c>
      <c r="Q78" t="str" cm="1">
        <f t="array" aca="1" ref="Q78" ca="1">IF(P78="","",_xlfn.IFS(P78&lt;30,"0-30",P78&lt;40,"31-40",P78&lt;50,"41-50",P78&gt;50,"Overage"))</f>
        <v/>
      </c>
      <c r="R78" s="6" t="str">
        <f>IF(G78="","",ROW(Table1[[#This Row],[Fullname]])-1)</f>
        <v/>
      </c>
      <c r="S78" t="str">
        <f t="shared" si="23"/>
        <v/>
      </c>
    </row>
    <row r="79" spans="11:19" x14ac:dyDescent="0.25">
      <c r="K79" t="str">
        <f t="shared" si="19"/>
        <v/>
      </c>
      <c r="L79" t="str">
        <f t="shared" si="20"/>
        <v/>
      </c>
      <c r="M79" t="str">
        <f t="shared" si="24"/>
        <v/>
      </c>
      <c r="N79" t="str">
        <f t="shared" si="21"/>
        <v/>
      </c>
      <c r="O79" t="str">
        <f>IF(G79="","",CONCATENATE(Table1[[#This Row],[title]],"  ",L79,"  ",M79))</f>
        <v/>
      </c>
      <c r="P79" t="str">
        <f t="shared" ca="1" si="22"/>
        <v/>
      </c>
      <c r="Q79" t="str" cm="1">
        <f t="array" aca="1" ref="Q79" ca="1">IF(P79="","",_xlfn.IFS(P79&lt;30,"0-30",P79&lt;40,"31-40",P79&lt;50,"41-50",P79&gt;50,"Overage"))</f>
        <v/>
      </c>
      <c r="R79" s="6" t="str">
        <f>IF(G79="","",ROW(Table1[[#This Row],[Fullname]])-1)</f>
        <v/>
      </c>
      <c r="S79" t="str">
        <f t="shared" si="23"/>
        <v/>
      </c>
    </row>
    <row r="80" spans="11:19" x14ac:dyDescent="0.25">
      <c r="K80" t="str">
        <f t="shared" si="19"/>
        <v/>
      </c>
      <c r="L80" t="str">
        <f t="shared" si="20"/>
        <v/>
      </c>
      <c r="M80" t="str">
        <f t="shared" si="24"/>
        <v/>
      </c>
      <c r="N80" t="str">
        <f t="shared" si="21"/>
        <v/>
      </c>
      <c r="O80" t="str">
        <f>IF(G80="","",CONCATENATE(Table1[[#This Row],[title]],"  ",L80,"  ",M80))</f>
        <v/>
      </c>
      <c r="P80" t="str">
        <f t="shared" ca="1" si="22"/>
        <v/>
      </c>
      <c r="Q80" t="str" cm="1">
        <f t="array" aca="1" ref="Q80" ca="1">IF(P80="","",_xlfn.IFS(P80&lt;30,"0-30",P80&lt;40,"31-40",P80&lt;50,"41-50",P80&gt;50,"Overage"))</f>
        <v/>
      </c>
      <c r="R80" s="6" t="str">
        <f>IF(G80="","",ROW(Table1[[#This Row],[Fullname]])-1)</f>
        <v/>
      </c>
      <c r="S80" t="str">
        <f t="shared" si="23"/>
        <v/>
      </c>
    </row>
    <row r="81" spans="11:19" x14ac:dyDescent="0.25">
      <c r="K81" t="str">
        <f t="shared" si="19"/>
        <v/>
      </c>
      <c r="L81" t="str">
        <f t="shared" si="20"/>
        <v/>
      </c>
      <c r="M81" t="str">
        <f t="shared" si="24"/>
        <v/>
      </c>
      <c r="N81" t="str">
        <f t="shared" si="21"/>
        <v/>
      </c>
      <c r="O81" t="str">
        <f>IF(G81="","",CONCATENATE(Table1[[#This Row],[title]],"  ",L81,"  ",M81))</f>
        <v/>
      </c>
      <c r="P81" t="str">
        <f t="shared" ca="1" si="22"/>
        <v/>
      </c>
      <c r="Q81" t="str" cm="1">
        <f t="array" aca="1" ref="Q81" ca="1">IF(P81="","",_xlfn.IFS(P81&lt;30,"0-30",P81&lt;40,"31-40",P81&lt;50,"41-50",P81&gt;50,"Overage"))</f>
        <v/>
      </c>
      <c r="R81" s="6" t="str">
        <f>IF(G81="","",ROW(Table1[[#This Row],[Fullname]])-1)</f>
        <v/>
      </c>
      <c r="S81" t="str">
        <f t="shared" si="23"/>
        <v/>
      </c>
    </row>
    <row r="82" spans="11:19" x14ac:dyDescent="0.25">
      <c r="K82" t="str">
        <f t="shared" si="19"/>
        <v/>
      </c>
      <c r="L82" t="str">
        <f t="shared" si="20"/>
        <v/>
      </c>
      <c r="M82" t="str">
        <f t="shared" si="24"/>
        <v/>
      </c>
      <c r="N82" t="str">
        <f t="shared" si="21"/>
        <v/>
      </c>
      <c r="O82" t="str">
        <f>IF(G82="","",CONCATENATE(Table1[[#This Row],[title]],"  ",L82,"  ",M82))</f>
        <v/>
      </c>
      <c r="P82" t="str">
        <f t="shared" ca="1" si="22"/>
        <v/>
      </c>
      <c r="Q82" t="str" cm="1">
        <f t="array" aca="1" ref="Q82" ca="1">IF(P82="","",_xlfn.IFS(P82&lt;30,"0-30",P82&lt;40,"31-40",P82&lt;50,"41-50",P82&gt;50,"Overage"))</f>
        <v/>
      </c>
      <c r="R82" s="6" t="str">
        <f>IF(G82="","",ROW(Table1[[#This Row],[Fullname]])-1)</f>
        <v/>
      </c>
      <c r="S82" t="str">
        <f t="shared" si="23"/>
        <v/>
      </c>
    </row>
    <row r="83" spans="11:19" x14ac:dyDescent="0.25">
      <c r="K83" t="str">
        <f t="shared" si="19"/>
        <v/>
      </c>
      <c r="L83" t="str">
        <f t="shared" si="20"/>
        <v/>
      </c>
      <c r="M83" t="str">
        <f t="shared" si="24"/>
        <v/>
      </c>
      <c r="N83" t="str">
        <f t="shared" si="21"/>
        <v/>
      </c>
      <c r="O83" t="str">
        <f>IF(G83="","",CONCATENATE(Table1[[#This Row],[title]],"  ",L83,"  ",M83))</f>
        <v/>
      </c>
      <c r="P83" t="str">
        <f t="shared" ca="1" si="22"/>
        <v/>
      </c>
      <c r="Q83" t="str" cm="1">
        <f t="array" aca="1" ref="Q83" ca="1">IF(P83="","",_xlfn.IFS(P83&lt;30,"0-30",P83&lt;40,"31-40",P83&lt;50,"41-50",P83&gt;50,"Overage"))</f>
        <v/>
      </c>
      <c r="R83" s="6" t="str">
        <f>IF(G83="","",ROW(Table1[[#This Row],[Fullname]])-1)</f>
        <v/>
      </c>
      <c r="S83" t="str">
        <f t="shared" si="23"/>
        <v/>
      </c>
    </row>
    <row r="84" spans="11:19" x14ac:dyDescent="0.25">
      <c r="K84" t="str">
        <f t="shared" si="19"/>
        <v/>
      </c>
      <c r="L84" t="str">
        <f t="shared" si="20"/>
        <v/>
      </c>
      <c r="M84" t="str">
        <f t="shared" si="24"/>
        <v/>
      </c>
      <c r="N84" t="str">
        <f t="shared" si="21"/>
        <v/>
      </c>
      <c r="O84" t="str">
        <f>IF(G84="","",CONCATENATE(Table1[[#This Row],[title]],"  ",L84,"  ",M84))</f>
        <v/>
      </c>
      <c r="P84" t="str">
        <f t="shared" ca="1" si="22"/>
        <v/>
      </c>
      <c r="Q84" t="str" cm="1">
        <f t="array" aca="1" ref="Q84" ca="1">IF(P84="","",_xlfn.IFS(P84&lt;30,"0-30",P84&lt;40,"31-40",P84&lt;50,"41-50",P84&gt;50,"Overage"))</f>
        <v/>
      </c>
      <c r="R84" s="6" t="str">
        <f>IF(G84="","",ROW(Table1[[#This Row],[Fullname]])-1)</f>
        <v/>
      </c>
      <c r="S84" t="str">
        <f t="shared" si="23"/>
        <v/>
      </c>
    </row>
    <row r="85" spans="11:19" x14ac:dyDescent="0.25">
      <c r="K85" t="str">
        <f t="shared" si="19"/>
        <v/>
      </c>
      <c r="L85" t="str">
        <f t="shared" si="20"/>
        <v/>
      </c>
      <c r="M85" t="str">
        <f t="shared" si="24"/>
        <v/>
      </c>
      <c r="N85" t="str">
        <f t="shared" si="21"/>
        <v/>
      </c>
      <c r="O85" t="str">
        <f>IF(G85="","",CONCATENATE(Table1[[#This Row],[title]],"  ",L85,"  ",M85))</f>
        <v/>
      </c>
      <c r="P85" t="str">
        <f t="shared" ca="1" si="22"/>
        <v/>
      </c>
      <c r="Q85" t="str" cm="1">
        <f t="array" aca="1" ref="Q85" ca="1">IF(P85="","",_xlfn.IFS(P85&lt;30,"0-30",P85&lt;40,"31-40",P85&lt;50,"41-50",P85&gt;50,"Overage"))</f>
        <v/>
      </c>
      <c r="R85" s="6" t="str">
        <f>IF(G85="","",ROW(Table1[[#This Row],[Fullname]])-1)</f>
        <v/>
      </c>
      <c r="S85" t="str">
        <f t="shared" si="23"/>
        <v/>
      </c>
    </row>
    <row r="86" spans="11:19" x14ac:dyDescent="0.25">
      <c r="K86" t="str">
        <f t="shared" si="19"/>
        <v/>
      </c>
      <c r="L86" t="str">
        <f t="shared" si="20"/>
        <v/>
      </c>
      <c r="M86" t="str">
        <f t="shared" si="24"/>
        <v/>
      </c>
      <c r="N86" t="str">
        <f t="shared" si="21"/>
        <v/>
      </c>
      <c r="O86" t="str">
        <f>IF(G86="","",CONCATENATE(Table1[[#This Row],[title]],"  ",L86,"  ",M86))</f>
        <v/>
      </c>
      <c r="P86" t="str">
        <f t="shared" ca="1" si="22"/>
        <v/>
      </c>
      <c r="Q86" t="str" cm="1">
        <f t="array" aca="1" ref="Q86" ca="1">IF(P86="","",_xlfn.IFS(P86&lt;30,"0-30",P86&lt;40,"31-40",P86&lt;50,"41-50",P86&gt;50,"Overage"))</f>
        <v/>
      </c>
      <c r="R86" s="6" t="str">
        <f>IF(G86="","",ROW(Table1[[#This Row],[Fullname]])-1)</f>
        <v/>
      </c>
      <c r="S86" t="str">
        <f t="shared" si="23"/>
        <v/>
      </c>
    </row>
    <row r="87" spans="11:19" x14ac:dyDescent="0.25">
      <c r="K87" t="str">
        <f t="shared" si="19"/>
        <v/>
      </c>
      <c r="L87" t="str">
        <f t="shared" si="20"/>
        <v/>
      </c>
      <c r="M87" t="str">
        <f t="shared" si="24"/>
        <v/>
      </c>
      <c r="N87" t="str">
        <f t="shared" si="21"/>
        <v/>
      </c>
      <c r="O87" t="str">
        <f>IF(G87="","",CONCATENATE(Table1[[#This Row],[title]],"  ",L87,"  ",M87))</f>
        <v/>
      </c>
      <c r="P87" t="str">
        <f t="shared" ca="1" si="22"/>
        <v/>
      </c>
      <c r="Q87" t="str" cm="1">
        <f t="array" aca="1" ref="Q87" ca="1">IF(P87="","",_xlfn.IFS(P87&lt;30,"0-30",P87&lt;40,"31-40",P87&lt;50,"41-50",P87&gt;50,"Overage"))</f>
        <v/>
      </c>
      <c r="R87" s="6" t="str">
        <f>IF(G87="","",ROW(Table1[[#This Row],[Fullname]])-1)</f>
        <v/>
      </c>
      <c r="S87" t="str">
        <f t="shared" si="23"/>
        <v/>
      </c>
    </row>
    <row r="88" spans="11:19" x14ac:dyDescent="0.25">
      <c r="K88" t="str">
        <f t="shared" si="19"/>
        <v/>
      </c>
      <c r="L88" t="str">
        <f t="shared" si="20"/>
        <v/>
      </c>
      <c r="M88" t="str">
        <f t="shared" si="24"/>
        <v/>
      </c>
      <c r="N88" t="str">
        <f t="shared" si="21"/>
        <v/>
      </c>
      <c r="O88" t="str">
        <f>IF(G88="","",CONCATENATE(Table1[[#This Row],[title]],"  ",L88,"  ",M88))</f>
        <v/>
      </c>
      <c r="P88" t="str">
        <f t="shared" ca="1" si="22"/>
        <v/>
      </c>
      <c r="Q88" t="str" cm="1">
        <f t="array" aca="1" ref="Q88" ca="1">IF(P88="","",_xlfn.IFS(P88&lt;30,"0-30",P88&lt;40,"31-40",P88&lt;50,"41-50",P88&gt;50,"Overage"))</f>
        <v/>
      </c>
      <c r="R88" s="6" t="str">
        <f>IF(G88="","",ROW(Table1[[#This Row],[Fullname]])-1)</f>
        <v/>
      </c>
      <c r="S88" t="str">
        <f t="shared" si="23"/>
        <v/>
      </c>
    </row>
    <row r="89" spans="11:19" x14ac:dyDescent="0.25">
      <c r="K89" t="str">
        <f t="shared" si="19"/>
        <v/>
      </c>
      <c r="L89" t="str">
        <f t="shared" si="20"/>
        <v/>
      </c>
      <c r="M89" t="str">
        <f t="shared" si="24"/>
        <v/>
      </c>
      <c r="N89" t="str">
        <f t="shared" si="21"/>
        <v/>
      </c>
      <c r="O89" t="str">
        <f>IF(G89="","",CONCATENATE(Table1[[#This Row],[title]],"  ",L89,"  ",M89))</f>
        <v/>
      </c>
      <c r="P89" t="str">
        <f t="shared" ca="1" si="22"/>
        <v/>
      </c>
      <c r="Q89" t="str" cm="1">
        <f t="array" aca="1" ref="Q89" ca="1">IF(P89="","",_xlfn.IFS(P89&lt;30,"0-30",P89&lt;40,"31-40",P89&lt;50,"41-50",P89&gt;50,"Overage"))</f>
        <v/>
      </c>
      <c r="R89" s="6" t="str">
        <f>IF(G89="","",ROW(Table1[[#This Row],[Fullname]])-1)</f>
        <v/>
      </c>
      <c r="S89" t="str">
        <f t="shared" si="23"/>
        <v/>
      </c>
    </row>
    <row r="90" spans="11:19" x14ac:dyDescent="0.25">
      <c r="K90" t="str">
        <f t="shared" si="19"/>
        <v/>
      </c>
      <c r="L90" t="str">
        <f t="shared" si="20"/>
        <v/>
      </c>
      <c r="M90" t="str">
        <f t="shared" si="24"/>
        <v/>
      </c>
      <c r="N90" t="str">
        <f t="shared" si="21"/>
        <v/>
      </c>
      <c r="O90" t="str">
        <f>IF(G90="","",CONCATENATE(Table1[[#This Row],[title]],"  ",L90,"  ",M90))</f>
        <v/>
      </c>
      <c r="P90" t="str">
        <f t="shared" ca="1" si="22"/>
        <v/>
      </c>
      <c r="Q90" t="str" cm="1">
        <f t="array" aca="1" ref="Q90" ca="1">IF(P90="","",_xlfn.IFS(P90&lt;30,"0-30",P90&lt;40,"31-40",P90&lt;50,"41-50",P90&gt;50,"Overage"))</f>
        <v/>
      </c>
      <c r="R90" s="6" t="str">
        <f>IF(G90="","",ROW(Table1[[#This Row],[Fullname]])-1)</f>
        <v/>
      </c>
      <c r="S90" t="str">
        <f t="shared" si="23"/>
        <v/>
      </c>
    </row>
    <row r="91" spans="11:19" x14ac:dyDescent="0.25">
      <c r="K91" t="str">
        <f t="shared" si="19"/>
        <v/>
      </c>
      <c r="L91" t="str">
        <f t="shared" si="20"/>
        <v/>
      </c>
      <c r="M91" t="str">
        <f t="shared" si="24"/>
        <v/>
      </c>
      <c r="N91" t="str">
        <f t="shared" si="21"/>
        <v/>
      </c>
      <c r="O91" t="str">
        <f>IF(G91="","",CONCATENATE(Table1[[#This Row],[title]],"  ",L91,"  ",M91))</f>
        <v/>
      </c>
      <c r="P91" t="str">
        <f t="shared" ca="1" si="22"/>
        <v/>
      </c>
      <c r="Q91" t="str" cm="1">
        <f t="array" aca="1" ref="Q91" ca="1">IF(P91="","",_xlfn.IFS(P91&lt;30,"0-30",P91&lt;40,"31-40",P91&lt;50,"41-50",P91&gt;50,"Overage"))</f>
        <v/>
      </c>
      <c r="R91" s="6" t="str">
        <f>IF(G91="","",ROW(Table1[[#This Row],[Fullname]])-1)</f>
        <v/>
      </c>
      <c r="S91" t="str">
        <f t="shared" si="23"/>
        <v/>
      </c>
    </row>
    <row r="92" spans="11:19" x14ac:dyDescent="0.25">
      <c r="K92" t="str">
        <f t="shared" si="19"/>
        <v/>
      </c>
      <c r="L92" t="str">
        <f t="shared" si="20"/>
        <v/>
      </c>
      <c r="M92" t="str">
        <f t="shared" si="24"/>
        <v/>
      </c>
      <c r="N92" t="str">
        <f t="shared" si="21"/>
        <v/>
      </c>
      <c r="O92" t="str">
        <f>IF(G92="","",CONCATENATE(Table1[[#This Row],[title]],"  ",L92,"  ",M92))</f>
        <v/>
      </c>
      <c r="P92" t="str">
        <f t="shared" ca="1" si="22"/>
        <v/>
      </c>
      <c r="Q92" t="str" cm="1">
        <f t="array" aca="1" ref="Q92" ca="1">IF(P92="","",_xlfn.IFS(P92&lt;30,"0-30",P92&lt;40,"31-40",P92&lt;50,"41-50",P92&gt;50,"Overage"))</f>
        <v/>
      </c>
      <c r="R92" s="6" t="str">
        <f>IF(G92="","",ROW(Table1[[#This Row],[Fullname]])-1)</f>
        <v/>
      </c>
      <c r="S92" t="str">
        <f t="shared" si="23"/>
        <v/>
      </c>
    </row>
    <row r="93" spans="11:19" x14ac:dyDescent="0.25">
      <c r="K93" t="str">
        <f t="shared" si="19"/>
        <v/>
      </c>
      <c r="L93" t="str">
        <f t="shared" si="20"/>
        <v/>
      </c>
      <c r="M93" t="str">
        <f t="shared" si="24"/>
        <v/>
      </c>
      <c r="N93" t="str">
        <f t="shared" si="21"/>
        <v/>
      </c>
      <c r="O93" t="str">
        <f>IF(G93="","",CONCATENATE(Table1[[#This Row],[title]],"  ",L93,"  ",M93))</f>
        <v/>
      </c>
      <c r="P93" t="str">
        <f t="shared" ca="1" si="22"/>
        <v/>
      </c>
      <c r="Q93" t="str" cm="1">
        <f t="array" aca="1" ref="Q93" ca="1">IF(P93="","",_xlfn.IFS(P93&lt;30,"0-30",P93&lt;40,"31-40",P93&lt;50,"41-50",P93&gt;50,"Overage"))</f>
        <v/>
      </c>
      <c r="R93" s="6" t="str">
        <f>IF(G93="","",ROW(Table1[[#This Row],[Fullname]])-1)</f>
        <v/>
      </c>
      <c r="S93" t="str">
        <f t="shared" si="23"/>
        <v/>
      </c>
    </row>
    <row r="94" spans="11:19" x14ac:dyDescent="0.25">
      <c r="K94" t="str">
        <f t="shared" si="19"/>
        <v/>
      </c>
      <c r="L94" t="str">
        <f t="shared" si="20"/>
        <v/>
      </c>
      <c r="M94" t="str">
        <f t="shared" si="24"/>
        <v/>
      </c>
      <c r="N94" t="str">
        <f t="shared" si="21"/>
        <v/>
      </c>
      <c r="O94" t="str">
        <f>IF(G94="","",CONCATENATE(Table1[[#This Row],[title]],"  ",L94,"  ",M94))</f>
        <v/>
      </c>
      <c r="P94" t="str">
        <f t="shared" ca="1" si="22"/>
        <v/>
      </c>
      <c r="R94" s="6" t="str">
        <f>IF(G94="","",ROW(Table1[[#This Row],[Fullname]])-1)</f>
        <v/>
      </c>
      <c r="S94" t="str">
        <f t="shared" si="23"/>
        <v/>
      </c>
    </row>
    <row r="95" spans="11:19" x14ac:dyDescent="0.25">
      <c r="K95" t="str">
        <f t="shared" si="19"/>
        <v/>
      </c>
      <c r="L95" t="str">
        <f t="shared" si="20"/>
        <v/>
      </c>
      <c r="M95" t="str">
        <f t="shared" si="24"/>
        <v/>
      </c>
      <c r="N95" t="str">
        <f t="shared" si="21"/>
        <v/>
      </c>
      <c r="O95" t="str">
        <f>IF(G95="","",CONCATENATE(Table1[[#This Row],[title]],"  ",L95,"  ",M95))</f>
        <v/>
      </c>
      <c r="P95" t="str">
        <f t="shared" ca="1" si="22"/>
        <v/>
      </c>
      <c r="R95" s="6" t="str">
        <f>IF(G95="","",ROW(Table1[[#This Row],[Fullname]])-1)</f>
        <v/>
      </c>
      <c r="S95" t="str">
        <f t="shared" si="23"/>
        <v/>
      </c>
    </row>
    <row r="96" spans="11:19" x14ac:dyDescent="0.25">
      <c r="K96" t="str">
        <f t="shared" si="19"/>
        <v/>
      </c>
      <c r="L96" t="str">
        <f t="shared" si="20"/>
        <v/>
      </c>
      <c r="M96" t="str">
        <f t="shared" si="24"/>
        <v/>
      </c>
      <c r="N96" t="str">
        <f t="shared" si="21"/>
        <v/>
      </c>
      <c r="O96" t="str">
        <f>IF(G96="","",CONCATENATE(Table1[[#This Row],[title]],"  ",L96,"  ",M96))</f>
        <v/>
      </c>
      <c r="P96" t="str">
        <f t="shared" ca="1" si="22"/>
        <v/>
      </c>
      <c r="R96" s="6" t="str">
        <f>IF(G96="","",ROW(Table1[[#This Row],[Fullname]])-1)</f>
        <v/>
      </c>
      <c r="S96" t="str">
        <f t="shared" si="23"/>
        <v/>
      </c>
    </row>
    <row r="97" spans="11:19" x14ac:dyDescent="0.25">
      <c r="K97" t="str">
        <f t="shared" si="19"/>
        <v/>
      </c>
      <c r="L97" t="str">
        <f t="shared" si="20"/>
        <v/>
      </c>
      <c r="M97" t="str">
        <f t="shared" si="24"/>
        <v/>
      </c>
      <c r="N97" t="str">
        <f t="shared" si="21"/>
        <v/>
      </c>
      <c r="O97" t="str">
        <f>IF(G97="","",CONCATENATE(Table1[[#This Row],[title]],"  ",L97,"  ",M97))</f>
        <v/>
      </c>
      <c r="P97" t="str">
        <f t="shared" ca="1" si="22"/>
        <v/>
      </c>
      <c r="R97" s="6" t="str">
        <f>IF(G97="","",ROW(Table1[[#This Row],[Fullname]])-1)</f>
        <v/>
      </c>
      <c r="S97" t="str">
        <f t="shared" si="23"/>
        <v/>
      </c>
    </row>
    <row r="98" spans="11:19" x14ac:dyDescent="0.25">
      <c r="K98" t="str">
        <f t="shared" ref="K98:K112" si="25">IF(G98="","",LEFT(G98,H98-1))</f>
        <v/>
      </c>
      <c r="L98" t="str">
        <f t="shared" ref="L98:L112" si="26">IF(G98="","",MID(G98,H98+1,1)&amp;"."&amp;MID(G98,I98+1,1))</f>
        <v/>
      </c>
      <c r="M98" t="str">
        <f t="shared" si="24"/>
        <v/>
      </c>
      <c r="N98" t="str">
        <f t="shared" ref="N98:N112" si="27">IF(G98="","",CONCATENATE(L98," ",M98))</f>
        <v/>
      </c>
      <c r="O98" t="str">
        <f>IF(G98="","",CONCATENATE(Table1[[#This Row],[title]],"  ",L98,"  ",M98))</f>
        <v/>
      </c>
      <c r="P98" t="str">
        <f t="shared" ref="P98:P112" ca="1" si="28">IF(B98="","",YEAR(TODAY())-YEAR(B98))</f>
        <v/>
      </c>
      <c r="R98" s="6" t="str">
        <f>IF(G98="","",ROW(Table1[[#This Row],[Fullname]])-1)</f>
        <v/>
      </c>
      <c r="S98" t="str">
        <f t="shared" ref="S98:S112" si="29">IF(E98="","",CONCATENATE("TR-",_xlfn.XLOOKUP(E98,$U$2:$U$8,$V$2:$V$8),"-",R98))</f>
        <v/>
      </c>
    </row>
    <row r="99" spans="11:19" x14ac:dyDescent="0.25">
      <c r="K99" t="str">
        <f t="shared" si="25"/>
        <v/>
      </c>
      <c r="L99" t="str">
        <f t="shared" si="26"/>
        <v/>
      </c>
      <c r="M99" t="str">
        <f t="shared" si="24"/>
        <v/>
      </c>
      <c r="N99" t="str">
        <f t="shared" si="27"/>
        <v/>
      </c>
      <c r="O99" t="str">
        <f>IF(G99="","",CONCATENATE(Table1[[#This Row],[title]],"  ",L99,"  ",M99))</f>
        <v/>
      </c>
      <c r="P99" t="str">
        <f t="shared" ca="1" si="28"/>
        <v/>
      </c>
      <c r="R99" s="6" t="str">
        <f>IF(G99="","",ROW(Table1[[#This Row],[Fullname]])-1)</f>
        <v/>
      </c>
      <c r="S99" t="str">
        <f t="shared" si="29"/>
        <v/>
      </c>
    </row>
    <row r="100" spans="11:19" x14ac:dyDescent="0.25">
      <c r="K100" t="str">
        <f t="shared" si="25"/>
        <v/>
      </c>
      <c r="L100" t="str">
        <f t="shared" si="26"/>
        <v/>
      </c>
      <c r="M100" t="str">
        <f t="shared" si="24"/>
        <v/>
      </c>
      <c r="N100" t="str">
        <f t="shared" si="27"/>
        <v/>
      </c>
      <c r="O100" t="str">
        <f>IF(G100="","",CONCATENATE(Table1[[#This Row],[title]],"  ",L100,"  ",M100))</f>
        <v/>
      </c>
      <c r="P100" t="str">
        <f t="shared" ca="1" si="28"/>
        <v/>
      </c>
      <c r="R100" s="6" t="str">
        <f>IF(G100="","",ROW(Table1[[#This Row],[Fullname]])-1)</f>
        <v/>
      </c>
      <c r="S100" t="str">
        <f t="shared" si="29"/>
        <v/>
      </c>
    </row>
    <row r="101" spans="11:19" x14ac:dyDescent="0.25">
      <c r="K101" t="str">
        <f t="shared" si="25"/>
        <v/>
      </c>
      <c r="L101" t="str">
        <f t="shared" si="26"/>
        <v/>
      </c>
      <c r="M101" t="str">
        <f t="shared" si="24"/>
        <v/>
      </c>
      <c r="N101" t="str">
        <f t="shared" si="27"/>
        <v/>
      </c>
      <c r="O101" t="str">
        <f>IF(G101="","",CONCATENATE(Table1[[#This Row],[title]],"  ",L101,"  ",M101))</f>
        <v/>
      </c>
      <c r="P101" t="str">
        <f t="shared" ca="1" si="28"/>
        <v/>
      </c>
      <c r="R101" s="6" t="str">
        <f>IF(G101="","",ROW(Table1[[#This Row],[Fullname]])-1)</f>
        <v/>
      </c>
      <c r="S101" t="str">
        <f t="shared" si="29"/>
        <v/>
      </c>
    </row>
    <row r="102" spans="11:19" x14ac:dyDescent="0.25">
      <c r="K102" t="str">
        <f t="shared" si="25"/>
        <v/>
      </c>
      <c r="L102" t="str">
        <f t="shared" si="26"/>
        <v/>
      </c>
      <c r="M102" t="str">
        <f t="shared" si="24"/>
        <v/>
      </c>
      <c r="N102" t="str">
        <f t="shared" si="27"/>
        <v/>
      </c>
      <c r="O102" t="str">
        <f>IF(G102="","",CONCATENATE(Table1[[#This Row],[title]],"  ",L102,"  ",M102))</f>
        <v/>
      </c>
      <c r="P102" t="str">
        <f t="shared" ca="1" si="28"/>
        <v/>
      </c>
      <c r="R102" s="6" t="str">
        <f>IF(G102="","",ROW(Table1[[#This Row],[Fullname]])-1)</f>
        <v/>
      </c>
      <c r="S102" t="str">
        <f t="shared" si="29"/>
        <v/>
      </c>
    </row>
    <row r="103" spans="11:19" x14ac:dyDescent="0.25">
      <c r="K103" t="str">
        <f t="shared" si="25"/>
        <v/>
      </c>
      <c r="L103" t="str">
        <f t="shared" si="26"/>
        <v/>
      </c>
      <c r="M103" t="str">
        <f t="shared" si="24"/>
        <v/>
      </c>
      <c r="N103" t="str">
        <f t="shared" si="27"/>
        <v/>
      </c>
      <c r="O103" t="str">
        <f>IF(G103="","",CONCATENATE(Table1[[#This Row],[title]],"  ",L103,"  ",M103))</f>
        <v/>
      </c>
      <c r="P103" t="str">
        <f t="shared" ca="1" si="28"/>
        <v/>
      </c>
      <c r="R103" s="6" t="str">
        <f>IF(G103="","",ROW(Table1[[#This Row],[Fullname]])-1)</f>
        <v/>
      </c>
      <c r="S103" t="str">
        <f t="shared" si="29"/>
        <v/>
      </c>
    </row>
    <row r="104" spans="11:19" x14ac:dyDescent="0.25">
      <c r="K104" t="str">
        <f t="shared" si="25"/>
        <v/>
      </c>
      <c r="L104" t="str">
        <f t="shared" si="26"/>
        <v/>
      </c>
      <c r="M104" t="str">
        <f t="shared" si="24"/>
        <v/>
      </c>
      <c r="N104" t="str">
        <f t="shared" si="27"/>
        <v/>
      </c>
      <c r="O104" t="str">
        <f>IF(G104="","",CONCATENATE(Table1[[#This Row],[title]],"  ",L104,"  ",M104))</f>
        <v/>
      </c>
      <c r="P104" t="str">
        <f t="shared" ca="1" si="28"/>
        <v/>
      </c>
      <c r="R104" s="6" t="str">
        <f>IF(G104="","",ROW(Table1[[#This Row],[Fullname]])-1)</f>
        <v/>
      </c>
      <c r="S104" t="str">
        <f t="shared" si="29"/>
        <v/>
      </c>
    </row>
    <row r="105" spans="11:19" x14ac:dyDescent="0.25">
      <c r="K105" t="str">
        <f t="shared" si="25"/>
        <v/>
      </c>
      <c r="L105" t="str">
        <f t="shared" si="26"/>
        <v/>
      </c>
      <c r="M105" t="str">
        <f t="shared" si="24"/>
        <v/>
      </c>
      <c r="N105" t="str">
        <f t="shared" si="27"/>
        <v/>
      </c>
      <c r="O105" t="str">
        <f>IF(G105="","",CONCATENATE(Table1[[#This Row],[title]],"  ",L105,"  ",M105))</f>
        <v/>
      </c>
      <c r="P105" t="str">
        <f t="shared" ca="1" si="28"/>
        <v/>
      </c>
      <c r="R105" s="6" t="str">
        <f>IF(G105="","",ROW(Table1[[#This Row],[Fullname]])-1)</f>
        <v/>
      </c>
      <c r="S105" t="str">
        <f t="shared" si="29"/>
        <v/>
      </c>
    </row>
    <row r="106" spans="11:19" x14ac:dyDescent="0.25">
      <c r="K106" t="str">
        <f t="shared" si="25"/>
        <v/>
      </c>
      <c r="L106" t="str">
        <f t="shared" si="26"/>
        <v/>
      </c>
      <c r="M106" t="str">
        <f t="shared" si="24"/>
        <v/>
      </c>
      <c r="N106" t="str">
        <f t="shared" si="27"/>
        <v/>
      </c>
      <c r="O106" t="str">
        <f>IF(G106="","",CONCATENATE(Table1[[#This Row],[title]],"  ",L106,"  ",M106))</f>
        <v/>
      </c>
      <c r="P106" t="str">
        <f t="shared" ca="1" si="28"/>
        <v/>
      </c>
      <c r="R106" s="6" t="str">
        <f>IF(G106="","",ROW(Table1[[#This Row],[Fullname]])-1)</f>
        <v/>
      </c>
      <c r="S106" t="str">
        <f t="shared" si="29"/>
        <v/>
      </c>
    </row>
    <row r="107" spans="11:19" x14ac:dyDescent="0.25">
      <c r="K107" t="str">
        <f t="shared" si="25"/>
        <v/>
      </c>
      <c r="L107" t="str">
        <f t="shared" si="26"/>
        <v/>
      </c>
      <c r="M107" t="str">
        <f t="shared" si="24"/>
        <v/>
      </c>
      <c r="N107" t="str">
        <f t="shared" si="27"/>
        <v/>
      </c>
      <c r="O107" t="str">
        <f>IF(G107="","",CONCATENATE(Table1[[#This Row],[title]],"  ",L107,"  ",M107))</f>
        <v/>
      </c>
      <c r="P107" t="str">
        <f t="shared" ca="1" si="28"/>
        <v/>
      </c>
      <c r="R107" s="6" t="str">
        <f>IF(G107="","",ROW(Table1[[#This Row],[Fullname]])-1)</f>
        <v/>
      </c>
      <c r="S107" t="str">
        <f t="shared" si="29"/>
        <v/>
      </c>
    </row>
    <row r="108" spans="11:19" x14ac:dyDescent="0.25">
      <c r="K108" t="str">
        <f t="shared" si="25"/>
        <v/>
      </c>
      <c r="L108" t="str">
        <f t="shared" si="26"/>
        <v/>
      </c>
      <c r="M108" t="str">
        <f t="shared" si="24"/>
        <v/>
      </c>
      <c r="N108" t="str">
        <f t="shared" si="27"/>
        <v/>
      </c>
      <c r="O108" t="str">
        <f>IF(G108="","",CONCATENATE(Table1[[#This Row],[title]],"  ",L108,"  ",M108))</f>
        <v/>
      </c>
      <c r="P108" t="str">
        <f t="shared" ca="1" si="28"/>
        <v/>
      </c>
      <c r="R108" s="6" t="str">
        <f>IF(G108="","",ROW(Table1[[#This Row],[Fullname]])-1)</f>
        <v/>
      </c>
      <c r="S108" t="str">
        <f t="shared" si="29"/>
        <v/>
      </c>
    </row>
    <row r="109" spans="11:19" x14ac:dyDescent="0.25">
      <c r="K109" t="str">
        <f t="shared" si="25"/>
        <v/>
      </c>
      <c r="L109" t="str">
        <f t="shared" si="26"/>
        <v/>
      </c>
      <c r="M109" t="str">
        <f t="shared" si="24"/>
        <v/>
      </c>
      <c r="N109" t="str">
        <f t="shared" si="27"/>
        <v/>
      </c>
      <c r="O109" t="str">
        <f>IF(G109="","",CONCATENATE(Table1[[#This Row],[title]],"  ",L109,"  ",M109))</f>
        <v/>
      </c>
      <c r="P109" t="str">
        <f t="shared" ca="1" si="28"/>
        <v/>
      </c>
      <c r="R109" s="6" t="str">
        <f>IF(G109="","",ROW(Table1[[#This Row],[Fullname]])-1)</f>
        <v/>
      </c>
      <c r="S109" t="str">
        <f t="shared" si="29"/>
        <v/>
      </c>
    </row>
    <row r="110" spans="11:19" x14ac:dyDescent="0.25">
      <c r="K110" t="str">
        <f t="shared" si="25"/>
        <v/>
      </c>
      <c r="L110" t="str">
        <f t="shared" si="26"/>
        <v/>
      </c>
      <c r="M110" t="str">
        <f t="shared" si="24"/>
        <v/>
      </c>
      <c r="N110" t="str">
        <f t="shared" si="27"/>
        <v/>
      </c>
      <c r="O110" t="str">
        <f>IF(G110="","",CONCATENATE(Table1[[#This Row],[title]],"  ",L110,"  ",M110))</f>
        <v/>
      </c>
      <c r="P110" t="str">
        <f t="shared" ca="1" si="28"/>
        <v/>
      </c>
      <c r="R110" s="6" t="str">
        <f>IF(G110="","",ROW(Table1[[#This Row],[Fullname]])-1)</f>
        <v/>
      </c>
      <c r="S110" t="str">
        <f t="shared" si="29"/>
        <v/>
      </c>
    </row>
    <row r="111" spans="11:19" x14ac:dyDescent="0.25">
      <c r="K111" t="str">
        <f t="shared" si="25"/>
        <v/>
      </c>
      <c r="L111" t="str">
        <f t="shared" si="26"/>
        <v/>
      </c>
      <c r="M111" t="str">
        <f t="shared" si="24"/>
        <v/>
      </c>
      <c r="N111" t="str">
        <f t="shared" si="27"/>
        <v/>
      </c>
      <c r="O111" t="str">
        <f>IF(G111="","",CONCATENATE(Table1[[#This Row],[title]],"  ",L111,"  ",M111))</f>
        <v/>
      </c>
      <c r="P111" t="str">
        <f t="shared" ca="1" si="28"/>
        <v/>
      </c>
      <c r="R111" s="6" t="str">
        <f>IF(G111="","",ROW(Table1[[#This Row],[Fullname]])-1)</f>
        <v/>
      </c>
      <c r="S111" t="str">
        <f t="shared" si="29"/>
        <v/>
      </c>
    </row>
    <row r="112" spans="11:19" x14ac:dyDescent="0.25">
      <c r="K112" t="str">
        <f t="shared" si="25"/>
        <v/>
      </c>
      <c r="L112" t="str">
        <f t="shared" si="26"/>
        <v/>
      </c>
      <c r="M112" t="str">
        <f t="shared" si="24"/>
        <v/>
      </c>
      <c r="N112" t="str">
        <f t="shared" si="27"/>
        <v/>
      </c>
      <c r="O112" t="str">
        <f>IF(G112="","",CONCATENATE(Table1[[#This Row],[title]],"  ",L112,"  ",M112))</f>
        <v/>
      </c>
      <c r="P112" t="str">
        <f t="shared" ca="1" si="28"/>
        <v/>
      </c>
      <c r="R112" s="6" t="str">
        <f>IF(G112="","",ROW(Table1[[#This Row],[Fullname]])-1)</f>
        <v/>
      </c>
      <c r="S112" t="str">
        <f t="shared" si="29"/>
        <v/>
      </c>
    </row>
  </sheetData>
  <sortState xmlns:xlrd2="http://schemas.microsoft.com/office/spreadsheetml/2017/richdata2" ref="C2:D182">
    <sortCondition ref="C2:C182"/>
    <sortCondition ref="D2:D182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Abdulrasheed</dc:creator>
  <cp:lastModifiedBy>VIBEZ</cp:lastModifiedBy>
  <dcterms:created xsi:type="dcterms:W3CDTF">2023-09-30T10:56:16Z</dcterms:created>
  <dcterms:modified xsi:type="dcterms:W3CDTF">2024-05-28T13:58:16Z</dcterms:modified>
</cp:coreProperties>
</file>