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UST2019\Documents\Proposal\"/>
    </mc:Choice>
  </mc:AlternateContent>
  <bookViews>
    <workbookView xWindow="0" yWindow="0" windowWidth="1149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6" i="1"/>
  <c r="K20" i="1"/>
  <c r="C54" i="1"/>
  <c r="E36" i="1"/>
  <c r="C34" i="1"/>
  <c r="E34" i="1" s="1"/>
  <c r="H29" i="1"/>
  <c r="C37" i="1" s="1"/>
  <c r="E37" i="1" s="1"/>
  <c r="G50" i="1" l="1"/>
  <c r="G48" i="1"/>
  <c r="G46" i="1"/>
  <c r="G44" i="1"/>
  <c r="G42" i="1"/>
  <c r="G49" i="1"/>
  <c r="G47" i="1"/>
  <c r="G45" i="1"/>
  <c r="G43" i="1"/>
  <c r="G41" i="1"/>
  <c r="D50" i="1"/>
  <c r="D48" i="1"/>
  <c r="D46" i="1"/>
  <c r="D44" i="1"/>
  <c r="D42" i="1"/>
  <c r="D49" i="1"/>
  <c r="D47" i="1"/>
  <c r="D45" i="1"/>
  <c r="D43" i="1"/>
  <c r="D41" i="1"/>
  <c r="F49" i="1"/>
  <c r="F47" i="1"/>
  <c r="F45" i="1"/>
  <c r="F43" i="1"/>
  <c r="F41" i="1"/>
  <c r="F50" i="1"/>
  <c r="F48" i="1"/>
  <c r="F46" i="1"/>
  <c r="F44" i="1"/>
  <c r="F42" i="1"/>
  <c r="E33" i="1"/>
  <c r="C35" i="1"/>
  <c r="E35" i="1" s="1"/>
  <c r="C50" i="1" l="1"/>
  <c r="C48" i="1"/>
  <c r="C46" i="1"/>
  <c r="C44" i="1"/>
  <c r="H44" i="1" s="1"/>
  <c r="C42" i="1"/>
  <c r="C49" i="1"/>
  <c r="H49" i="1" s="1"/>
  <c r="C47" i="1"/>
  <c r="C45" i="1"/>
  <c r="H45" i="1" s="1"/>
  <c r="C43" i="1"/>
  <c r="C41" i="1"/>
  <c r="H41" i="1" s="1"/>
  <c r="E49" i="1"/>
  <c r="E47" i="1"/>
  <c r="E45" i="1"/>
  <c r="E43" i="1"/>
  <c r="E41" i="1"/>
  <c r="E50" i="1"/>
  <c r="E48" i="1"/>
  <c r="E46" i="1"/>
  <c r="E44" i="1"/>
  <c r="E42" i="1"/>
  <c r="H47" i="1" l="1"/>
  <c r="H46" i="1"/>
  <c r="H48" i="1"/>
  <c r="H43" i="1"/>
  <c r="H42" i="1"/>
  <c r="H50" i="1"/>
</calcChain>
</file>

<file path=xl/sharedStrings.xml><?xml version="1.0" encoding="utf-8"?>
<sst xmlns="http://schemas.openxmlformats.org/spreadsheetml/2006/main" count="133" uniqueCount="69">
  <si>
    <t>Skala &amp; Poin</t>
  </si>
  <si>
    <t>Nama HP</t>
  </si>
  <si>
    <t>Reputasi Brand</t>
  </si>
  <si>
    <t>Processor (Antutu)</t>
  </si>
  <si>
    <t>Baterai</t>
  </si>
  <si>
    <t>Harga</t>
  </si>
  <si>
    <t>Ukuran Layar</t>
  </si>
  <si>
    <t>Skala Reputasi Brand</t>
  </si>
  <si>
    <t>Poin</t>
  </si>
  <si>
    <t>Lumayan Terkenal</t>
  </si>
  <si>
    <t>5000 mAh</t>
  </si>
  <si>
    <t>Kurang Terkenal</t>
  </si>
  <si>
    <t>Terkenal</t>
  </si>
  <si>
    <t>Cukup Terkenal</t>
  </si>
  <si>
    <t>6.7</t>
  </si>
  <si>
    <t>4700 mAh</t>
  </si>
  <si>
    <t>Sangat Terkenal</t>
  </si>
  <si>
    <t>Skala Processor</t>
  </si>
  <si>
    <t>&lt;400000</t>
  </si>
  <si>
    <t>&gt;=400000</t>
  </si>
  <si>
    <t>&gt;=500000</t>
  </si>
  <si>
    <t>Kategori</t>
  </si>
  <si>
    <t>Benefit</t>
  </si>
  <si>
    <t>Cost</t>
  </si>
  <si>
    <t>&gt;=600000</t>
  </si>
  <si>
    <t>&gt;=900000</t>
  </si>
  <si>
    <t>Tabel Berdasarkan Skala Poin</t>
  </si>
  <si>
    <t>Skala Baterai</t>
  </si>
  <si>
    <t>&lt;5000</t>
  </si>
  <si>
    <t>Skala Harga</t>
  </si>
  <si>
    <t>Total</t>
  </si>
  <si>
    <t>Skala Ukuran Layar</t>
  </si>
  <si>
    <t>Bobot Kepentingan</t>
  </si>
  <si>
    <t>&gt;=6.6</t>
  </si>
  <si>
    <t>Perhitungan Bobot</t>
  </si>
  <si>
    <t>&gt;=6.7</t>
  </si>
  <si>
    <t>DIBULATKAN</t>
  </si>
  <si>
    <t>Perhitungan Metode WP (Weighted Product)</t>
  </si>
  <si>
    <t>Kesimpulan</t>
  </si>
  <si>
    <t>Redmi 12</t>
  </si>
  <si>
    <t>Tabel Daftar Handphone 2-3 Jutaan Terbaik</t>
  </si>
  <si>
    <t>2.1 jutaan</t>
  </si>
  <si>
    <t>Infinix Note 30</t>
  </si>
  <si>
    <t>2 jutaan</t>
  </si>
  <si>
    <t>Redmi Note 12</t>
  </si>
  <si>
    <t>Realme C55 NFC</t>
  </si>
  <si>
    <t>2.2jutaan</t>
  </si>
  <si>
    <t>Redmi 10 5G</t>
  </si>
  <si>
    <t>2.5 jutaan</t>
  </si>
  <si>
    <t>Techno Pova 4 Pro</t>
  </si>
  <si>
    <t>3.1 jutaan</t>
  </si>
  <si>
    <t>6000 mAh</t>
  </si>
  <si>
    <t>Infinix Note 12</t>
  </si>
  <si>
    <t>2.6 jutaan</t>
  </si>
  <si>
    <t>Realme 9i</t>
  </si>
  <si>
    <t>2.8 jutaan</t>
  </si>
  <si>
    <t>Redmi Note 11</t>
  </si>
  <si>
    <t>2.3 jutaan</t>
  </si>
  <si>
    <t>Samsung Galxy A23</t>
  </si>
  <si>
    <t>2.78 jutaan</t>
  </si>
  <si>
    <t>&lt;6.6</t>
  </si>
  <si>
    <t>&gt;=6.8</t>
  </si>
  <si>
    <t>&gt;=3000000</t>
  </si>
  <si>
    <t>&gt;=2500000</t>
  </si>
  <si>
    <t>&gt;=2300000</t>
  </si>
  <si>
    <t>&lt;=2000000</t>
  </si>
  <si>
    <t>&lt;4700</t>
  </si>
  <si>
    <t>Berdasarkan Perhitungan Dengan Metode Weighted Product Dalam Menentukan Daftar Handphone 2 - 3 jutaan terbaik</t>
  </si>
  <si>
    <t xml:space="preserve">SPK Menentukan HP 2 - 3 Jutaan yang terbaik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</si>
</sst>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topLeftCell="A43" workbookViewId="0">
      <selection activeCell="I13" sqref="I13"/>
    </sheetView>
  </sheetViews>
  <sheetFormatPr defaultRowHeight="15"/>
  <cols>
    <col min="2" max="2" width="34.5703125" customWidth="1"/>
    <col min="3" max="3" width="24.5703125" customWidth="1"/>
    <col min="4" max="4" width="18.7109375" customWidth="1"/>
    <col min="5" max="5" width="17.28515625" customWidth="1"/>
    <col min="6" max="6" width="15.5703125" customWidth="1"/>
    <col min="7" max="7" width="14.5703125" customWidth="1"/>
    <col min="11" max="11" width="27.7109375" customWidth="1"/>
  </cols>
  <sheetData>
    <row r="1" spans="2:12">
      <c r="C1" t="s">
        <v>68</v>
      </c>
    </row>
    <row r="2" spans="2:12">
      <c r="B2" s="12" t="s">
        <v>40</v>
      </c>
      <c r="C2" s="5"/>
      <c r="D2" s="5"/>
      <c r="E2" s="5"/>
      <c r="F2" s="5"/>
      <c r="G2" s="5"/>
      <c r="H2" s="6"/>
      <c r="I2" s="7"/>
      <c r="J2" s="7"/>
      <c r="K2" s="1" t="s">
        <v>0</v>
      </c>
      <c r="L2" s="1"/>
    </row>
    <row r="3" spans="2:12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6"/>
      <c r="I3" s="7"/>
      <c r="J3" s="7"/>
      <c r="K3" s="4" t="s">
        <v>7</v>
      </c>
      <c r="L3" s="4" t="s">
        <v>8</v>
      </c>
    </row>
    <row r="4" spans="2:12">
      <c r="B4" s="2" t="s">
        <v>39</v>
      </c>
      <c r="C4" s="2" t="s">
        <v>9</v>
      </c>
      <c r="D4" s="2">
        <v>524500</v>
      </c>
      <c r="E4" s="2" t="s">
        <v>10</v>
      </c>
      <c r="F4" s="2" t="s">
        <v>41</v>
      </c>
      <c r="G4" s="2">
        <v>6.8</v>
      </c>
      <c r="H4" s="6"/>
      <c r="I4" s="7"/>
      <c r="J4" s="7"/>
      <c r="K4" s="2" t="s">
        <v>11</v>
      </c>
      <c r="L4" s="2">
        <v>1</v>
      </c>
    </row>
    <row r="5" spans="2:12">
      <c r="B5" s="2" t="s">
        <v>42</v>
      </c>
      <c r="C5" s="2" t="s">
        <v>11</v>
      </c>
      <c r="D5" s="2">
        <v>548000</v>
      </c>
      <c r="E5" s="2" t="s">
        <v>10</v>
      </c>
      <c r="F5" s="2" t="s">
        <v>43</v>
      </c>
      <c r="G5" s="2">
        <v>6.78</v>
      </c>
      <c r="H5" s="6"/>
      <c r="I5" s="7"/>
      <c r="J5" s="7"/>
      <c r="K5" s="2" t="s">
        <v>9</v>
      </c>
      <c r="L5" s="2">
        <v>2</v>
      </c>
    </row>
    <row r="6" spans="2:12">
      <c r="B6" s="2" t="s">
        <v>44</v>
      </c>
      <c r="C6" s="2" t="s">
        <v>9</v>
      </c>
      <c r="D6" s="2">
        <v>415448</v>
      </c>
      <c r="E6" s="2" t="s">
        <v>10</v>
      </c>
      <c r="F6" s="2" t="s">
        <v>43</v>
      </c>
      <c r="G6" s="2">
        <v>6.7</v>
      </c>
      <c r="H6" s="6"/>
      <c r="I6" s="7"/>
      <c r="J6" s="7"/>
      <c r="K6" s="2" t="s">
        <v>13</v>
      </c>
      <c r="L6" s="2">
        <v>3</v>
      </c>
    </row>
    <row r="7" spans="2:12">
      <c r="B7" s="2" t="s">
        <v>45</v>
      </c>
      <c r="C7" s="2" t="s">
        <v>13</v>
      </c>
      <c r="D7" s="2">
        <v>452916</v>
      </c>
      <c r="E7" s="2" t="s">
        <v>10</v>
      </c>
      <c r="F7" s="2" t="s">
        <v>46</v>
      </c>
      <c r="G7" s="2" t="s">
        <v>14</v>
      </c>
      <c r="H7" s="6"/>
      <c r="I7" s="7"/>
      <c r="J7" s="7"/>
      <c r="K7" s="2" t="s">
        <v>12</v>
      </c>
      <c r="L7" s="2">
        <v>4</v>
      </c>
    </row>
    <row r="8" spans="2:12">
      <c r="B8" s="2" t="s">
        <v>47</v>
      </c>
      <c r="C8" s="2" t="s">
        <v>9</v>
      </c>
      <c r="D8" s="2">
        <v>478448</v>
      </c>
      <c r="E8" s="2" t="s">
        <v>15</v>
      </c>
      <c r="F8" s="2" t="s">
        <v>48</v>
      </c>
      <c r="G8" s="2">
        <v>6.58</v>
      </c>
      <c r="H8" s="6"/>
      <c r="I8" s="7"/>
      <c r="J8" s="7"/>
      <c r="K8" s="2" t="s">
        <v>16</v>
      </c>
      <c r="L8" s="2">
        <v>5</v>
      </c>
    </row>
    <row r="9" spans="2:12">
      <c r="B9" s="2" t="s">
        <v>49</v>
      </c>
      <c r="C9" s="2" t="s">
        <v>11</v>
      </c>
      <c r="D9" s="2">
        <v>934558</v>
      </c>
      <c r="E9" s="2" t="s">
        <v>51</v>
      </c>
      <c r="F9" s="2" t="s">
        <v>50</v>
      </c>
      <c r="G9" s="2">
        <v>6.66</v>
      </c>
      <c r="H9" s="6"/>
      <c r="I9" s="7"/>
      <c r="J9" s="7"/>
      <c r="K9" s="7"/>
      <c r="L9" s="7"/>
    </row>
    <row r="10" spans="2:12">
      <c r="B10" s="2" t="s">
        <v>52</v>
      </c>
      <c r="C10" s="2" t="s">
        <v>11</v>
      </c>
      <c r="D10" s="2">
        <v>670439</v>
      </c>
      <c r="E10" s="2" t="s">
        <v>10</v>
      </c>
      <c r="F10" s="2" t="s">
        <v>53</v>
      </c>
      <c r="G10" s="2">
        <v>6.67</v>
      </c>
      <c r="H10" s="6"/>
      <c r="I10" s="7"/>
      <c r="J10" s="7"/>
      <c r="K10" s="4" t="s">
        <v>17</v>
      </c>
      <c r="L10" s="4" t="s">
        <v>8</v>
      </c>
    </row>
    <row r="11" spans="2:12">
      <c r="B11" s="2" t="s">
        <v>58</v>
      </c>
      <c r="C11" s="2" t="s">
        <v>16</v>
      </c>
      <c r="D11" s="2">
        <v>798330</v>
      </c>
      <c r="E11" s="2" t="s">
        <v>10</v>
      </c>
      <c r="F11" s="2" t="s">
        <v>55</v>
      </c>
      <c r="G11" s="2">
        <v>6.6</v>
      </c>
      <c r="H11" s="6"/>
      <c r="I11" s="7"/>
      <c r="J11" s="7"/>
      <c r="K11" s="2" t="s">
        <v>18</v>
      </c>
      <c r="L11" s="2">
        <v>1</v>
      </c>
    </row>
    <row r="12" spans="2:12">
      <c r="B12" s="2" t="s">
        <v>56</v>
      </c>
      <c r="C12" s="2" t="s">
        <v>9</v>
      </c>
      <c r="D12" s="2">
        <v>624000</v>
      </c>
      <c r="E12" s="2" t="s">
        <v>10</v>
      </c>
      <c r="F12" s="2" t="s">
        <v>57</v>
      </c>
      <c r="G12" s="2">
        <v>6.43</v>
      </c>
      <c r="H12" s="6"/>
      <c r="I12" s="7"/>
      <c r="J12" s="7"/>
      <c r="K12" s="2" t="s">
        <v>19</v>
      </c>
      <c r="L12" s="2">
        <v>2</v>
      </c>
    </row>
    <row r="13" spans="2:12">
      <c r="B13" s="2" t="s">
        <v>54</v>
      </c>
      <c r="C13" s="2" t="s">
        <v>9</v>
      </c>
      <c r="D13" s="2">
        <v>789376</v>
      </c>
      <c r="E13" s="2" t="s">
        <v>10</v>
      </c>
      <c r="F13" s="2" t="s">
        <v>59</v>
      </c>
      <c r="G13" s="2">
        <v>6.6</v>
      </c>
      <c r="H13" s="6"/>
      <c r="I13" s="7"/>
      <c r="J13" s="7"/>
      <c r="K13" s="2" t="s">
        <v>20</v>
      </c>
      <c r="L13" s="2">
        <v>3</v>
      </c>
    </row>
    <row r="14" spans="2:12">
      <c r="B14" s="14" t="s">
        <v>21</v>
      </c>
      <c r="C14" s="14" t="s">
        <v>22</v>
      </c>
      <c r="D14" s="14" t="s">
        <v>22</v>
      </c>
      <c r="E14" s="14" t="s">
        <v>22</v>
      </c>
      <c r="F14" s="14" t="s">
        <v>23</v>
      </c>
      <c r="G14" s="14" t="s">
        <v>22</v>
      </c>
      <c r="H14" s="7"/>
      <c r="I14" s="7"/>
      <c r="J14" s="7"/>
      <c r="K14" s="2" t="s">
        <v>24</v>
      </c>
      <c r="L14" s="2">
        <v>4</v>
      </c>
    </row>
    <row r="15" spans="2:12">
      <c r="B15" s="7"/>
      <c r="C15" s="7"/>
      <c r="D15" s="7"/>
      <c r="E15" s="7"/>
      <c r="F15" s="7"/>
      <c r="G15" s="7"/>
      <c r="H15" s="7"/>
      <c r="I15" s="7"/>
      <c r="J15" s="7"/>
      <c r="K15" s="2" t="s">
        <v>25</v>
      </c>
      <c r="L15" s="2">
        <v>5</v>
      </c>
    </row>
    <row r="16" spans="2:1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12">
      <c r="B17" s="5" t="s">
        <v>26</v>
      </c>
      <c r="C17" s="5"/>
      <c r="D17" s="5"/>
      <c r="E17" s="5"/>
      <c r="F17" s="5"/>
      <c r="G17" s="5"/>
      <c r="H17" s="7"/>
      <c r="I17" s="7"/>
      <c r="J17" s="7"/>
      <c r="K17" s="4" t="s">
        <v>27</v>
      </c>
      <c r="L17" s="4" t="s">
        <v>8</v>
      </c>
    </row>
    <row r="18" spans="2:12"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6"/>
      <c r="I18" s="7"/>
      <c r="J18" s="7"/>
      <c r="K18" s="2" t="s">
        <v>66</v>
      </c>
      <c r="L18" s="2">
        <v>1</v>
      </c>
    </row>
    <row r="19" spans="2:12">
      <c r="B19" s="2" t="s">
        <v>39</v>
      </c>
      <c r="C19" s="2">
        <v>2</v>
      </c>
      <c r="D19" s="2">
        <v>2</v>
      </c>
      <c r="E19" s="2">
        <v>3</v>
      </c>
      <c r="F19" s="2">
        <v>2</v>
      </c>
      <c r="G19" s="2">
        <v>4</v>
      </c>
      <c r="H19" s="6"/>
      <c r="I19" s="7"/>
      <c r="J19" s="7"/>
      <c r="K19" s="2" t="s">
        <v>28</v>
      </c>
      <c r="L19" s="2">
        <v>2</v>
      </c>
    </row>
    <row r="20" spans="2:12">
      <c r="B20" s="2" t="s">
        <v>42</v>
      </c>
      <c r="C20" s="2">
        <v>4</v>
      </c>
      <c r="D20" s="2">
        <v>3</v>
      </c>
      <c r="E20" s="2">
        <v>3</v>
      </c>
      <c r="F20" s="2">
        <v>4</v>
      </c>
      <c r="G20" s="2">
        <v>3</v>
      </c>
      <c r="H20" s="7"/>
      <c r="I20" s="7"/>
      <c r="J20" s="7"/>
      <c r="K20" s="2">
        <f>6000</f>
        <v>6000</v>
      </c>
      <c r="L20" s="2">
        <v>3</v>
      </c>
    </row>
    <row r="21" spans="2:12">
      <c r="B21" s="2" t="s">
        <v>44</v>
      </c>
      <c r="C21" s="2">
        <v>4</v>
      </c>
      <c r="D21" s="2">
        <v>2</v>
      </c>
      <c r="E21" s="2">
        <v>3</v>
      </c>
      <c r="F21" s="2">
        <v>3</v>
      </c>
      <c r="G21" s="2">
        <v>1</v>
      </c>
      <c r="H21" s="7"/>
      <c r="I21" s="7"/>
      <c r="J21" s="7"/>
      <c r="K21" s="7"/>
      <c r="L21" s="7"/>
    </row>
    <row r="22" spans="2:12">
      <c r="B22" s="2" t="s">
        <v>45</v>
      </c>
      <c r="C22" s="2">
        <v>3</v>
      </c>
      <c r="D22" s="2">
        <v>2</v>
      </c>
      <c r="E22" s="2">
        <v>2</v>
      </c>
      <c r="F22" s="2">
        <v>3</v>
      </c>
      <c r="G22" s="2">
        <v>4</v>
      </c>
      <c r="H22" s="7"/>
      <c r="I22" s="7"/>
      <c r="J22" s="7"/>
      <c r="K22" s="4" t="s">
        <v>29</v>
      </c>
      <c r="L22" s="4" t="s">
        <v>8</v>
      </c>
    </row>
    <row r="23" spans="2:12">
      <c r="B23" s="2" t="s">
        <v>47</v>
      </c>
      <c r="C23" s="2">
        <v>3</v>
      </c>
      <c r="D23" s="2">
        <v>3</v>
      </c>
      <c r="E23" s="2">
        <v>1</v>
      </c>
      <c r="F23" s="2">
        <v>3</v>
      </c>
      <c r="G23" s="2">
        <v>1</v>
      </c>
      <c r="H23" s="7"/>
      <c r="I23" s="7"/>
      <c r="J23" s="7"/>
      <c r="K23" s="2" t="s">
        <v>65</v>
      </c>
      <c r="L23" s="2">
        <v>1</v>
      </c>
    </row>
    <row r="24" spans="2:12">
      <c r="B24" s="2" t="s">
        <v>49</v>
      </c>
      <c r="C24" s="2">
        <v>2</v>
      </c>
      <c r="D24" s="2">
        <v>5</v>
      </c>
      <c r="E24" s="2">
        <v>3</v>
      </c>
      <c r="F24" s="2">
        <v>4</v>
      </c>
      <c r="G24" s="2">
        <v>3</v>
      </c>
      <c r="H24" s="7"/>
      <c r="I24" s="7"/>
      <c r="J24" s="7"/>
      <c r="K24" s="2" t="s">
        <v>64</v>
      </c>
      <c r="L24" s="2">
        <v>2</v>
      </c>
    </row>
    <row r="25" spans="2:12">
      <c r="B25" s="2" t="s">
        <v>52</v>
      </c>
      <c r="C25" s="2">
        <v>1</v>
      </c>
      <c r="D25" s="2">
        <v>4</v>
      </c>
      <c r="E25" s="2">
        <v>3</v>
      </c>
      <c r="F25" s="2">
        <v>2</v>
      </c>
      <c r="G25" s="2">
        <v>3</v>
      </c>
      <c r="H25" s="7"/>
      <c r="I25" s="7"/>
      <c r="J25" s="7"/>
      <c r="K25" s="2" t="s">
        <v>63</v>
      </c>
      <c r="L25" s="2">
        <v>3</v>
      </c>
    </row>
    <row r="26" spans="2:12">
      <c r="B26" s="2" t="s">
        <v>58</v>
      </c>
      <c r="C26" s="2">
        <v>5</v>
      </c>
      <c r="D26" s="2">
        <v>3</v>
      </c>
      <c r="E26" s="2">
        <v>3</v>
      </c>
      <c r="F26" s="2">
        <v>2</v>
      </c>
      <c r="G26" s="2">
        <v>3</v>
      </c>
      <c r="H26" s="7"/>
      <c r="I26" s="7"/>
      <c r="J26" s="7"/>
      <c r="K26" s="2" t="s">
        <v>62</v>
      </c>
      <c r="L26" s="2">
        <v>4</v>
      </c>
    </row>
    <row r="27" spans="2:12">
      <c r="B27" s="2" t="s">
        <v>56</v>
      </c>
      <c r="C27" s="2">
        <v>3</v>
      </c>
      <c r="D27" s="2">
        <v>1</v>
      </c>
      <c r="E27" s="2">
        <v>3</v>
      </c>
      <c r="F27" s="2">
        <v>1</v>
      </c>
      <c r="G27" s="2">
        <v>2</v>
      </c>
      <c r="H27" s="7"/>
      <c r="I27" s="7"/>
      <c r="J27" s="7"/>
      <c r="K27" s="7"/>
      <c r="L27" s="7"/>
    </row>
    <row r="28" spans="2:12">
      <c r="B28" s="2" t="s">
        <v>54</v>
      </c>
      <c r="C28" s="2">
        <v>2</v>
      </c>
      <c r="D28" s="2">
        <v>4</v>
      </c>
      <c r="E28" s="2">
        <v>3</v>
      </c>
      <c r="F28" s="2">
        <v>4</v>
      </c>
      <c r="G28" s="2">
        <v>3</v>
      </c>
      <c r="H28" s="16" t="s">
        <v>30</v>
      </c>
      <c r="I28" s="7"/>
      <c r="J28" s="7"/>
      <c r="K28" s="4" t="s">
        <v>31</v>
      </c>
      <c r="L28" s="4" t="s">
        <v>8</v>
      </c>
    </row>
    <row r="29" spans="2:12">
      <c r="B29" s="14" t="s">
        <v>32</v>
      </c>
      <c r="C29" s="14">
        <v>3</v>
      </c>
      <c r="D29" s="14">
        <v>5</v>
      </c>
      <c r="E29" s="14">
        <v>4</v>
      </c>
      <c r="F29" s="14">
        <v>5</v>
      </c>
      <c r="G29" s="14">
        <v>2</v>
      </c>
      <c r="H29" s="15">
        <f>SUM(C29:G29)</f>
        <v>19</v>
      </c>
      <c r="I29" s="7"/>
      <c r="J29" s="7"/>
      <c r="K29" s="2" t="s">
        <v>60</v>
      </c>
      <c r="L29" s="2">
        <v>1</v>
      </c>
    </row>
    <row r="30" spans="2:12">
      <c r="B30" s="7"/>
      <c r="C30" s="7"/>
      <c r="D30" s="7"/>
      <c r="E30" s="7"/>
      <c r="F30" s="7"/>
      <c r="G30" s="7"/>
      <c r="H30" s="7"/>
      <c r="I30" s="7"/>
      <c r="J30" s="7"/>
      <c r="K30" s="2" t="s">
        <v>33</v>
      </c>
      <c r="L30" s="2">
        <v>2</v>
      </c>
    </row>
    <row r="31" spans="2:12">
      <c r="B31" s="7"/>
      <c r="C31" s="7"/>
      <c r="D31" s="7"/>
      <c r="E31" s="7"/>
      <c r="F31" s="7"/>
      <c r="G31" s="7"/>
      <c r="H31" s="7"/>
      <c r="I31" s="7"/>
      <c r="J31" s="7"/>
      <c r="K31" s="2" t="s">
        <v>35</v>
      </c>
      <c r="L31" s="2">
        <v>3</v>
      </c>
    </row>
    <row r="32" spans="2:12">
      <c r="B32" s="11" t="s">
        <v>34</v>
      </c>
      <c r="C32" s="7"/>
      <c r="D32" s="7"/>
      <c r="E32" s="7"/>
      <c r="F32" s="7"/>
      <c r="G32" s="7"/>
      <c r="H32" s="7"/>
      <c r="I32" s="7"/>
      <c r="J32" s="7"/>
      <c r="K32" s="2" t="s">
        <v>61</v>
      </c>
      <c r="L32" s="2">
        <v>4</v>
      </c>
    </row>
    <row r="33" spans="2:12">
      <c r="B33" s="2" t="s">
        <v>2</v>
      </c>
      <c r="C33" s="2">
        <f>C29/H29</f>
        <v>0.15789473684210525</v>
      </c>
      <c r="D33" s="17" t="s">
        <v>36</v>
      </c>
      <c r="E33" s="2">
        <f>ROUND(C33,3)</f>
        <v>0.158</v>
      </c>
      <c r="F33" s="7"/>
      <c r="G33" s="7"/>
      <c r="H33" s="7"/>
      <c r="I33" s="7"/>
      <c r="J33" s="7"/>
      <c r="K33" s="7"/>
      <c r="L33" s="7"/>
    </row>
    <row r="34" spans="2:12">
      <c r="B34" s="2" t="s">
        <v>3</v>
      </c>
      <c r="C34" s="2">
        <f>D29/H29</f>
        <v>0.26315789473684209</v>
      </c>
      <c r="D34" s="17"/>
      <c r="E34" s="2">
        <f>ROUND(C34,3)</f>
        <v>0.26300000000000001</v>
      </c>
      <c r="F34" s="7"/>
      <c r="G34" s="7"/>
      <c r="H34" s="7"/>
      <c r="I34" s="7"/>
      <c r="J34" s="7"/>
      <c r="K34" s="7"/>
      <c r="L34" s="7"/>
    </row>
    <row r="35" spans="2:12">
      <c r="B35" s="2" t="s">
        <v>4</v>
      </c>
      <c r="C35" s="2">
        <f>E29/H29</f>
        <v>0.21052631578947367</v>
      </c>
      <c r="D35" s="17"/>
      <c r="E35" s="2">
        <f>ROUND(C35,3)</f>
        <v>0.21099999999999999</v>
      </c>
      <c r="F35" s="7"/>
      <c r="G35" s="8"/>
      <c r="H35" s="7"/>
      <c r="I35" s="7"/>
      <c r="J35" s="7"/>
      <c r="K35" s="7"/>
      <c r="L35" s="7"/>
    </row>
    <row r="36" spans="2:12">
      <c r="B36" s="2" t="s">
        <v>5</v>
      </c>
      <c r="C36" s="2">
        <f>F29/H29</f>
        <v>0.26315789473684209</v>
      </c>
      <c r="D36" s="17"/>
      <c r="E36" s="2">
        <f>ROUND(C36,3)</f>
        <v>0.26300000000000001</v>
      </c>
      <c r="F36" s="7"/>
      <c r="G36" s="7"/>
      <c r="H36" s="7"/>
      <c r="I36" s="7"/>
      <c r="J36" s="7"/>
      <c r="K36" s="7"/>
      <c r="L36" s="7"/>
    </row>
    <row r="37" spans="2:12">
      <c r="B37" s="2" t="s">
        <v>6</v>
      </c>
      <c r="C37" s="2">
        <f>G29/H29</f>
        <v>0.10526315789473684</v>
      </c>
      <c r="D37" s="17"/>
      <c r="E37" s="2">
        <f>ROUND(C37,3)</f>
        <v>0.105</v>
      </c>
      <c r="F37" s="7"/>
      <c r="G37" s="7"/>
      <c r="H37" s="7"/>
      <c r="I37" s="7"/>
      <c r="J37" s="7"/>
      <c r="K37" s="7"/>
      <c r="L37" s="7"/>
    </row>
    <row r="38" spans="2:1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2:12">
      <c r="B39" s="10" t="s">
        <v>37</v>
      </c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2:12"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3" t="s">
        <v>30</v>
      </c>
      <c r="I40" s="7"/>
      <c r="J40" s="7"/>
      <c r="K40" s="7"/>
      <c r="L40" s="7"/>
    </row>
    <row r="41" spans="2:12">
      <c r="B41" s="2" t="s">
        <v>39</v>
      </c>
      <c r="C41" s="2">
        <f>POWER(C19,E33)</f>
        <v>1.1157393223249641</v>
      </c>
      <c r="D41" s="2">
        <f>POWER(D19,$E$34)</f>
        <v>1.1999713823732154</v>
      </c>
      <c r="E41" s="2">
        <f>POWER(E19,$E$35)</f>
        <v>1.260876599441263</v>
      </c>
      <c r="F41" s="2">
        <f>POWER(F19,-$E$36)</f>
        <v>0.83335320715921846</v>
      </c>
      <c r="G41" s="2">
        <f>POWER(G19,$E$37)</f>
        <v>1.1566881839052874</v>
      </c>
      <c r="H41" s="9">
        <f>SUM(C41:G41)</f>
        <v>5.5666286952039483</v>
      </c>
      <c r="I41" s="7"/>
      <c r="J41" s="7"/>
      <c r="K41" s="7"/>
      <c r="L41" s="7"/>
    </row>
    <row r="42" spans="2:12">
      <c r="B42" s="2" t="s">
        <v>42</v>
      </c>
      <c r="C42" s="2">
        <f>POWER(C20,$E$33)</f>
        <v>1.2448742353821702</v>
      </c>
      <c r="D42" s="2">
        <f t="shared" ref="D42:D50" si="0">POWER(D20,$E$34)</f>
        <v>1.3350049929994496</v>
      </c>
      <c r="E42" s="2">
        <f t="shared" ref="E42:E50" si="1">POWER(E20,$E$35)</f>
        <v>1.260876599441263</v>
      </c>
      <c r="F42" s="2">
        <f t="shared" ref="F42:F50" si="2">POWER(F20,-$E$36)</f>
        <v>0.69447756788255521</v>
      </c>
      <c r="G42" s="2">
        <f t="shared" ref="G42:G50" si="3">POWER(G20,$E$37)</f>
        <v>1.1222709768780903</v>
      </c>
      <c r="H42" s="9">
        <f t="shared" ref="H42:H50" si="4">SUM(C42:G42)</f>
        <v>5.6575043725835279</v>
      </c>
      <c r="I42" s="7"/>
      <c r="J42" s="7"/>
      <c r="K42" s="7"/>
      <c r="L42" s="7"/>
    </row>
    <row r="43" spans="2:12">
      <c r="B43" s="2" t="s">
        <v>44</v>
      </c>
      <c r="C43" s="2">
        <f t="shared" ref="C43:C50" si="5">POWER(C21,$E$33)</f>
        <v>1.2448742353821702</v>
      </c>
      <c r="D43" s="2">
        <f t="shared" si="0"/>
        <v>1.1999713823732154</v>
      </c>
      <c r="E43" s="2">
        <f t="shared" si="1"/>
        <v>1.260876599441263</v>
      </c>
      <c r="F43" s="2">
        <f t="shared" si="2"/>
        <v>0.74906086886853485</v>
      </c>
      <c r="G43" s="2">
        <f t="shared" si="3"/>
        <v>1</v>
      </c>
      <c r="H43" s="9">
        <f t="shared" si="4"/>
        <v>5.4547830860651834</v>
      </c>
      <c r="I43" s="7"/>
      <c r="J43" s="7"/>
      <c r="K43" s="7"/>
      <c r="L43" s="7"/>
    </row>
    <row r="44" spans="2:12">
      <c r="B44" s="2" t="s">
        <v>45</v>
      </c>
      <c r="C44" s="2">
        <f t="shared" si="5"/>
        <v>1.1895567296172431</v>
      </c>
      <c r="D44" s="2">
        <f t="shared" si="0"/>
        <v>1.1999713823732154</v>
      </c>
      <c r="E44" s="2">
        <f t="shared" si="1"/>
        <v>1.1574902169901224</v>
      </c>
      <c r="F44" s="2">
        <f t="shared" si="2"/>
        <v>0.74906086886853485</v>
      </c>
      <c r="G44" s="2">
        <f t="shared" si="3"/>
        <v>1.1566881839052874</v>
      </c>
      <c r="H44" s="9">
        <f t="shared" si="4"/>
        <v>5.4527673817544029</v>
      </c>
      <c r="I44" s="7"/>
      <c r="J44" s="7"/>
      <c r="K44" s="7"/>
      <c r="L44" s="7"/>
    </row>
    <row r="45" spans="2:12">
      <c r="B45" s="2" t="s">
        <v>47</v>
      </c>
      <c r="C45" s="2">
        <f t="shared" si="5"/>
        <v>1.1895567296172431</v>
      </c>
      <c r="D45" s="2">
        <f t="shared" si="0"/>
        <v>1.3350049929994496</v>
      </c>
      <c r="E45" s="2">
        <f t="shared" si="1"/>
        <v>1</v>
      </c>
      <c r="F45" s="2">
        <f t="shared" si="2"/>
        <v>0.74906086886853485</v>
      </c>
      <c r="G45" s="2">
        <f t="shared" si="3"/>
        <v>1</v>
      </c>
      <c r="H45" s="9">
        <f t="shared" si="4"/>
        <v>5.2736225914852275</v>
      </c>
      <c r="I45" s="7"/>
      <c r="J45" s="7"/>
      <c r="K45" s="7"/>
      <c r="L45" s="7"/>
    </row>
    <row r="46" spans="2:12">
      <c r="B46" s="2" t="s">
        <v>49</v>
      </c>
      <c r="C46" s="2">
        <f t="shared" si="5"/>
        <v>1.1157393223249641</v>
      </c>
      <c r="D46" s="2">
        <f t="shared" si="0"/>
        <v>1.5269651004071401</v>
      </c>
      <c r="E46" s="2">
        <f t="shared" si="1"/>
        <v>1.260876599441263</v>
      </c>
      <c r="F46" s="2">
        <f t="shared" si="2"/>
        <v>0.69447756788255521</v>
      </c>
      <c r="G46" s="2">
        <f t="shared" si="3"/>
        <v>1.1222709768780903</v>
      </c>
      <c r="H46" s="9">
        <f t="shared" si="4"/>
        <v>5.7203295669340122</v>
      </c>
      <c r="I46" s="7"/>
      <c r="J46" s="7"/>
      <c r="K46" s="7"/>
      <c r="L46" s="7"/>
    </row>
    <row r="47" spans="2:12">
      <c r="B47" s="2" t="s">
        <v>52</v>
      </c>
      <c r="C47" s="2">
        <f t="shared" si="5"/>
        <v>1</v>
      </c>
      <c r="D47" s="2">
        <f t="shared" si="0"/>
        <v>1.4399313185146858</v>
      </c>
      <c r="E47" s="2">
        <f t="shared" si="1"/>
        <v>1.260876599441263</v>
      </c>
      <c r="F47" s="2">
        <f t="shared" si="2"/>
        <v>0.83335320715921846</v>
      </c>
      <c r="G47" s="2">
        <f t="shared" si="3"/>
        <v>1.1222709768780903</v>
      </c>
      <c r="H47" s="9">
        <f t="shared" si="4"/>
        <v>5.6564321019932571</v>
      </c>
      <c r="I47" s="7"/>
      <c r="J47" s="7"/>
      <c r="K47" s="7"/>
      <c r="L47" s="7"/>
    </row>
    <row r="48" spans="2:12">
      <c r="B48" s="2" t="s">
        <v>58</v>
      </c>
      <c r="C48" s="2">
        <f t="shared" si="5"/>
        <v>1.2895472530785186</v>
      </c>
      <c r="D48" s="2">
        <f t="shared" si="0"/>
        <v>1.3350049929994496</v>
      </c>
      <c r="E48" s="2">
        <f t="shared" si="1"/>
        <v>1.260876599441263</v>
      </c>
      <c r="F48" s="2">
        <f t="shared" si="2"/>
        <v>0.83335320715921846</v>
      </c>
      <c r="G48" s="2">
        <f t="shared" si="3"/>
        <v>1.1222709768780903</v>
      </c>
      <c r="H48" s="9">
        <f t="shared" si="4"/>
        <v>5.841053029556539</v>
      </c>
      <c r="I48" s="7"/>
      <c r="J48" s="7"/>
      <c r="K48" s="7"/>
      <c r="L48" s="7"/>
    </row>
    <row r="49" spans="2:12">
      <c r="B49" s="2" t="s">
        <v>56</v>
      </c>
      <c r="C49" s="2">
        <f t="shared" si="5"/>
        <v>1.1895567296172431</v>
      </c>
      <c r="D49" s="2">
        <f t="shared" si="0"/>
        <v>1</v>
      </c>
      <c r="E49" s="2">
        <f t="shared" si="1"/>
        <v>1.260876599441263</v>
      </c>
      <c r="F49" s="2">
        <f t="shared" si="2"/>
        <v>1</v>
      </c>
      <c r="G49" s="2">
        <f t="shared" si="3"/>
        <v>1.0754943904573782</v>
      </c>
      <c r="H49" s="9">
        <f t="shared" si="4"/>
        <v>5.5259277195158845</v>
      </c>
      <c r="I49" s="7"/>
      <c r="J49" s="7"/>
      <c r="K49" s="7"/>
      <c r="L49" s="7"/>
    </row>
    <row r="50" spans="2:12">
      <c r="B50" s="2" t="s">
        <v>54</v>
      </c>
      <c r="C50" s="2">
        <f t="shared" si="5"/>
        <v>1.1157393223249641</v>
      </c>
      <c r="D50" s="2">
        <f t="shared" si="0"/>
        <v>1.4399313185146858</v>
      </c>
      <c r="E50" s="2">
        <f t="shared" si="1"/>
        <v>1.260876599441263</v>
      </c>
      <c r="F50" s="2">
        <f t="shared" si="2"/>
        <v>0.69447756788255521</v>
      </c>
      <c r="G50" s="2">
        <f t="shared" si="3"/>
        <v>1.1222709768780903</v>
      </c>
      <c r="H50" s="9">
        <f t="shared" si="4"/>
        <v>5.6332957850415575</v>
      </c>
      <c r="I50" s="7"/>
      <c r="J50" s="7"/>
      <c r="K50" s="7"/>
      <c r="L50" s="7"/>
    </row>
    <row r="51" spans="2:1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2">
      <c r="B52" s="13" t="s">
        <v>38</v>
      </c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2">
      <c r="B53" s="13" t="s">
        <v>67</v>
      </c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2">
      <c r="B54" s="4" t="s">
        <v>58</v>
      </c>
      <c r="C54" s="3">
        <f>MAX(H41:H50)</f>
        <v>5.841053029556539</v>
      </c>
      <c r="D54" s="7"/>
      <c r="E54" s="7"/>
      <c r="F54" s="7"/>
      <c r="G54" s="7"/>
      <c r="H54" s="7"/>
      <c r="I54" s="7"/>
      <c r="J54" s="7"/>
      <c r="K54" s="7"/>
      <c r="L54" s="7"/>
    </row>
  </sheetData>
  <mergeCells count="4">
    <mergeCell ref="B2:G2"/>
    <mergeCell ref="K2:L2"/>
    <mergeCell ref="B17:G17"/>
    <mergeCell ref="D33:D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CPU-AGT</dc:creator>
  <cp:lastModifiedBy>CPU-AGT</cp:lastModifiedBy>
  <dcterms:created xsi:type="dcterms:W3CDTF">2023-10-30T14:00:15Z</dcterms:created>
  <dcterms:modified xsi:type="dcterms:W3CDTF">2023-10-30T14:59:08Z</dcterms:modified>
</cp:coreProperties>
</file>