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aiwan\map-download-record\"/>
    </mc:Choice>
  </mc:AlternateContent>
  <bookViews>
    <workbookView xWindow="-105" yWindow="-105" windowWidth="23250" windowHeight="1257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1" i="1" l="1"/>
  <c r="O20" i="1"/>
  <c r="O19" i="1"/>
  <c r="N21" i="1"/>
  <c r="P21" i="1" s="1"/>
  <c r="N20" i="1"/>
  <c r="P20" i="1" s="1"/>
  <c r="N19" i="1"/>
  <c r="P19" i="1" s="1"/>
  <c r="I78" i="1"/>
  <c r="I79" i="1"/>
  <c r="I80" i="1"/>
  <c r="I77" i="1"/>
  <c r="G120" i="1"/>
  <c r="G114" i="1"/>
  <c r="G108" i="1"/>
  <c r="G102" i="1"/>
  <c r="G95" i="1"/>
  <c r="G122" i="1" s="1"/>
  <c r="I81" i="1" l="1"/>
  <c r="N5" i="1"/>
  <c r="C4" i="1"/>
  <c r="I58" i="1" l="1"/>
  <c r="I53" i="1"/>
  <c r="I48" i="1"/>
  <c r="I43" i="1"/>
</calcChain>
</file>

<file path=xl/sharedStrings.xml><?xml version="1.0" encoding="utf-8"?>
<sst xmlns="http://schemas.openxmlformats.org/spreadsheetml/2006/main" count="197" uniqueCount="132">
  <si>
    <t>中国分20块</t>
    <phoneticPr fontId="1" type="noConversion"/>
  </si>
  <si>
    <t>区块索引</t>
    <phoneticPr fontId="1" type="noConversion"/>
  </si>
  <si>
    <t>错误数量</t>
    <phoneticPr fontId="1" type="noConversion"/>
  </si>
  <si>
    <t>层级</t>
    <phoneticPr fontId="1" type="noConversion"/>
  </si>
  <si>
    <t>影像来源</t>
    <phoneticPr fontId="1" type="noConversion"/>
  </si>
  <si>
    <t>切片格式</t>
    <phoneticPr fontId="1" type="noConversion"/>
  </si>
  <si>
    <t>4326/3857</t>
    <phoneticPr fontId="1" type="noConversion"/>
  </si>
  <si>
    <t>谷歌/bing/……</t>
    <phoneticPr fontId="1" type="noConversion"/>
  </si>
  <si>
    <t>10/11/12/13/14</t>
    <phoneticPr fontId="1" type="noConversion"/>
  </si>
  <si>
    <t>*</t>
    <phoneticPr fontId="1" type="noConversion"/>
  </si>
  <si>
    <t>图片格式</t>
    <phoneticPr fontId="1" type="noConversion"/>
  </si>
  <si>
    <t>png/jpg/jpeg</t>
    <phoneticPr fontId="1" type="noConversion"/>
  </si>
  <si>
    <t>备注</t>
    <phoneticPr fontId="1" type="noConversion"/>
  </si>
  <si>
    <t>谷歌影像</t>
    <phoneticPr fontId="1" type="noConversion"/>
  </si>
  <si>
    <t>5（11~14级总共352930张）</t>
    <phoneticPr fontId="1" type="noConversion"/>
  </si>
  <si>
    <t>png</t>
    <phoneticPr fontId="1" type="noConversion"/>
  </si>
  <si>
    <t>完成度</t>
    <phoneticPr fontId="1" type="noConversion"/>
  </si>
  <si>
    <t>0/1/2   （分别是未下载/进行中/已完成）</t>
    <phoneticPr fontId="1" type="noConversion"/>
  </si>
  <si>
    <t>2（有空的话，再去找那空的5张瓦片）</t>
    <phoneticPr fontId="1" type="noConversion"/>
  </si>
  <si>
    <t>1还在卢鹏电脑</t>
    <phoneticPr fontId="1" type="noConversion"/>
  </si>
  <si>
    <t>浙江</t>
    <phoneticPr fontId="1" type="noConversion"/>
  </si>
  <si>
    <t>94万</t>
    <phoneticPr fontId="1" type="noConversion"/>
  </si>
  <si>
    <t>瓦片数量</t>
    <phoneticPr fontId="1" type="noConversion"/>
  </si>
  <si>
    <t>层级</t>
    <phoneticPr fontId="1" type="noConversion"/>
  </si>
  <si>
    <t>下载失败数量</t>
    <phoneticPr fontId="1" type="noConversion"/>
  </si>
  <si>
    <t>中国分20块区块数量参考</t>
    <phoneticPr fontId="1" type="noConversion"/>
  </si>
  <si>
    <t>行</t>
    <phoneticPr fontId="1" type="noConversion"/>
  </si>
  <si>
    <t>10级下正确区块数</t>
    <phoneticPr fontId="1" type="noConversion"/>
  </si>
  <si>
    <t>11级下正确区块数</t>
    <phoneticPr fontId="1" type="noConversion"/>
  </si>
  <si>
    <t>12级下正确区块数</t>
    <phoneticPr fontId="1" type="noConversion"/>
  </si>
  <si>
    <t>13级下正确区块数</t>
    <phoneticPr fontId="1" type="noConversion"/>
  </si>
  <si>
    <t>14级下正确区块数</t>
    <phoneticPr fontId="1" type="noConversion"/>
  </si>
  <si>
    <t>10至14级一共瓦片数</t>
    <phoneticPr fontId="1" type="noConversion"/>
  </si>
  <si>
    <t>谷歌卫星。Cn域名，但是去掉参数“gl=cn”</t>
    <phoneticPr fontId="1" type="noConversion"/>
  </si>
  <si>
    <t>1(正在压缩)</t>
    <phoneticPr fontId="1" type="noConversion"/>
  </si>
  <si>
    <t>是否已下载</t>
    <phoneticPr fontId="1" type="noConversion"/>
  </si>
  <si>
    <t>35617（重新打开任务
后显示错了8张，但需验证。）</t>
    <phoneticPr fontId="1" type="noConversion"/>
  </si>
  <si>
    <t>cn</t>
    <phoneticPr fontId="1" type="noConversion"/>
  </si>
  <si>
    <t>中国分4块</t>
    <phoneticPr fontId="1" type="noConversion"/>
  </si>
  <si>
    <t>区块索引</t>
    <phoneticPr fontId="1" type="noConversion"/>
  </si>
  <si>
    <t>目前瓦片数量</t>
    <phoneticPr fontId="1" type="noConversion"/>
  </si>
  <si>
    <t>区域索引</t>
    <phoneticPr fontId="1" type="noConversion"/>
  </si>
  <si>
    <t>层级</t>
    <phoneticPr fontId="1" type="noConversion"/>
  </si>
  <si>
    <t>求和</t>
    <phoneticPr fontId="1" type="noConversion"/>
  </si>
  <si>
    <t>完整瓦片数量</t>
    <phoneticPr fontId="1" type="noConversion"/>
  </si>
  <si>
    <t>中国领土四等分切片数量表</t>
    <phoneticPr fontId="1" type="noConversion"/>
  </si>
  <si>
    <t>浙江切片数量表</t>
    <phoneticPr fontId="1" type="noConversion"/>
  </si>
  <si>
    <t>层级</t>
    <phoneticPr fontId="1" type="noConversion"/>
  </si>
  <si>
    <t>切片数量</t>
    <phoneticPr fontId="1" type="noConversion"/>
  </si>
  <si>
    <t>求和</t>
    <phoneticPr fontId="1" type="noConversion"/>
  </si>
  <si>
    <t>1602万</t>
    <phoneticPr fontId="1" type="noConversion"/>
  </si>
  <si>
    <t>切片数量</t>
    <phoneticPr fontId="1" type="noConversion"/>
  </si>
  <si>
    <t>省份</t>
    <phoneticPr fontId="1" type="noConversion"/>
  </si>
  <si>
    <t>甘肃</t>
    <phoneticPr fontId="1" type="noConversion"/>
  </si>
  <si>
    <t>福建</t>
    <phoneticPr fontId="1" type="noConversion"/>
  </si>
  <si>
    <t>台湾</t>
    <phoneticPr fontId="1" type="noConversion"/>
  </si>
  <si>
    <t>宁夏</t>
    <phoneticPr fontId="1" type="noConversion"/>
  </si>
  <si>
    <t>矩形包围框（Bbox）面积</t>
    <phoneticPr fontId="1" type="noConversion"/>
  </si>
  <si>
    <t>行政面积</t>
    <phoneticPr fontId="1" type="noConversion"/>
  </si>
  <si>
    <t>浙江</t>
    <phoneticPr fontId="1" type="noConversion"/>
  </si>
  <si>
    <t>项目需求各省面积表（万平方公里）</t>
    <phoneticPr fontId="1" type="noConversion"/>
  </si>
  <si>
    <t>41.5291 （主岛bbox 9.0926）</t>
    <phoneticPr fontId="1" type="noConversion"/>
  </si>
  <si>
    <t>福建切片数量表</t>
    <phoneticPr fontId="1" type="noConversion"/>
  </si>
  <si>
    <t>1870万</t>
    <phoneticPr fontId="1" type="noConversion"/>
  </si>
  <si>
    <t>台湾切片数量表</t>
    <phoneticPr fontId="1" type="noConversion"/>
  </si>
  <si>
    <t>甘肃切片数量表</t>
    <phoneticPr fontId="1" type="noConversion"/>
  </si>
  <si>
    <t>宁夏切片数量表</t>
    <phoneticPr fontId="1" type="noConversion"/>
  </si>
  <si>
    <t>517万</t>
    <phoneticPr fontId="1" type="noConversion"/>
  </si>
  <si>
    <t>1亿4496万</t>
    <phoneticPr fontId="1" type="noConversion"/>
  </si>
  <si>
    <t>1239万</t>
    <phoneticPr fontId="1" type="noConversion"/>
  </si>
  <si>
    <t>空间分辨率（m/pixel）</t>
    <phoneticPr fontId="1" type="noConversion"/>
  </si>
  <si>
    <t>1亿9726万</t>
    <phoneticPr fontId="1" type="noConversion"/>
  </si>
  <si>
    <t>中国分四块</t>
    <phoneticPr fontId="1" type="noConversion"/>
  </si>
  <si>
    <t>（修整过程记录表）</t>
    <phoneticPr fontId="1" type="noConversion"/>
  </si>
  <si>
    <t>目前区块数量</t>
    <phoneticPr fontId="1" type="noConversion"/>
  </si>
  <si>
    <t>百分比</t>
    <phoneticPr fontId="1" type="noConversion"/>
  </si>
  <si>
    <t>765万</t>
    <phoneticPr fontId="1" type="noConversion"/>
  </si>
  <si>
    <t>第一次</t>
    <phoneticPr fontId="1" type="noConversion"/>
  </si>
  <si>
    <t>第二次</t>
    <phoneticPr fontId="1" type="noConversion"/>
  </si>
  <si>
    <t>第三次</t>
    <phoneticPr fontId="1" type="noConversion"/>
  </si>
  <si>
    <t>第四次</t>
    <phoneticPr fontId="1" type="noConversion"/>
  </si>
  <si>
    <t>中国第2_4区块瓦片状况</t>
    <phoneticPr fontId="1" type="noConversion"/>
  </si>
  <si>
    <t>颜色解释：红色代表圆满完成</t>
    <phoneticPr fontId="1" type="noConversion"/>
  </si>
  <si>
    <t>缺失百分比</t>
    <phoneticPr fontId="1" type="noConversion"/>
  </si>
  <si>
    <t>缺失数量</t>
    <phoneticPr fontId="1" type="noConversion"/>
  </si>
  <si>
    <t>下载信息记录</t>
    <phoneticPr fontId="1" type="noConversion"/>
  </si>
  <si>
    <t>福建</t>
    <phoneticPr fontId="1" type="noConversion"/>
  </si>
  <si>
    <t>2_3</t>
    <phoneticPr fontId="1" type="noConversion"/>
  </si>
  <si>
    <t>谷歌卫星、无偏移。</t>
  </si>
  <si>
    <t>图源</t>
    <phoneticPr fontId="1" type="noConversion"/>
  </si>
  <si>
    <t>压缩率</t>
    <phoneticPr fontId="1" type="noConversion"/>
  </si>
  <si>
    <t>省份</t>
    <phoneticPr fontId="1" type="noConversion"/>
  </si>
  <si>
    <t>分区</t>
    <phoneticPr fontId="1" type="noConversion"/>
  </si>
  <si>
    <t>遗忘</t>
    <phoneticPr fontId="1" type="noConversion"/>
  </si>
  <si>
    <t>瓦片数量</t>
    <phoneticPr fontId="1" type="noConversion"/>
  </si>
  <si>
    <t>1_3</t>
    <phoneticPr fontId="1" type="noConversion"/>
  </si>
  <si>
    <t>3_3</t>
    <phoneticPr fontId="1" type="noConversion"/>
  </si>
  <si>
    <t>浙江</t>
    <phoneticPr fontId="1" type="noConversion"/>
  </si>
  <si>
    <t>台湾</t>
    <phoneticPr fontId="1" type="noConversion"/>
  </si>
  <si>
    <t>1_4</t>
    <phoneticPr fontId="1" type="noConversion"/>
  </si>
  <si>
    <t>2_4</t>
    <phoneticPr fontId="1" type="noConversion"/>
  </si>
  <si>
    <t>3_4</t>
    <phoneticPr fontId="1" type="noConversion"/>
  </si>
  <si>
    <t>4_4</t>
    <phoneticPr fontId="1" type="noConversion"/>
  </si>
  <si>
    <t>宁夏</t>
    <phoneticPr fontId="1" type="noConversion"/>
  </si>
  <si>
    <t>1_1</t>
    <phoneticPr fontId="1" type="noConversion"/>
  </si>
  <si>
    <t>谷歌卫星、无偏移。</t>
    <phoneticPr fontId="1" type="noConversion"/>
  </si>
  <si>
    <t>jpg90</t>
    <phoneticPr fontId="1" type="noConversion"/>
  </si>
  <si>
    <t>甘肃</t>
    <phoneticPr fontId="1" type="noConversion"/>
  </si>
  <si>
    <t>3_20</t>
    <phoneticPr fontId="1" type="noConversion"/>
  </si>
  <si>
    <t>4_20</t>
    <phoneticPr fontId="1" type="noConversion"/>
  </si>
  <si>
    <t>5_20</t>
    <phoneticPr fontId="1" type="noConversion"/>
  </si>
  <si>
    <t>8_20</t>
    <phoneticPr fontId="1" type="noConversion"/>
  </si>
  <si>
    <t>9_20</t>
    <phoneticPr fontId="1" type="noConversion"/>
  </si>
  <si>
    <t>10_20</t>
    <phoneticPr fontId="1" type="noConversion"/>
  </si>
  <si>
    <t>11_20</t>
    <phoneticPr fontId="1" type="noConversion"/>
  </si>
  <si>
    <t>12_20</t>
    <phoneticPr fontId="1" type="noConversion"/>
  </si>
  <si>
    <t>13_20</t>
    <phoneticPr fontId="1" type="noConversion"/>
  </si>
  <si>
    <t>14_20</t>
    <phoneticPr fontId="1" type="noConversion"/>
  </si>
  <si>
    <t>16_20</t>
    <phoneticPr fontId="1" type="noConversion"/>
  </si>
  <si>
    <t>17_20</t>
    <phoneticPr fontId="1" type="noConversion"/>
  </si>
  <si>
    <t>18_20</t>
    <phoneticPr fontId="1" type="noConversion"/>
  </si>
  <si>
    <t>谷歌卫星、GCJ</t>
    <phoneticPr fontId="1" type="noConversion"/>
  </si>
  <si>
    <t>谷歌卫星、无偏移。</t>
    <phoneticPr fontId="1" type="noConversion"/>
  </si>
  <si>
    <t>大小（MB）</t>
    <phoneticPr fontId="1" type="noConversion"/>
  </si>
  <si>
    <t>已转到服务器</t>
    <phoneticPr fontId="1" type="noConversion"/>
  </si>
  <si>
    <t>yes</t>
    <phoneticPr fontId="1" type="noConversion"/>
  </si>
  <si>
    <t>破损，需重新下载</t>
    <phoneticPr fontId="1" type="noConversion"/>
  </si>
  <si>
    <t>76.5G</t>
    <phoneticPr fontId="1" type="noConversion"/>
  </si>
  <si>
    <t>93.4G</t>
    <phoneticPr fontId="1" type="noConversion"/>
  </si>
  <si>
    <t>76.8 G</t>
    <phoneticPr fontId="1" type="noConversion"/>
  </si>
  <si>
    <t>84.2G</t>
    <phoneticPr fontId="1" type="noConversion"/>
  </si>
  <si>
    <t>115G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</si>
</sst>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sz val="18"/>
      <color theme="1"/>
      <name val="等线"/>
      <family val="2"/>
      <scheme val="minor"/>
    </font>
    <font>
      <sz val="36"/>
      <color theme="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2" borderId="0" xfId="0" applyFont="1" applyFill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6" borderId="0" xfId="0" applyFill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124</xdr:row>
      <xdr:rowOff>0</xdr:rowOff>
    </xdr:from>
    <xdr:to>
      <xdr:col>5</xdr:col>
      <xdr:colOff>38100</xdr:colOff>
      <xdr:row>149</xdr:row>
      <xdr:rowOff>0</xdr:rowOff>
    </xdr:to>
    <xdr:pic>
      <xdr:nvPicPr>
        <xdr:cNvPr id="4" name="图片 3" descr="https://img-blog.csdnimg.cn/20190301111203497.png?x-oss-process=image/watermark,type_ZmFuZ3poZW5naGVpdGk,shadow_10,text_aHR0cHM6Ly9ibG9nLmNzZG4ubmV0L3p5MzMyNzE5Nzk0,size_16,color_FFFFFF,t_70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5" y="22860000"/>
          <a:ext cx="5486400" cy="452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2"/>
  <sheetViews>
    <sheetView topLeftCell="A88" workbookViewId="0">
      <selection activeCell="E95" sqref="E95"/>
    </sheetView>
  </sheetViews>
  <sheetFormatPr defaultRowHeight="14.25" x14ac:dyDescent="0.2"/>
  <cols>
    <col min="2" max="2" width="23.625" customWidth="1"/>
    <col min="3" max="3" width="13.625" customWidth="1"/>
    <col min="4" max="4" width="23.75" customWidth="1"/>
    <col min="5" max="5" width="34.125" customWidth="1"/>
    <col min="6" max="6" width="11.5" customWidth="1"/>
    <col min="7" max="7" width="28.25" customWidth="1"/>
    <col min="8" max="8" width="40.875" customWidth="1"/>
    <col min="12" max="12" width="9.5" bestFit="1" customWidth="1"/>
    <col min="13" max="13" width="12.5" customWidth="1"/>
    <col min="15" max="15" width="11.875" customWidth="1"/>
    <col min="17" max="17" width="15.625" customWidth="1"/>
    <col min="19" max="19" width="11.75" customWidth="1"/>
  </cols>
  <sheetData>
    <row r="1" spans="1:20" x14ac:dyDescent="0.2">
      <c r="A1" t="s">
        <v>0</v>
      </c>
      <c r="D1" t="s">
        <v>82</v>
      </c>
      <c r="L1" t="s">
        <v>72</v>
      </c>
      <c r="N1" t="s">
        <v>73</v>
      </c>
    </row>
    <row r="2" spans="1:20" x14ac:dyDescent="0.2">
      <c r="M2" s="14" t="s">
        <v>77</v>
      </c>
      <c r="N2" s="14"/>
      <c r="O2" s="14" t="s">
        <v>78</v>
      </c>
      <c r="P2" s="14"/>
      <c r="Q2" s="14" t="s">
        <v>79</v>
      </c>
      <c r="R2" s="14"/>
      <c r="S2" s="14" t="s">
        <v>80</v>
      </c>
      <c r="T2" s="14"/>
    </row>
    <row r="3" spans="1:20" x14ac:dyDescent="0.2">
      <c r="A3" s="1" t="s">
        <v>1</v>
      </c>
      <c r="B3" s="1" t="s">
        <v>2</v>
      </c>
      <c r="C3" t="s">
        <v>35</v>
      </c>
      <c r="D3" s="1" t="s">
        <v>3</v>
      </c>
      <c r="E3" s="1" t="s">
        <v>4</v>
      </c>
      <c r="F3" s="1" t="s">
        <v>5</v>
      </c>
      <c r="G3" s="1" t="s">
        <v>10</v>
      </c>
      <c r="H3" s="1" t="s">
        <v>16</v>
      </c>
      <c r="I3" s="1" t="s">
        <v>12</v>
      </c>
      <c r="L3" t="s">
        <v>39</v>
      </c>
      <c r="M3" s="9" t="s">
        <v>74</v>
      </c>
      <c r="N3" t="s">
        <v>75</v>
      </c>
      <c r="O3" s="9" t="s">
        <v>74</v>
      </c>
      <c r="P3" t="s">
        <v>75</v>
      </c>
      <c r="Q3" s="9" t="s">
        <v>74</v>
      </c>
      <c r="R3" t="s">
        <v>75</v>
      </c>
      <c r="S3" s="9" t="s">
        <v>74</v>
      </c>
      <c r="T3" t="s">
        <v>75</v>
      </c>
    </row>
    <row r="4" spans="1:20" x14ac:dyDescent="0.2">
      <c r="A4">
        <v>1</v>
      </c>
      <c r="B4" t="s">
        <v>9</v>
      </c>
      <c r="C4">
        <f>A4</f>
        <v>1</v>
      </c>
      <c r="D4" t="s">
        <v>8</v>
      </c>
      <c r="E4" t="s">
        <v>7</v>
      </c>
      <c r="F4" t="s">
        <v>6</v>
      </c>
      <c r="G4" t="s">
        <v>11</v>
      </c>
      <c r="H4" s="2" t="s">
        <v>17</v>
      </c>
      <c r="L4">
        <v>1</v>
      </c>
      <c r="M4" s="9"/>
      <c r="O4" s="9"/>
      <c r="Q4" s="9"/>
      <c r="S4" s="9"/>
    </row>
    <row r="5" spans="1:20" x14ac:dyDescent="0.2">
      <c r="A5">
        <v>2</v>
      </c>
      <c r="L5">
        <v>2</v>
      </c>
      <c r="M5" s="9">
        <v>1070976</v>
      </c>
      <c r="N5">
        <f>M5/I78</f>
        <v>0.63281792870682441</v>
      </c>
      <c r="O5" s="9"/>
      <c r="Q5" s="9"/>
      <c r="S5" s="9"/>
    </row>
    <row r="6" spans="1:20" x14ac:dyDescent="0.2">
      <c r="A6">
        <v>3</v>
      </c>
      <c r="C6" s="3">
        <v>3</v>
      </c>
      <c r="L6">
        <v>3</v>
      </c>
      <c r="M6" s="9"/>
      <c r="O6" s="9"/>
      <c r="Q6" s="9"/>
      <c r="S6" s="9"/>
    </row>
    <row r="7" spans="1:20" x14ac:dyDescent="0.2">
      <c r="A7">
        <v>4</v>
      </c>
      <c r="B7">
        <v>8</v>
      </c>
      <c r="C7" s="3">
        <v>4</v>
      </c>
      <c r="D7" t="s">
        <v>8</v>
      </c>
      <c r="E7" t="s">
        <v>13</v>
      </c>
      <c r="F7">
        <v>3857</v>
      </c>
      <c r="G7" t="s">
        <v>15</v>
      </c>
      <c r="H7" s="3" t="s">
        <v>19</v>
      </c>
      <c r="L7">
        <v>4</v>
      </c>
      <c r="M7" s="9"/>
      <c r="O7" s="9"/>
      <c r="Q7" s="9"/>
      <c r="S7" s="9"/>
    </row>
    <row r="8" spans="1:20" x14ac:dyDescent="0.2">
      <c r="A8">
        <v>5</v>
      </c>
      <c r="C8" s="6"/>
    </row>
    <row r="9" spans="1:20" x14ac:dyDescent="0.2">
      <c r="A9">
        <v>6</v>
      </c>
      <c r="C9" s="3">
        <v>6</v>
      </c>
      <c r="E9" t="s">
        <v>37</v>
      </c>
    </row>
    <row r="10" spans="1:20" x14ac:dyDescent="0.2">
      <c r="A10">
        <v>7</v>
      </c>
      <c r="C10" s="3">
        <v>7</v>
      </c>
    </row>
    <row r="11" spans="1:20" x14ac:dyDescent="0.2">
      <c r="A11">
        <v>8</v>
      </c>
      <c r="C11" s="3">
        <v>8</v>
      </c>
    </row>
    <row r="12" spans="1:20" x14ac:dyDescent="0.2">
      <c r="A12">
        <v>9</v>
      </c>
      <c r="C12" s="3">
        <v>9</v>
      </c>
    </row>
    <row r="13" spans="1:20" x14ac:dyDescent="0.2">
      <c r="A13">
        <v>10</v>
      </c>
      <c r="B13" t="s">
        <v>14</v>
      </c>
      <c r="C13" s="3">
        <v>10</v>
      </c>
      <c r="D13" t="s">
        <v>8</v>
      </c>
      <c r="E13" t="s">
        <v>13</v>
      </c>
      <c r="F13">
        <v>3857</v>
      </c>
      <c r="G13" t="s">
        <v>15</v>
      </c>
      <c r="H13" s="3" t="s">
        <v>18</v>
      </c>
    </row>
    <row r="14" spans="1:20" x14ac:dyDescent="0.2">
      <c r="A14">
        <v>11</v>
      </c>
      <c r="B14" s="4">
        <v>0</v>
      </c>
      <c r="C14" s="5">
        <v>11</v>
      </c>
      <c r="D14" t="s">
        <v>8</v>
      </c>
      <c r="E14" t="s">
        <v>33</v>
      </c>
      <c r="F14">
        <v>3857</v>
      </c>
      <c r="G14" t="s">
        <v>15</v>
      </c>
      <c r="H14" s="3" t="s">
        <v>34</v>
      </c>
      <c r="L14" s="14" t="s">
        <v>81</v>
      </c>
      <c r="M14" s="14"/>
      <c r="N14" s="14"/>
    </row>
    <row r="15" spans="1:20" x14ac:dyDescent="0.2">
      <c r="A15">
        <v>12</v>
      </c>
      <c r="C15" s="3">
        <v>12</v>
      </c>
      <c r="L15" s="14"/>
      <c r="M15" s="14"/>
      <c r="N15" s="14"/>
    </row>
    <row r="16" spans="1:20" x14ac:dyDescent="0.2">
      <c r="A16">
        <v>13</v>
      </c>
      <c r="C16" s="3">
        <v>13</v>
      </c>
      <c r="L16" t="s">
        <v>42</v>
      </c>
      <c r="M16" s="9" t="s">
        <v>74</v>
      </c>
      <c r="N16" t="s">
        <v>75</v>
      </c>
      <c r="O16" t="s">
        <v>84</v>
      </c>
      <c r="P16" t="s">
        <v>83</v>
      </c>
    </row>
    <row r="17" spans="1:16" x14ac:dyDescent="0.2">
      <c r="A17">
        <v>14</v>
      </c>
      <c r="C17" s="3">
        <v>14</v>
      </c>
      <c r="L17">
        <v>10</v>
      </c>
      <c r="M17">
        <v>5104</v>
      </c>
      <c r="N17" s="10">
        <v>1</v>
      </c>
    </row>
    <row r="18" spans="1:16" x14ac:dyDescent="0.2">
      <c r="A18">
        <v>15</v>
      </c>
      <c r="L18">
        <v>11</v>
      </c>
      <c r="M18">
        <v>19950</v>
      </c>
      <c r="N18" s="10">
        <v>1</v>
      </c>
    </row>
    <row r="19" spans="1:16" x14ac:dyDescent="0.2">
      <c r="A19">
        <v>16</v>
      </c>
      <c r="L19">
        <v>12</v>
      </c>
      <c r="M19">
        <v>65878</v>
      </c>
      <c r="N19">
        <f>M19/F78</f>
        <v>0.82790428794048154</v>
      </c>
      <c r="O19">
        <f>F$78-M19</f>
        <v>13694</v>
      </c>
      <c r="P19">
        <f>1-N19</f>
        <v>0.17209571205951846</v>
      </c>
    </row>
    <row r="20" spans="1:16" x14ac:dyDescent="0.2">
      <c r="A20">
        <v>17</v>
      </c>
      <c r="L20">
        <v>13</v>
      </c>
      <c r="M20">
        <v>235296</v>
      </c>
      <c r="N20">
        <f>M20/G78</f>
        <v>0.74031563845050219</v>
      </c>
      <c r="O20">
        <f>G78-M20</f>
        <v>82536</v>
      </c>
      <c r="P20">
        <f>1-N20</f>
        <v>0.25968436154949781</v>
      </c>
    </row>
    <row r="21" spans="1:16" x14ac:dyDescent="0.2">
      <c r="A21">
        <v>18</v>
      </c>
      <c r="L21">
        <v>14</v>
      </c>
      <c r="M21">
        <v>744748</v>
      </c>
      <c r="N21">
        <f>M21/H78</f>
        <v>0.58644622476443653</v>
      </c>
      <c r="O21">
        <f>H78-M21</f>
        <v>525186</v>
      </c>
      <c r="P21">
        <f>1-N21</f>
        <v>0.41355377523556347</v>
      </c>
    </row>
    <row r="22" spans="1:16" x14ac:dyDescent="0.2">
      <c r="A22">
        <v>19</v>
      </c>
    </row>
    <row r="23" spans="1:16" x14ac:dyDescent="0.2">
      <c r="A23">
        <v>20</v>
      </c>
      <c r="C23" s="3">
        <v>20</v>
      </c>
      <c r="E23" t="s">
        <v>37</v>
      </c>
      <c r="H23" s="3">
        <v>1</v>
      </c>
    </row>
    <row r="25" spans="1:16" x14ac:dyDescent="0.2">
      <c r="A25" t="s">
        <v>20</v>
      </c>
    </row>
    <row r="26" spans="1:16" x14ac:dyDescent="0.2">
      <c r="A26" t="s">
        <v>23</v>
      </c>
      <c r="B26" t="s">
        <v>24</v>
      </c>
      <c r="C26" t="s">
        <v>22</v>
      </c>
      <c r="N26" s="11"/>
      <c r="O26" s="11"/>
      <c r="P26" s="11"/>
    </row>
    <row r="27" spans="1:16" ht="47.45" customHeight="1" x14ac:dyDescent="0.2">
      <c r="A27">
        <v>15</v>
      </c>
      <c r="B27" s="13" t="s">
        <v>36</v>
      </c>
      <c r="C27" s="12" t="s">
        <v>21</v>
      </c>
      <c r="N27" s="11"/>
      <c r="O27" s="11"/>
      <c r="P27" s="11"/>
    </row>
    <row r="28" spans="1:16" x14ac:dyDescent="0.2">
      <c r="A28">
        <v>16</v>
      </c>
      <c r="B28" s="12"/>
      <c r="C28" s="12"/>
      <c r="N28" s="11"/>
      <c r="O28" s="11"/>
      <c r="P28" s="11"/>
    </row>
    <row r="29" spans="1:16" x14ac:dyDescent="0.2">
      <c r="A29">
        <v>17</v>
      </c>
      <c r="N29" s="11"/>
      <c r="O29" s="11"/>
      <c r="P29" s="11"/>
    </row>
    <row r="30" spans="1:16" x14ac:dyDescent="0.2">
      <c r="A30">
        <v>18</v>
      </c>
      <c r="N30" s="11"/>
      <c r="O30" s="11"/>
      <c r="P30" s="11"/>
    </row>
    <row r="31" spans="1:16" x14ac:dyDescent="0.2">
      <c r="N31" s="11"/>
      <c r="O31" s="11"/>
      <c r="P31" s="11"/>
    </row>
    <row r="32" spans="1:16" x14ac:dyDescent="0.2">
      <c r="N32" s="11"/>
      <c r="O32" s="11"/>
      <c r="P32" s="11"/>
    </row>
    <row r="33" spans="1:16" x14ac:dyDescent="0.2">
      <c r="N33" s="11"/>
      <c r="O33" s="11"/>
      <c r="P33" s="11"/>
    </row>
    <row r="34" spans="1:16" x14ac:dyDescent="0.2">
      <c r="N34" s="11"/>
      <c r="O34" s="11"/>
      <c r="P34" s="11"/>
    </row>
    <row r="40" spans="1:16" x14ac:dyDescent="0.2">
      <c r="A40" t="s">
        <v>25</v>
      </c>
    </row>
    <row r="42" spans="1:16" x14ac:dyDescent="0.2">
      <c r="A42" s="1" t="s">
        <v>1</v>
      </c>
      <c r="B42" t="s">
        <v>26</v>
      </c>
      <c r="D42" t="s">
        <v>27</v>
      </c>
      <c r="E42" t="s">
        <v>28</v>
      </c>
      <c r="F42" t="s">
        <v>29</v>
      </c>
      <c r="G42" t="s">
        <v>30</v>
      </c>
      <c r="H42" t="s">
        <v>31</v>
      </c>
      <c r="I42" t="s">
        <v>32</v>
      </c>
    </row>
    <row r="43" spans="1:16" x14ac:dyDescent="0.2">
      <c r="A43">
        <v>1</v>
      </c>
      <c r="B43" s="12">
        <v>1</v>
      </c>
      <c r="D43">
        <v>1008</v>
      </c>
      <c r="E43">
        <v>3905</v>
      </c>
      <c r="F43">
        <v>15510</v>
      </c>
      <c r="G43">
        <v>61320</v>
      </c>
      <c r="H43">
        <v>244404</v>
      </c>
      <c r="I43">
        <f>SUM(D43:H43)</f>
        <v>326147</v>
      </c>
    </row>
    <row r="44" spans="1:16" x14ac:dyDescent="0.2">
      <c r="A44">
        <v>2</v>
      </c>
      <c r="B44" s="12"/>
    </row>
    <row r="45" spans="1:16" x14ac:dyDescent="0.2">
      <c r="A45">
        <v>3</v>
      </c>
      <c r="B45" s="12"/>
    </row>
    <row r="46" spans="1:16" x14ac:dyDescent="0.2">
      <c r="A46">
        <v>4</v>
      </c>
      <c r="B46" s="12"/>
    </row>
    <row r="47" spans="1:16" x14ac:dyDescent="0.2">
      <c r="A47">
        <v>5</v>
      </c>
      <c r="B47" s="12"/>
    </row>
    <row r="48" spans="1:16" x14ac:dyDescent="0.2">
      <c r="A48">
        <v>6</v>
      </c>
      <c r="B48" s="12">
        <v>2</v>
      </c>
      <c r="D48">
        <v>1116</v>
      </c>
      <c r="E48">
        <v>4260</v>
      </c>
      <c r="F48">
        <v>16779</v>
      </c>
      <c r="G48">
        <v>66640</v>
      </c>
      <c r="H48">
        <v>264492</v>
      </c>
      <c r="I48">
        <f>SUM(D48:H48)</f>
        <v>353287</v>
      </c>
    </row>
    <row r="49" spans="1:9" x14ac:dyDescent="0.2">
      <c r="A49">
        <v>7</v>
      </c>
      <c r="B49" s="12"/>
    </row>
    <row r="50" spans="1:9" x14ac:dyDescent="0.2">
      <c r="A50">
        <v>8</v>
      </c>
      <c r="B50" s="12"/>
    </row>
    <row r="51" spans="1:9" x14ac:dyDescent="0.2">
      <c r="A51">
        <v>9</v>
      </c>
      <c r="B51" s="12"/>
    </row>
    <row r="52" spans="1:9" x14ac:dyDescent="0.2">
      <c r="A52">
        <v>10</v>
      </c>
      <c r="B52" s="12"/>
    </row>
    <row r="53" spans="1:9" x14ac:dyDescent="0.2">
      <c r="A53">
        <v>11</v>
      </c>
      <c r="B53" s="12">
        <v>3</v>
      </c>
      <c r="D53">
        <v>1224</v>
      </c>
      <c r="E53">
        <v>4757</v>
      </c>
      <c r="F53">
        <v>18753</v>
      </c>
      <c r="G53">
        <v>74200</v>
      </c>
      <c r="H53">
        <v>295740</v>
      </c>
      <c r="I53">
        <f>SUM(D53:H53)</f>
        <v>394674</v>
      </c>
    </row>
    <row r="54" spans="1:9" x14ac:dyDescent="0.2">
      <c r="A54">
        <v>12</v>
      </c>
      <c r="B54" s="12"/>
    </row>
    <row r="55" spans="1:9" x14ac:dyDescent="0.2">
      <c r="A55">
        <v>13</v>
      </c>
      <c r="B55" s="12"/>
    </row>
    <row r="56" spans="1:9" x14ac:dyDescent="0.2">
      <c r="A56">
        <v>14</v>
      </c>
      <c r="B56" s="12"/>
    </row>
    <row r="57" spans="1:9" x14ac:dyDescent="0.2">
      <c r="A57">
        <v>15</v>
      </c>
      <c r="B57" s="12"/>
    </row>
    <row r="58" spans="1:9" x14ac:dyDescent="0.2">
      <c r="A58">
        <v>16</v>
      </c>
      <c r="B58" s="12">
        <v>4</v>
      </c>
      <c r="D58">
        <v>1440</v>
      </c>
      <c r="E58">
        <v>5609</v>
      </c>
      <c r="F58">
        <v>21996</v>
      </c>
      <c r="G58">
        <v>86800</v>
      </c>
      <c r="H58">
        <v>345402</v>
      </c>
      <c r="I58">
        <f>SUM(D58:H58)</f>
        <v>461247</v>
      </c>
    </row>
    <row r="59" spans="1:9" x14ac:dyDescent="0.2">
      <c r="A59">
        <v>17</v>
      </c>
      <c r="B59" s="12"/>
    </row>
    <row r="60" spans="1:9" x14ac:dyDescent="0.2">
      <c r="A60">
        <v>18</v>
      </c>
      <c r="B60" s="12"/>
    </row>
    <row r="61" spans="1:9" x14ac:dyDescent="0.2">
      <c r="A61">
        <v>19</v>
      </c>
      <c r="B61" s="12"/>
    </row>
    <row r="62" spans="1:9" x14ac:dyDescent="0.2">
      <c r="A62">
        <v>20</v>
      </c>
      <c r="B62" s="12"/>
    </row>
    <row r="65" spans="1:9" x14ac:dyDescent="0.2">
      <c r="A65" s="7" t="s">
        <v>38</v>
      </c>
    </row>
    <row r="67" spans="1:9" x14ac:dyDescent="0.2">
      <c r="A67" t="s">
        <v>39</v>
      </c>
      <c r="B67" t="s">
        <v>40</v>
      </c>
      <c r="C67" t="s">
        <v>44</v>
      </c>
    </row>
    <row r="68" spans="1:9" x14ac:dyDescent="0.2">
      <c r="A68">
        <v>1</v>
      </c>
    </row>
    <row r="69" spans="1:9" x14ac:dyDescent="0.2">
      <c r="A69">
        <v>2</v>
      </c>
    </row>
    <row r="70" spans="1:9" x14ac:dyDescent="0.2">
      <c r="A70">
        <v>3</v>
      </c>
    </row>
    <row r="71" spans="1:9" x14ac:dyDescent="0.2">
      <c r="A71">
        <v>4</v>
      </c>
    </row>
    <row r="73" spans="1:9" x14ac:dyDescent="0.2">
      <c r="E73" s="16" t="s">
        <v>45</v>
      </c>
      <c r="F73" s="12"/>
      <c r="G73" s="12"/>
    </row>
    <row r="74" spans="1:9" x14ac:dyDescent="0.2">
      <c r="E74" s="12"/>
      <c r="F74" s="12"/>
      <c r="G74" s="12"/>
    </row>
    <row r="75" spans="1:9" x14ac:dyDescent="0.2">
      <c r="B75" s="8" t="s">
        <v>48</v>
      </c>
      <c r="C75" s="8" t="s">
        <v>42</v>
      </c>
      <c r="D75" s="8">
        <v>10</v>
      </c>
      <c r="E75" s="8">
        <v>11</v>
      </c>
      <c r="F75" s="8">
        <v>12</v>
      </c>
      <c r="G75" s="8">
        <v>13</v>
      </c>
      <c r="H75" s="8">
        <v>14</v>
      </c>
      <c r="I75" s="8" t="s">
        <v>43</v>
      </c>
    </row>
    <row r="76" spans="1:9" x14ac:dyDescent="0.2">
      <c r="B76" s="8" t="s">
        <v>41</v>
      </c>
      <c r="C76" s="8"/>
      <c r="D76" s="8"/>
      <c r="E76" s="8"/>
      <c r="F76" s="8"/>
      <c r="G76" s="8"/>
      <c r="H76" s="8"/>
      <c r="I76" s="8"/>
    </row>
    <row r="77" spans="1:9" x14ac:dyDescent="0.2">
      <c r="B77" s="8">
        <v>1</v>
      </c>
      <c r="C77" s="8"/>
      <c r="D77" s="8">
        <v>5104</v>
      </c>
      <c r="E77" s="8">
        <v>19950</v>
      </c>
      <c r="F77" s="8">
        <v>79800</v>
      </c>
      <c r="G77" s="8">
        <v>318288</v>
      </c>
      <c r="H77" s="8">
        <v>1269934</v>
      </c>
      <c r="I77" s="8">
        <f>SUM(D77:H77)</f>
        <v>1693076</v>
      </c>
    </row>
    <row r="78" spans="1:9" x14ac:dyDescent="0.2">
      <c r="B78" s="8">
        <v>2</v>
      </c>
      <c r="C78" s="8"/>
      <c r="D78" s="8">
        <v>5104</v>
      </c>
      <c r="E78" s="8">
        <v>19950</v>
      </c>
      <c r="F78" s="8">
        <v>79572</v>
      </c>
      <c r="G78" s="8">
        <v>317832</v>
      </c>
      <c r="H78" s="8">
        <v>1269934</v>
      </c>
      <c r="I78" s="8">
        <f>SUM(D78:H78)</f>
        <v>1692392</v>
      </c>
    </row>
    <row r="79" spans="1:9" x14ac:dyDescent="0.2">
      <c r="B79" s="8">
        <v>3</v>
      </c>
      <c r="C79" s="8"/>
      <c r="D79" s="8">
        <v>6424</v>
      </c>
      <c r="E79" s="8">
        <v>25375</v>
      </c>
      <c r="F79" s="8">
        <v>100800</v>
      </c>
      <c r="G79" s="8">
        <v>400652</v>
      </c>
      <c r="H79" s="8">
        <v>1600312</v>
      </c>
      <c r="I79" s="8">
        <f>SUM(D79:H79)</f>
        <v>2133563</v>
      </c>
    </row>
    <row r="80" spans="1:9" x14ac:dyDescent="0.2">
      <c r="B80" s="8">
        <v>4</v>
      </c>
      <c r="C80" s="8"/>
      <c r="D80" s="8">
        <v>6424</v>
      </c>
      <c r="E80" s="8">
        <v>25375</v>
      </c>
      <c r="F80" s="8">
        <v>100512</v>
      </c>
      <c r="G80" s="8">
        <v>400078</v>
      </c>
      <c r="H80" s="8">
        <v>1600312</v>
      </c>
      <c r="I80" s="8">
        <f>SUM(D80:H80)</f>
        <v>2132701</v>
      </c>
    </row>
    <row r="81" spans="2:10" x14ac:dyDescent="0.2">
      <c r="B81" s="8"/>
      <c r="C81" s="8"/>
      <c r="D81" s="8"/>
      <c r="E81" s="8"/>
      <c r="F81" s="8"/>
      <c r="G81" s="8"/>
      <c r="H81" s="8"/>
      <c r="I81" s="8">
        <f>SUM(I77:I80)</f>
        <v>7651732</v>
      </c>
      <c r="J81" t="s">
        <v>76</v>
      </c>
    </row>
    <row r="85" spans="2:10" x14ac:dyDescent="0.2">
      <c r="C85" s="15" t="s">
        <v>60</v>
      </c>
      <c r="D85" s="16"/>
      <c r="E85" s="16"/>
    </row>
    <row r="86" spans="2:10" x14ac:dyDescent="0.2">
      <c r="C86" s="16"/>
      <c r="D86" s="16"/>
      <c r="E86" s="16"/>
    </row>
    <row r="87" spans="2:10" x14ac:dyDescent="0.2">
      <c r="B87" t="s">
        <v>52</v>
      </c>
      <c r="C87" t="s">
        <v>59</v>
      </c>
      <c r="D87" t="s">
        <v>54</v>
      </c>
      <c r="E87" t="s">
        <v>55</v>
      </c>
      <c r="F87" t="s">
        <v>53</v>
      </c>
      <c r="G87" t="s">
        <v>56</v>
      </c>
    </row>
    <row r="88" spans="2:10" x14ac:dyDescent="0.2">
      <c r="B88" t="s">
        <v>58</v>
      </c>
      <c r="C88">
        <v>10.41</v>
      </c>
      <c r="D88">
        <v>12.4</v>
      </c>
      <c r="E88">
        <v>3.62</v>
      </c>
      <c r="F88">
        <v>45.37</v>
      </c>
      <c r="G88">
        <v>6.64</v>
      </c>
    </row>
    <row r="89" spans="2:10" x14ac:dyDescent="0.2">
      <c r="B89" t="s">
        <v>57</v>
      </c>
      <c r="C89">
        <v>28.1813</v>
      </c>
      <c r="D89">
        <v>32.883299999999998</v>
      </c>
      <c r="E89" t="s">
        <v>61</v>
      </c>
      <c r="F89">
        <v>255.00450000000001</v>
      </c>
      <c r="G89">
        <v>21.793299999999999</v>
      </c>
    </row>
    <row r="91" spans="2:10" x14ac:dyDescent="0.2">
      <c r="D91" s="15" t="s">
        <v>46</v>
      </c>
      <c r="E91" s="16"/>
      <c r="F91" s="16"/>
    </row>
    <row r="92" spans="2:10" x14ac:dyDescent="0.2">
      <c r="D92" s="16"/>
      <c r="E92" s="16"/>
      <c r="F92" s="16"/>
    </row>
    <row r="94" spans="2:10" x14ac:dyDescent="0.2">
      <c r="B94" s="8" t="s">
        <v>47</v>
      </c>
      <c r="C94" s="8">
        <v>15</v>
      </c>
      <c r="D94" s="8">
        <v>16</v>
      </c>
      <c r="E94" s="8">
        <v>17</v>
      </c>
      <c r="F94" s="8">
        <v>18</v>
      </c>
      <c r="G94" s="8" t="s">
        <v>49</v>
      </c>
    </row>
    <row r="95" spans="2:10" x14ac:dyDescent="0.2">
      <c r="B95" s="8" t="s">
        <v>51</v>
      </c>
      <c r="C95" s="8">
        <v>189056</v>
      </c>
      <c r="D95" s="8">
        <v>754485</v>
      </c>
      <c r="E95" s="8">
        <v>3017940</v>
      </c>
      <c r="F95" s="8">
        <v>12064809</v>
      </c>
      <c r="G95" s="8">
        <f>SUM(C95:F95)</f>
        <v>16026290</v>
      </c>
      <c r="H95" t="s">
        <v>50</v>
      </c>
    </row>
    <row r="96" spans="2:10" x14ac:dyDescent="0.2">
      <c r="B96" t="s">
        <v>70</v>
      </c>
      <c r="C96">
        <v>3.8</v>
      </c>
      <c r="D96">
        <v>1.9</v>
      </c>
      <c r="E96">
        <v>0.95</v>
      </c>
      <c r="F96">
        <v>0.47499999999999998</v>
      </c>
    </row>
    <row r="98" spans="2:8" ht="14.25" customHeight="1" x14ac:dyDescent="0.2">
      <c r="D98" s="15" t="s">
        <v>62</v>
      </c>
      <c r="E98" s="16"/>
      <c r="F98" s="16"/>
    </row>
    <row r="99" spans="2:8" ht="14.25" customHeight="1" x14ac:dyDescent="0.2">
      <c r="D99" s="16"/>
      <c r="E99" s="16"/>
      <c r="F99" s="16"/>
    </row>
    <row r="101" spans="2:8" x14ac:dyDescent="0.2">
      <c r="B101" s="8" t="s">
        <v>47</v>
      </c>
      <c r="C101" s="8">
        <v>15</v>
      </c>
      <c r="D101" s="8">
        <v>16</v>
      </c>
      <c r="E101" s="8">
        <v>17</v>
      </c>
      <c r="F101" s="8">
        <v>18</v>
      </c>
      <c r="G101" s="8" t="s">
        <v>49</v>
      </c>
    </row>
    <row r="102" spans="2:8" x14ac:dyDescent="0.2">
      <c r="B102" s="8" t="s">
        <v>51</v>
      </c>
      <c r="C102" s="8">
        <v>220675</v>
      </c>
      <c r="D102" s="8">
        <v>880821</v>
      </c>
      <c r="E102" s="8">
        <v>3521346</v>
      </c>
      <c r="F102" s="8">
        <v>14078116</v>
      </c>
      <c r="G102" s="8">
        <f>SUM(C102:F102)</f>
        <v>18700958</v>
      </c>
      <c r="H102" t="s">
        <v>63</v>
      </c>
    </row>
    <row r="104" spans="2:8" x14ac:dyDescent="0.2">
      <c r="D104" s="15" t="s">
        <v>64</v>
      </c>
      <c r="E104" s="16"/>
      <c r="F104" s="16"/>
    </row>
    <row r="105" spans="2:8" x14ac:dyDescent="0.2">
      <c r="D105" s="16"/>
      <c r="E105" s="16"/>
      <c r="F105" s="16"/>
    </row>
    <row r="107" spans="2:8" x14ac:dyDescent="0.2">
      <c r="B107" s="8" t="s">
        <v>47</v>
      </c>
      <c r="C107" s="8">
        <v>15</v>
      </c>
      <c r="D107" s="8">
        <v>16</v>
      </c>
      <c r="E107" s="8">
        <v>17</v>
      </c>
      <c r="F107" s="8">
        <v>18</v>
      </c>
      <c r="G107" s="8" t="s">
        <v>49</v>
      </c>
    </row>
    <row r="108" spans="2:8" x14ac:dyDescent="0.2">
      <c r="B108" s="8" t="s">
        <v>51</v>
      </c>
      <c r="C108" s="8">
        <v>61359</v>
      </c>
      <c r="D108" s="8">
        <v>244758</v>
      </c>
      <c r="E108" s="8">
        <v>974880</v>
      </c>
      <c r="F108" s="8">
        <v>3895373</v>
      </c>
      <c r="G108" s="8">
        <f>SUM(C108:F108)</f>
        <v>5176370</v>
      </c>
      <c r="H108" t="s">
        <v>67</v>
      </c>
    </row>
    <row r="110" spans="2:8" x14ac:dyDescent="0.2">
      <c r="D110" s="15" t="s">
        <v>65</v>
      </c>
      <c r="E110" s="16"/>
      <c r="F110" s="16"/>
    </row>
    <row r="111" spans="2:8" x14ac:dyDescent="0.2">
      <c r="D111" s="16"/>
      <c r="E111" s="16"/>
      <c r="F111" s="16"/>
    </row>
    <row r="113" spans="2:8" x14ac:dyDescent="0.2">
      <c r="B113" s="8" t="s">
        <v>47</v>
      </c>
      <c r="C113" s="8">
        <v>15</v>
      </c>
      <c r="D113" s="8">
        <v>16</v>
      </c>
      <c r="E113" s="8">
        <v>17</v>
      </c>
      <c r="F113" s="8">
        <v>18</v>
      </c>
      <c r="G113" s="8" t="s">
        <v>49</v>
      </c>
    </row>
    <row r="114" spans="2:8" x14ac:dyDescent="0.2">
      <c r="B114" s="8" t="s">
        <v>51</v>
      </c>
      <c r="C114" s="8">
        <v>1707275</v>
      </c>
      <c r="D114" s="8">
        <v>6823845</v>
      </c>
      <c r="E114" s="8">
        <v>27290682</v>
      </c>
      <c r="F114" s="8">
        <v>109141715</v>
      </c>
      <c r="G114" s="8">
        <f>SUM(C114:F114)</f>
        <v>144963517</v>
      </c>
      <c r="H114" t="s">
        <v>68</v>
      </c>
    </row>
    <row r="116" spans="2:8" x14ac:dyDescent="0.2">
      <c r="D116" s="15" t="s">
        <v>66</v>
      </c>
      <c r="E116" s="16"/>
      <c r="F116" s="16"/>
    </row>
    <row r="117" spans="2:8" x14ac:dyDescent="0.2">
      <c r="D117" s="16"/>
      <c r="E117" s="16"/>
      <c r="F117" s="16"/>
    </row>
    <row r="119" spans="2:8" x14ac:dyDescent="0.2">
      <c r="B119" s="8" t="s">
        <v>47</v>
      </c>
      <c r="C119" s="8">
        <v>15</v>
      </c>
      <c r="D119" s="8">
        <v>16</v>
      </c>
      <c r="E119" s="8">
        <v>17</v>
      </c>
      <c r="F119" s="8">
        <v>18</v>
      </c>
      <c r="G119" s="8" t="s">
        <v>49</v>
      </c>
    </row>
    <row r="120" spans="2:8" x14ac:dyDescent="0.2">
      <c r="B120" s="8" t="s">
        <v>51</v>
      </c>
      <c r="C120" s="8">
        <v>146608</v>
      </c>
      <c r="D120" s="8">
        <v>584250</v>
      </c>
      <c r="E120" s="8">
        <v>2333871</v>
      </c>
      <c r="F120" s="8">
        <v>9331686</v>
      </c>
      <c r="G120" s="8">
        <f>SUM(C120:F120)</f>
        <v>12396415</v>
      </c>
      <c r="H120" t="s">
        <v>69</v>
      </c>
    </row>
    <row r="122" spans="2:8" x14ac:dyDescent="0.2">
      <c r="G122">
        <f>SUM(G95,G102,G108,G114,G120)</f>
        <v>197263550</v>
      </c>
      <c r="H122" t="s">
        <v>71</v>
      </c>
    </row>
  </sheetData>
  <mergeCells count="18">
    <mergeCell ref="S2:T2"/>
    <mergeCell ref="L14:N15"/>
    <mergeCell ref="D110:F111"/>
    <mergeCell ref="D116:F117"/>
    <mergeCell ref="M2:N2"/>
    <mergeCell ref="O2:P2"/>
    <mergeCell ref="Q2:R2"/>
    <mergeCell ref="E73:G74"/>
    <mergeCell ref="D91:F92"/>
    <mergeCell ref="C85:E86"/>
    <mergeCell ref="D98:F99"/>
    <mergeCell ref="D104:F105"/>
    <mergeCell ref="C27:C28"/>
    <mergeCell ref="B43:B47"/>
    <mergeCell ref="B48:B52"/>
    <mergeCell ref="B53:B57"/>
    <mergeCell ref="B58:B62"/>
    <mergeCell ref="B27:B2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4" workbookViewId="0">
      <selection activeCell="G24" sqref="G24"/>
    </sheetView>
  </sheetViews>
  <sheetFormatPr defaultRowHeight="14.25" x14ac:dyDescent="0.2"/>
  <cols>
    <col min="2" max="2" width="19.75" customWidth="1"/>
    <col min="4" max="4" width="19.25" customWidth="1"/>
    <col min="7" max="7" width="11.625" customWidth="1"/>
    <col min="8" max="8" width="19" customWidth="1"/>
  </cols>
  <sheetData>
    <row r="1" spans="1:8" x14ac:dyDescent="0.2">
      <c r="A1" s="17" t="s">
        <v>85</v>
      </c>
      <c r="B1" s="17"/>
      <c r="C1" s="17"/>
      <c r="D1" s="17"/>
      <c r="E1" s="17"/>
      <c r="F1" s="17"/>
      <c r="G1" s="17"/>
    </row>
    <row r="2" spans="1:8" x14ac:dyDescent="0.2">
      <c r="A2" s="17"/>
      <c r="B2" s="17"/>
      <c r="C2" s="17"/>
      <c r="D2" s="17"/>
      <c r="E2" s="17"/>
      <c r="F2" s="17"/>
      <c r="G2" s="17"/>
    </row>
    <row r="3" spans="1:8" x14ac:dyDescent="0.2">
      <c r="A3" s="17"/>
      <c r="B3" s="17"/>
      <c r="C3" s="17"/>
      <c r="D3" s="17"/>
      <c r="E3" s="17"/>
      <c r="F3" s="17"/>
      <c r="G3" s="17"/>
    </row>
    <row r="4" spans="1:8" x14ac:dyDescent="0.2">
      <c r="B4" t="s">
        <v>91</v>
      </c>
      <c r="C4" t="s">
        <v>92</v>
      </c>
      <c r="D4" t="s">
        <v>89</v>
      </c>
      <c r="E4" t="s">
        <v>90</v>
      </c>
      <c r="F4" t="s">
        <v>94</v>
      </c>
      <c r="G4" t="s">
        <v>123</v>
      </c>
      <c r="H4" t="s">
        <v>124</v>
      </c>
    </row>
    <row r="7" spans="1:8" x14ac:dyDescent="0.2">
      <c r="B7" t="s">
        <v>97</v>
      </c>
      <c r="C7" t="s">
        <v>99</v>
      </c>
      <c r="D7" t="s">
        <v>121</v>
      </c>
      <c r="H7" t="s">
        <v>125</v>
      </c>
    </row>
    <row r="8" spans="1:8" x14ac:dyDescent="0.2">
      <c r="C8" t="s">
        <v>100</v>
      </c>
      <c r="D8" t="s">
        <v>121</v>
      </c>
      <c r="H8" t="s">
        <v>125</v>
      </c>
    </row>
    <row r="9" spans="1:8" x14ac:dyDescent="0.2">
      <c r="C9" t="s">
        <v>101</v>
      </c>
      <c r="D9" t="s">
        <v>121</v>
      </c>
      <c r="H9" t="s">
        <v>125</v>
      </c>
    </row>
    <row r="10" spans="1:8" x14ac:dyDescent="0.2">
      <c r="C10" t="s">
        <v>102</v>
      </c>
      <c r="D10" t="s">
        <v>121</v>
      </c>
      <c r="H10" t="s">
        <v>125</v>
      </c>
    </row>
    <row r="11" spans="1:8" x14ac:dyDescent="0.2">
      <c r="B11" t="s">
        <v>86</v>
      </c>
      <c r="C11" t="s">
        <v>95</v>
      </c>
      <c r="D11" t="s">
        <v>88</v>
      </c>
      <c r="E11" t="s">
        <v>106</v>
      </c>
      <c r="H11" t="s">
        <v>125</v>
      </c>
    </row>
    <row r="12" spans="1:8" x14ac:dyDescent="0.2">
      <c r="C12" t="s">
        <v>87</v>
      </c>
      <c r="D12" t="s">
        <v>105</v>
      </c>
      <c r="E12" t="s">
        <v>93</v>
      </c>
      <c r="F12">
        <v>7919520</v>
      </c>
      <c r="H12" t="s">
        <v>125</v>
      </c>
    </row>
    <row r="13" spans="1:8" x14ac:dyDescent="0.2">
      <c r="C13" t="s">
        <v>96</v>
      </c>
      <c r="D13" t="s">
        <v>88</v>
      </c>
      <c r="H13" t="s">
        <v>125</v>
      </c>
    </row>
    <row r="14" spans="1:8" x14ac:dyDescent="0.2">
      <c r="B14" t="s">
        <v>98</v>
      </c>
      <c r="C14" t="s">
        <v>95</v>
      </c>
      <c r="D14" t="s">
        <v>88</v>
      </c>
      <c r="H14" t="s">
        <v>125</v>
      </c>
    </row>
    <row r="15" spans="1:8" x14ac:dyDescent="0.2">
      <c r="C15" t="s">
        <v>87</v>
      </c>
      <c r="D15" t="s">
        <v>88</v>
      </c>
      <c r="H15" t="s">
        <v>125</v>
      </c>
    </row>
    <row r="16" spans="1:8" x14ac:dyDescent="0.2">
      <c r="C16" t="s">
        <v>96</v>
      </c>
      <c r="D16" t="s">
        <v>88</v>
      </c>
      <c r="H16" t="s">
        <v>125</v>
      </c>
    </row>
    <row r="17" spans="2:8" x14ac:dyDescent="0.2">
      <c r="B17" t="s">
        <v>103</v>
      </c>
      <c r="C17" t="s">
        <v>104</v>
      </c>
      <c r="H17" t="s">
        <v>125</v>
      </c>
    </row>
    <row r="18" spans="2:8" x14ac:dyDescent="0.2">
      <c r="B18" t="s">
        <v>107</v>
      </c>
      <c r="C18" t="s">
        <v>108</v>
      </c>
      <c r="D18" t="s">
        <v>121</v>
      </c>
    </row>
    <row r="19" spans="2:8" x14ac:dyDescent="0.2">
      <c r="C19" t="s">
        <v>109</v>
      </c>
      <c r="D19" t="s">
        <v>121</v>
      </c>
    </row>
    <row r="20" spans="2:8" x14ac:dyDescent="0.2">
      <c r="B20" s="3" t="s">
        <v>126</v>
      </c>
      <c r="C20" t="s">
        <v>110</v>
      </c>
      <c r="D20" t="s">
        <v>121</v>
      </c>
    </row>
    <row r="21" spans="2:8" x14ac:dyDescent="0.2">
      <c r="C21" t="s">
        <v>111</v>
      </c>
    </row>
    <row r="22" spans="2:8" x14ac:dyDescent="0.2">
      <c r="B22" s="6"/>
      <c r="C22" t="s">
        <v>112</v>
      </c>
      <c r="D22" t="s">
        <v>105</v>
      </c>
      <c r="E22">
        <v>80</v>
      </c>
      <c r="G22" t="s">
        <v>130</v>
      </c>
    </row>
    <row r="23" spans="2:8" x14ac:dyDescent="0.2">
      <c r="C23" t="s">
        <v>113</v>
      </c>
      <c r="D23" t="s">
        <v>122</v>
      </c>
      <c r="E23">
        <v>90</v>
      </c>
      <c r="G23" t="s">
        <v>131</v>
      </c>
    </row>
    <row r="24" spans="2:8" x14ac:dyDescent="0.2">
      <c r="C24" t="s">
        <v>114</v>
      </c>
      <c r="D24" t="s">
        <v>122</v>
      </c>
      <c r="E24">
        <v>90</v>
      </c>
      <c r="G24">
        <v>102407</v>
      </c>
      <c r="H24" t="s">
        <v>125</v>
      </c>
    </row>
    <row r="25" spans="2:8" x14ac:dyDescent="0.2">
      <c r="C25" t="s">
        <v>115</v>
      </c>
      <c r="D25" t="s">
        <v>121</v>
      </c>
      <c r="E25">
        <v>75</v>
      </c>
      <c r="F25">
        <v>7362872</v>
      </c>
      <c r="G25" t="s">
        <v>127</v>
      </c>
      <c r="H25" t="s">
        <v>125</v>
      </c>
    </row>
    <row r="26" spans="2:8" x14ac:dyDescent="0.2">
      <c r="B26" s="6"/>
      <c r="C26" t="s">
        <v>116</v>
      </c>
      <c r="D26" t="s">
        <v>121</v>
      </c>
      <c r="E26">
        <v>90</v>
      </c>
      <c r="H26" t="s">
        <v>125</v>
      </c>
    </row>
    <row r="27" spans="2:8" x14ac:dyDescent="0.2">
      <c r="C27" t="s">
        <v>117</v>
      </c>
      <c r="D27" t="s">
        <v>121</v>
      </c>
      <c r="E27">
        <v>75</v>
      </c>
      <c r="F27">
        <v>7371043</v>
      </c>
      <c r="G27" t="s">
        <v>128</v>
      </c>
      <c r="H27" t="s">
        <v>125</v>
      </c>
    </row>
    <row r="28" spans="2:8" x14ac:dyDescent="0.2">
      <c r="C28" t="s">
        <v>118</v>
      </c>
      <c r="D28" t="s">
        <v>121</v>
      </c>
      <c r="E28">
        <v>75</v>
      </c>
      <c r="F28">
        <v>7648865</v>
      </c>
      <c r="G28" t="s">
        <v>129</v>
      </c>
      <c r="H28" t="s">
        <v>125</v>
      </c>
    </row>
    <row r="29" spans="2:8" x14ac:dyDescent="0.2">
      <c r="C29" t="s">
        <v>119</v>
      </c>
      <c r="D29" t="s">
        <v>121</v>
      </c>
    </row>
    <row r="30" spans="2:8" x14ac:dyDescent="0.2">
      <c r="C30" t="s">
        <v>120</v>
      </c>
    </row>
  </sheetData>
  <mergeCells count="1">
    <mergeCell ref="A1:G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杨伟</dc:creator>
  <cp:lastModifiedBy>Administrator</cp:lastModifiedBy>
  <dcterms:created xsi:type="dcterms:W3CDTF">2015-06-05T18:19:34Z</dcterms:created>
  <dcterms:modified xsi:type="dcterms:W3CDTF">2020-07-22T02:40:55Z</dcterms:modified>
</cp:coreProperties>
</file>