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ushu\Downloads\archive (2)\"/>
    </mc:Choice>
  </mc:AlternateContent>
  <xr:revisionPtr revIDLastSave="0" documentId="13_ncr:1_{B86E5D11-5C33-4594-AC74-1E0874AE7D12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task2" sheetId="1" r:id="rId1"/>
    <sheet name="Sheet2" sheetId="3" r:id="rId2"/>
  </sheets>
  <definedNames>
    <definedName name="_xlnm._FilterDatabase" localSheetId="0" hidden="1">task2!$A$1:$AG$7044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3" i="3"/>
  <c r="F12" i="3"/>
  <c r="F11" i="3"/>
  <c r="F10" i="3"/>
  <c r="F9" i="3"/>
  <c r="F4" i="3"/>
  <c r="F3" i="3"/>
  <c r="F2" i="3"/>
  <c r="B22" i="3"/>
  <c r="B21" i="3"/>
  <c r="B20" i="3"/>
  <c r="B14" i="3"/>
  <c r="B17" i="3"/>
  <c r="B16" i="3"/>
  <c r="B15" i="3"/>
  <c r="B11" i="3"/>
  <c r="B10" i="3"/>
  <c r="B9" i="3"/>
  <c r="B4" i="3"/>
  <c r="B3" i="3"/>
  <c r="B5" i="3"/>
  <c r="B2" i="3"/>
</calcChain>
</file>

<file path=xl/sharedStrings.xml><?xml version="1.0" encoding="utf-8"?>
<sst xmlns="http://schemas.openxmlformats.org/spreadsheetml/2006/main" count="156894" uniqueCount="9916">
  <si>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</si>
  <si>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</si>
  <si>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</si>
  <si>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</si>
  <si>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</si>
  <si>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</si>
  <si>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</si>
  <si>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</si>
  <si>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</si>
  <si>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</si>
  <si>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</si>
  <si>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</si>
  <si>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</si>
  <si>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</si>
  <si>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</si>
  <si>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</si>
  <si>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</si>
  <si>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</si>
  <si>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</si>
  <si>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</si>
  <si>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</si>
  <si>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</si>
  <si>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</si>
  <si>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</si>
  <si>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</si>
  <si>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</si>
  <si>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</si>
  <si>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</si>
  <si>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</si>
  <si>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</si>
  <si>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</si>
  <si>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</si>
  <si>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</si>
  <si>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</si>
  <si>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</si>
  <si>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</si>
  <si>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</si>
  <si>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</si>
  <si>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</si>
  <si>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</si>
  <si>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</si>
  <si>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</si>
  <si>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</si>
  <si>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</si>
  <si>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</si>
  <si>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</si>
  <si>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</si>
  <si>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</si>
  <si>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</si>
  <si>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</si>
  <si>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</si>
  <si>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</si>
  <si>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</si>
  <si>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</si>
  <si>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</si>
  <si>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</si>
  <si>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</si>
  <si>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</si>
  <si>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</si>
  <si>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</si>
  <si>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</si>
  <si>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</si>
  <si>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</si>
  <si>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</si>
  <si>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</si>
  <si>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</si>
  <si>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</si>
  <si>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</si>
  <si>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</si>
  <si>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</si>
  <si>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</si>
  <si>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</si>
  <si>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</si>
  <si>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</si>
  <si>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</si>
  <si>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</si>
  <si>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</si>
  <si>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</si>
  <si>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</si>
  <si>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</si>
  <si>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</si>
  <si>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</si>
  <si>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</si>
  <si>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</si>
  <si>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</si>
  <si>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</si>
  <si>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</si>
  <si>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</si>
  <si>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</si>
  <si>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</si>
  <si>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</si>
  <si>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</si>
  <si>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</si>
  <si>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</si>
  <si>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</si>
  <si>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</si>
  <si>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</si>
  <si>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</si>
  <si>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</si>
  <si>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</si>
  <si>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</si>
  <si>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</si>
  <si>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</si>
  <si>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</si>
  <si>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</si>
  <si>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</si>
  <si>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</si>
  <si>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</si>
  <si>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</si>
  <si>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</si>
  <si>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</si>
  <si>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</si>
  <si>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</si>
  <si>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</si>
  <si>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</si>
  <si>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</si>
  <si>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</si>
  <si>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</si>
  <si>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</si>
  <si>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</si>
  <si>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</si>
  <si>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</si>
  <si>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</si>
  <si>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</si>
  <si>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</si>
  <si>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</si>
  <si>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</si>
  <si>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</si>
  <si>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</si>
  <si>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</si>
  <si>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</si>
  <si>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</si>
  <si>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</si>
  <si>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</si>
  <si>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</si>
  <si>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</si>
  <si>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</si>
  <si>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</si>
  <si>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</si>
  <si>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</si>
  <si>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</si>
  <si>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</si>
  <si>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</si>
  <si>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</si>
  <si>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</si>
  <si>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</si>
  <si>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</si>
  <si>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</si>
  <si>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</si>
  <si>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</si>
  <si>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</si>
  <si>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</si>
  <si>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</si>
  <si>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</si>
  <si>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</si>
  <si>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</si>
  <si>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</si>
  <si>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</si>
  <si>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</si>
  <si>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</si>
  <si>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</si>
  <si>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</si>
  <si>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</si>
  <si>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</si>
  <si>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</si>
  <si>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</si>
  <si>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</si>
  <si>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</si>
  <si>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</si>
  <si>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</si>
  <si>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</si>
  <si>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</si>
  <si>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</si>
  <si>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</si>
  <si>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</si>
  <si>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</si>
  <si>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</si>
  <si>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</si>
  <si>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</si>
  <si>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</si>
  <si>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</si>
  <si>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</si>
  <si>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</si>
  <si>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</si>
  <si>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</si>
  <si>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</si>
  <si>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</si>
  <si>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</si>
  <si>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</si>
  <si>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</si>
  <si>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</si>
  <si>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</si>
  <si>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</si>
  <si>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</si>
  <si>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</si>
  <si>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</si>
  <si>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</si>
  <si>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</si>
  <si>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</si>
  <si>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</si>
  <si>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</si>
  <si>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</si>
  <si>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</si>
  <si>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</si>
  <si>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</si>
  <si>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</si>
  <si>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</si>
  <si>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</si>
  <si>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</si>
  <si>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</si>
  <si>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</si>
  <si>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</si>
  <si>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</si>
  <si>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</si>
  <si>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</si>
  <si>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</si>
  <si>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</si>
  <si>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</si>
  <si>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</si>
  <si>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</si>
  <si>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</si>
  <si>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</si>
  <si>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</si>
  <si>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</si>
  <si>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</si>
  <si>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</si>
  <si>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</si>
  <si>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</si>
  <si>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</si>
  <si>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</si>
  <si>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</si>
  <si>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</si>
  <si>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</si>
  <si>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</si>
  <si>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</si>
  <si>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</si>
  <si>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</si>
  <si>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</si>
  <si>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</si>
  <si>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</si>
  <si>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</si>
  <si>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</si>
  <si>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</si>
  <si>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</si>
  <si>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</si>
  <si>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</si>
  <si>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</si>
  <si>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</si>
  <si>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</si>
  <si>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</si>
  <si>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</si>
  <si>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</si>
  <si>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</si>
  <si>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</si>
  <si>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</si>
  <si>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</si>
  <si>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</si>
  <si>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</si>
  <si>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</si>
  <si>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</si>
  <si>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</si>
  <si>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</si>
  <si>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</si>
  <si>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</si>
  <si>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</si>
  <si>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</si>
  <si>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</si>
  <si>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</si>
  <si>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</si>
  <si>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</si>
  <si>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</si>
  <si>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</si>
  <si>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</si>
  <si>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</si>
  <si>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</si>
  <si>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</si>
  <si>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</si>
  <si>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</si>
  <si>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</si>
  <si>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</si>
  <si>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</si>
  <si>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</si>
  <si>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</si>
  <si>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</si>
  <si>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</si>
  <si>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</si>
  <si>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</si>
  <si>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</si>
  <si>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</si>
  <si>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</si>
  <si>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</si>
  <si>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</si>
  <si>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</si>
  <si>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</si>
  <si>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</si>
  <si>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</si>
  <si>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</si>
  <si>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</si>
  <si>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</si>
  <si>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</si>
  <si>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</si>
  <si>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</si>
  <si>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</si>
  <si>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</si>
  <si>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</si>
  <si>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</si>
  <si>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</si>
  <si>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</si>
  <si>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</si>
  <si>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</si>
  <si>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</si>
  <si>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</si>
  <si>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</si>
  <si>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</si>
  <si>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</si>
  <si>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</si>
  <si>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</si>
  <si>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</si>
  <si>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</si>
  <si>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</si>
  <si>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</si>
  <si>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</si>
  <si>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</si>
  <si>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</si>
  <si>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</si>
  <si>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</si>
  <si>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</si>
  <si>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</si>
  <si>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</si>
  <si>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</si>
  <si>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</si>
  <si>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</si>
  <si>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</si>
  <si>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</si>
  <si>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</si>
  <si>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</si>
  <si>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</si>
  <si>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</si>
  <si>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</si>
  <si>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</si>
  <si>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</si>
  <si>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</si>
  <si>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</si>
  <si>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</si>
  <si>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</si>
  <si>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</si>
  <si>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</si>
  <si>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</si>
  <si>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</si>
  <si>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</si>
  <si>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</si>
  <si>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</si>
  <si>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</si>
  <si>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</si>
  <si>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</si>
  <si>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</si>
  <si>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</si>
  <si>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</si>
  <si>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</si>
  <si>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</si>
  <si>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</si>
  <si>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</si>
  <si>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</si>
  <si>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</si>
  <si>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</si>
  <si>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</si>
  <si>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</si>
  <si>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</si>
  <si>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</si>
  <si>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</si>
  <si>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</si>
  <si>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</si>
  <si>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</si>
  <si>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</si>
  <si>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</si>
  <si>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</si>
  <si>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</si>
  <si>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</si>
  <si>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</si>
  <si>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</si>
  <si>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</si>
  <si>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</si>
  <si>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</si>
  <si>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</si>
  <si>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</si>
  <si>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</si>
  <si>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</si>
  <si>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</si>
  <si>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</si>
  <si>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</si>
  <si>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</si>
  <si>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</si>
  <si>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</si>
  <si>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</si>
  <si>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</si>
  <si>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</si>
  <si>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</si>
  <si>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</si>
  <si>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</si>
  <si>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</si>
  <si>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</si>
  <si>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</si>
  <si>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</si>
  <si>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</si>
  <si>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</si>
  <si>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</si>
  <si>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</si>
  <si>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</si>
  <si>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</si>
  <si>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</si>
  <si>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</si>
  <si>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</si>
  <si>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</si>
  <si>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</si>
  <si>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</si>
  <si>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</si>
  <si>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</si>
  <si>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</si>
  <si>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</si>
  <si>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</si>
  <si>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</si>
  <si>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</si>
  <si>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</si>
  <si>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</si>
  <si>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</si>
  <si>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</si>
  <si>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</si>
  <si>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</si>
  <si>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</si>
  <si>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</si>
  <si>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</si>
  <si>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</si>
  <si>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</si>
  <si>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</si>
  <si>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</si>
  <si>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</si>
  <si>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</si>
  <si>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</si>
  <si>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</si>
  <si>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</si>
  <si>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</si>
  <si>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</si>
  <si>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</si>
  <si>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</si>
  <si>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</si>
  <si>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</si>
  <si>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</si>
  <si>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</si>
  <si>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</si>
  <si>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</si>
  <si>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</si>
  <si>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</si>
  <si>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</si>
  <si>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</si>
  <si>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</si>
  <si>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</si>
  <si>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</si>
  <si>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</si>
  <si>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</si>
  <si>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</si>
  <si>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</si>
  <si>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</si>
  <si>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</si>
  <si>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</si>
  <si>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</si>
  <si>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</si>
  <si>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</si>
  <si>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</si>
  <si>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</si>
  <si>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</si>
  <si>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</si>
  <si>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</si>
  <si>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</si>
  <si>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</si>
  <si>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</si>
  <si>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</si>
  <si>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</si>
  <si>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</si>
  <si>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</si>
  <si>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</si>
  <si>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</si>
  <si>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</si>
  <si>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</si>
  <si>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</si>
  <si>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</si>
  <si>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</si>
  <si>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</si>
  <si>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</si>
  <si>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</si>
  <si>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</si>
  <si>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</si>
  <si>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</si>
  <si>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</si>
  <si>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</si>
  <si>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</si>
  <si>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</si>
  <si>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</si>
  <si>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</si>
  <si>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</si>
  <si>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</si>
  <si>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</si>
  <si>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</si>
  <si>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</si>
  <si>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</si>
  <si>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</si>
  <si>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</si>
  <si>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</si>
  <si>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</si>
  <si>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</si>
  <si>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</si>
  <si>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</si>
  <si>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</si>
  <si>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</si>
  <si>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</si>
  <si>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</si>
  <si>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</si>
  <si>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</si>
  <si>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</si>
  <si>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</si>
  <si>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</si>
  <si>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</si>
  <si>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</si>
  <si>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</si>
  <si>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</si>
  <si>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</si>
  <si>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</si>
  <si>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</si>
  <si>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</si>
  <si>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</si>
  <si>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</si>
  <si>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</si>
  <si>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</si>
  <si>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</si>
  <si>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</si>
  <si>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</si>
  <si>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</si>
  <si>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</si>
  <si>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</si>
  <si>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</si>
  <si>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</si>
  <si>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</si>
  <si>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</si>
  <si>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</si>
  <si>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</si>
  <si>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</si>
  <si>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</si>
  <si>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</si>
  <si>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</si>
  <si>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</si>
  <si>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</si>
  <si>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</si>
  <si>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</si>
  <si>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</si>
  <si>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</si>
  <si>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</si>
  <si>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</si>
  <si>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</si>
  <si>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</si>
  <si>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</si>
  <si>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</si>
  <si>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</si>
  <si>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</si>
  <si>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</si>
  <si>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</si>
  <si>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</si>
  <si>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</si>
  <si>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</si>
  <si>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</si>
  <si>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</si>
  <si>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</si>
  <si>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</si>
  <si>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</si>
  <si>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</si>
  <si>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</si>
  <si>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</si>
  <si>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</si>
  <si>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</si>
  <si>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</si>
  <si>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</si>
  <si>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</si>
  <si>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</si>
  <si>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</si>
  <si>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</si>
  <si>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</si>
  <si>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</si>
  <si>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</si>
  <si>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</si>
  <si>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</si>
  <si>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</si>
  <si>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</si>
  <si>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</si>
  <si>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</si>
  <si>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</si>
  <si>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</si>
  <si>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</si>
  <si>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</si>
  <si>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</si>
  <si>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</si>
  <si>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</si>
  <si>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</si>
  <si>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</si>
  <si>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</si>
  <si>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</si>
  <si>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</si>
  <si>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</si>
  <si>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</si>
  <si>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</si>
  <si>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</si>
  <si>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</si>
  <si>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</si>
  <si>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</si>
  <si>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</si>
  <si>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</si>
  <si>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</si>
  <si>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</si>
  <si>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</si>
  <si>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</si>
  <si>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</si>
  <si>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</si>
  <si>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</si>
  <si>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</si>
  <si>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</si>
  <si>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</si>
  <si>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</si>
  <si>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</si>
  <si>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</si>
  <si>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</si>
  <si>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</si>
  <si>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</si>
  <si>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</si>
  <si>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</si>
  <si>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</si>
  <si>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</si>
  <si>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</si>
  <si>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</si>
  <si>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</si>
  <si>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</si>
  <si>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</si>
  <si>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</si>
  <si>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</si>
  <si>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</si>
  <si>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</si>
  <si>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</si>
  <si>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</si>
  <si>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</si>
  <si>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</si>
  <si>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</si>
  <si>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</si>
  <si>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</si>
  <si>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</si>
  <si>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</si>
  <si>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</si>
  <si>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</si>
  <si>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</si>
  <si>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</si>
  <si>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</si>
  <si>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</si>
  <si>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</si>
  <si>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</si>
  <si>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</si>
  <si>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</si>
  <si>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</si>
  <si>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</si>
  <si>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</si>
  <si>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</si>
  <si>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</si>
  <si>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</si>
  <si>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</si>
  <si>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</si>
  <si>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</si>
  <si>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</si>
  <si>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</si>
  <si>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</si>
  <si>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</si>
  <si>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</si>
  <si>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</si>
  <si>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</si>
  <si>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</si>
  <si>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</si>
  <si>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</si>
  <si>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</si>
  <si>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</si>
  <si>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</si>
  <si>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</si>
  <si>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</si>
  <si>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</si>
  <si>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</si>
  <si>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</si>
  <si>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</si>
  <si>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</si>
  <si>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</si>
  <si>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</si>
  <si>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</si>
  <si>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</si>
  <si>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</si>
  <si>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</si>
  <si>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</si>
  <si>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</si>
  <si>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</si>
  <si>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</si>
  <si>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</si>
  <si>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</si>
  <si>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</si>
  <si>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</si>
  <si>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</si>
  <si>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</si>
  <si>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</si>
  <si>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</si>
  <si>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</si>
  <si>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</si>
  <si>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</si>
  <si>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</si>
  <si>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</si>
  <si>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</si>
  <si>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</si>
  <si>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</si>
  <si>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</si>
  <si>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</si>
  <si>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</si>
  <si>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</si>
  <si>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</si>
  <si>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</si>
  <si>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</si>
  <si>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</si>
  <si>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</si>
  <si>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</si>
  <si>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</si>
  <si>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</si>
  <si>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</si>
  <si>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</si>
  <si>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</si>
  <si>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</si>
  <si>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</si>
  <si>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</si>
  <si>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</si>
  <si>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</si>
  <si>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</si>
  <si>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</si>
  <si>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</si>
  <si>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</si>
  <si>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</si>
  <si>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</si>
  <si>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</si>
  <si>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</si>
  <si>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</si>
  <si>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</si>
  <si>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</si>
  <si>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</si>
  <si>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</si>
  <si>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</si>
  <si>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</si>
  <si>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</si>
  <si>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</si>
  <si>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</si>
  <si>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</si>
  <si>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</si>
  <si>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</si>
  <si>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</si>
  <si>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</si>
  <si>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</si>
  <si>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</si>
  <si>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</si>
  <si>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</si>
  <si>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</si>
  <si>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</si>
  <si>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</si>
  <si>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</si>
  <si>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</si>
  <si>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</si>
  <si>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</si>
  <si>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</si>
  <si>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</si>
  <si>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</si>
  <si>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</si>
  <si>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</si>
  <si>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</si>
  <si>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</si>
  <si>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</si>
  <si>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</si>
  <si>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</si>
  <si>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</si>
  <si>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</si>
  <si>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</si>
  <si>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</si>
  <si>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</si>
  <si>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</si>
  <si>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</si>
  <si>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</si>
  <si>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</si>
  <si>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</si>
  <si>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</si>
  <si>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</si>
  <si>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</si>
  <si>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</si>
  <si>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</si>
  <si>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</si>
  <si>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</si>
  <si>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</si>
  <si>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</si>
  <si>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</si>
  <si>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</si>
  <si>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</si>
  <si>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</si>
  <si>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</si>
  <si>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</si>
  <si>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</si>
  <si>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</si>
  <si>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</si>
  <si>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</si>
  <si>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</si>
  <si>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</si>
  <si>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</si>
  <si>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</si>
  <si>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</si>
  <si>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</si>
  <si>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</si>
  <si>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</si>
  <si>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</si>
  <si>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</si>
  <si>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</si>
  <si>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</si>
  <si>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</si>
  <si>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</si>
  <si>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</si>
  <si>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</si>
  <si>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</si>
  <si>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</si>
  <si>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</si>
  <si>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</si>
  <si>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</si>
  <si>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</si>
  <si>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</si>
  <si>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</si>
  <si>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</si>
  <si>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</si>
  <si>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</si>
  <si>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</si>
  <si>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</si>
  <si>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</si>
  <si>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</si>
  <si>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</si>
  <si>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</si>
  <si>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</si>
  <si>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</si>
  <si>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</si>
  <si>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</si>
  <si>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</si>
  <si>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</si>
  <si>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</si>
  <si>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</si>
  <si>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</si>
  <si>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</si>
  <si>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</si>
  <si>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</si>
  <si>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</si>
  <si>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</si>
  <si>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</si>
  <si>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</si>
  <si>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</si>
  <si>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</si>
  <si>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</si>
  <si>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</si>
  <si>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</si>
  <si>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</si>
  <si>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</si>
  <si>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</si>
  <si>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</si>
  <si>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</si>
  <si>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</si>
  <si>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</si>
  <si>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</si>
  <si>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</si>
  <si>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</si>
  <si>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</si>
  <si>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</si>
  <si>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</si>
  <si>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</si>
  <si>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</si>
  <si>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</si>
  <si>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</si>
  <si>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</si>
  <si>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</si>
  <si>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</si>
  <si>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</si>
  <si>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</si>
  <si>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</si>
  <si>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</si>
  <si>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</si>
  <si>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</si>
  <si>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</si>
  <si>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</si>
  <si>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</si>
  <si>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</si>
  <si>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</si>
  <si>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</si>
  <si>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</si>
  <si>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</si>
  <si>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</si>
  <si>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</si>
  <si>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</si>
  <si>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</si>
  <si>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</si>
  <si>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</si>
  <si>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</si>
  <si>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</si>
  <si>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</si>
  <si>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</si>
  <si>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</si>
  <si>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</si>
  <si>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</si>
  <si>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</si>
  <si>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</si>
  <si>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</si>
  <si>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</si>
  <si>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</si>
  <si>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</si>
  <si>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</si>
  <si>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</si>
  <si>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</si>
  <si>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</si>
  <si>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</si>
  <si>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</si>
  <si>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</si>
  <si>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</si>
  <si>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</si>
  <si>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</si>
  <si>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</si>
  <si>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</si>
  <si>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</si>
  <si>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</si>
  <si>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</si>
  <si>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</si>
  <si>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</si>
  <si>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</si>
  <si>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</si>
  <si>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</si>
  <si>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</si>
  <si>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</si>
  <si>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</si>
  <si>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</si>
  <si>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</si>
  <si>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</si>
  <si>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</si>
  <si>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</si>
  <si>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</si>
  <si>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</si>
  <si>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</si>
  <si>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</si>
  <si>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</si>
  <si>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</si>
  <si>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</si>
  <si>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</si>
  <si>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</si>
  <si>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</si>
  <si>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</si>
  <si>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</si>
  <si>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</si>
  <si>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</si>
  <si>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</si>
  <si>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</si>
  <si>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</si>
  <si>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</si>
  <si>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</si>
  <si>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</si>
  <si>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</si>
  <si>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</si>
  <si>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</si>
  <si>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</si>
  <si>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</si>
  <si>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</si>
  <si>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</si>
  <si>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</si>
  <si>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</si>
  <si>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</si>
  <si>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</si>
  <si>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</si>
  <si>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</si>
  <si>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</si>
  <si>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</si>
  <si>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</si>
  <si>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</si>
  <si>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</si>
  <si>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</si>
  <si>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</si>
  <si>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</si>
  <si>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</si>
  <si>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</si>
  <si>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</si>
  <si>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</si>
  <si>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</si>
  <si>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</si>
  <si>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</si>
  <si>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</si>
  <si>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</si>
  <si>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</si>
  <si>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</si>
  <si>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</si>
  <si>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</si>
  <si>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</si>
  <si>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</si>
  <si>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</si>
  <si>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</si>
  <si>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</si>
  <si>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</si>
  <si>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</si>
  <si>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</si>
  <si>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</si>
  <si>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</si>
  <si>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</si>
  <si>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</si>
  <si>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</si>
  <si>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</si>
  <si>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</si>
  <si>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</si>
  <si>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</si>
  <si>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</si>
  <si>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</si>
  <si>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</si>
  <si>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</si>
  <si>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</si>
  <si>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</si>
  <si>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</si>
  <si>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</si>
  <si>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</si>
  <si>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</si>
  <si>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</si>
  <si>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</si>
  <si>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</si>
  <si>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</si>
  <si>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</si>
  <si>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</si>
  <si>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</si>
  <si>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</si>
  <si>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</si>
  <si>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</si>
  <si>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</si>
  <si>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</si>
  <si>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</si>
  <si>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</si>
  <si>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</si>
  <si>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</si>
  <si>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</si>
  <si>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</si>
  <si>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</si>
  <si>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</si>
  <si>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</si>
  <si>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</si>
  <si>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</si>
  <si>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</si>
  <si>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</si>
  <si>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</si>
  <si>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</si>
  <si>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</si>
  <si>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</si>
  <si>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</si>
  <si>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</si>
  <si>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</si>
  <si>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</si>
  <si>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</si>
  <si>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</si>
  <si>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</si>
  <si>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</si>
  <si>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</si>
  <si>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</si>
  <si>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</si>
  <si>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</si>
  <si>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</si>
  <si>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</si>
  <si>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</si>
  <si>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</si>
  <si>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</si>
  <si>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</si>
  <si>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</si>
  <si>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</si>
  <si>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</si>
  <si>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</si>
  <si>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</si>
  <si>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</si>
  <si>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</si>
  <si>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</si>
  <si>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</si>
  <si>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</si>
  <si>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</si>
  <si>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</si>
  <si>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</si>
  <si>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</si>
  <si>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</si>
  <si>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</si>
  <si>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</si>
  <si>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</si>
  <si>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</si>
  <si>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</si>
  <si>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</si>
  <si>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</si>
  <si>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</si>
  <si>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</si>
  <si>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</si>
  <si>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</si>
  <si>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</si>
  <si>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</si>
  <si>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</si>
  <si>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</si>
  <si>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</si>
  <si>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</si>
  <si>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</si>
  <si>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</si>
  <si>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</si>
  <si>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</si>
  <si>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</si>
  <si>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</si>
  <si>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</si>
  <si>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</si>
  <si>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</si>
  <si>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</si>
  <si>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</si>
  <si>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</si>
  <si>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</si>
  <si>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</si>
  <si>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</si>
  <si>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</si>
  <si>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</si>
  <si>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</si>
  <si>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</si>
  <si>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</si>
  <si>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</si>
  <si>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</si>
  <si>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</si>
  <si>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</si>
  <si>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</si>
  <si>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</si>
  <si>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</si>
  <si>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</si>
  <si>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</si>
  <si>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</si>
  <si>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</si>
  <si>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</si>
  <si>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</si>
  <si>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</si>
  <si>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</si>
  <si>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</si>
  <si>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</si>
  <si>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</si>
  <si>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</si>
  <si>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</si>
  <si>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</si>
  <si>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</si>
  <si>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</si>
  <si>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</si>
  <si>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</si>
  <si>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</si>
  <si>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</si>
  <si>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</si>
  <si>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</si>
  <si>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</si>
  <si>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</si>
  <si>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</si>
  <si>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</si>
  <si>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</si>
  <si>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</si>
  <si>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</si>
  <si>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</si>
  <si>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</si>
  <si>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</si>
  <si>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</si>
  <si>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</si>
  <si>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</si>
  <si>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</si>
  <si>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</si>
  <si>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</si>
  <si>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</si>
  <si>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</si>
  <si>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</si>
  <si>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</si>
  <si>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</si>
  <si>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</si>
  <si>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</si>
  <si>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</si>
  <si>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</si>
  <si>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</si>
  <si>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</si>
  <si>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</si>
  <si>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</si>
  <si>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</si>
  <si>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</si>
  <si>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</si>
  <si>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</si>
  <si>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</si>
  <si>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</si>
  <si>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</si>
  <si>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</si>
  <si>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</si>
  <si>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</si>
  <si>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</si>
  <si>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</si>
  <si>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</si>
  <si>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</si>
  <si>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</si>
  <si>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</si>
  <si>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</si>
  <si>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</si>
  <si>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</si>
  <si>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</si>
  <si>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</si>
  <si>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</si>
  <si>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</si>
  <si>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</si>
  <si>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</si>
  <si>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</si>
  <si>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</si>
  <si>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</si>
  <si>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</si>
  <si>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</si>
  <si>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</si>
  <si>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</si>
  <si>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</si>
  <si>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</si>
  <si>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</si>
  <si>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</si>
  <si>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</si>
  <si>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</si>
  <si>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</si>
  <si>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</si>
  <si>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</si>
  <si>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</si>
  <si>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</si>
  <si>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</si>
  <si>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</si>
  <si>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</si>
  <si>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</si>
  <si>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</si>
  <si>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</si>
  <si>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</si>
  <si>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</si>
  <si>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</si>
  <si>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</si>
  <si>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</si>
  <si>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</si>
  <si>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</si>
  <si>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</si>
  <si>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</si>
  <si>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</si>
  <si>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</si>
  <si>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</si>
  <si>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</si>
  <si>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</si>
  <si>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</si>
  <si>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</si>
  <si>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</si>
  <si>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</si>
  <si>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</si>
  <si>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</si>
  <si>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</si>
  <si>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</si>
  <si>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</si>
  <si>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</si>
  <si>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</si>
  <si>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</si>
  <si>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</si>
  <si>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</si>
  <si>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</si>
  <si>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</si>
  <si>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</si>
  <si>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</si>
  <si>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</si>
  <si>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</si>
  <si>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</si>
  <si>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</si>
  <si>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</si>
  <si>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</si>
  <si>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</si>
  <si>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</si>
  <si>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</si>
  <si>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</si>
  <si>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</si>
  <si>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</si>
  <si>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</si>
  <si>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</si>
  <si>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</si>
  <si>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</si>
  <si>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</si>
  <si>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</si>
  <si>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</si>
  <si>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</si>
  <si>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</si>
  <si>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</si>
  <si>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</si>
  <si>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</si>
  <si>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</si>
  <si>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</si>
  <si>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</si>
  <si>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</si>
  <si>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</si>
  <si>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</si>
  <si>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</si>
  <si>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</si>
  <si>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</si>
  <si>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</si>
  <si>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</si>
  <si>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</si>
  <si>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</si>
  <si>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</si>
  <si>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</si>
  <si>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</si>
  <si>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</si>
  <si>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</si>
  <si>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</si>
  <si>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</si>
  <si>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</si>
  <si>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</si>
  <si>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</si>
  <si>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</si>
  <si>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</si>
  <si>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</si>
  <si>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</si>
  <si>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</si>
  <si>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</si>
  <si>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</si>
  <si>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</si>
  <si>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</si>
  <si>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</si>
  <si>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</si>
  <si>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</si>
  <si>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</si>
  <si>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</si>
  <si>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</si>
  <si>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</si>
  <si>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</si>
  <si>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</si>
  <si>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</si>
  <si>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</si>
  <si>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</si>
  <si>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</si>
  <si>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</si>
  <si>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</si>
  <si>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</si>
  <si>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</si>
  <si>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</si>
  <si>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</si>
  <si>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</si>
  <si>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</si>
  <si>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</si>
  <si>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</si>
  <si>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</si>
  <si>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</si>
  <si>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</si>
  <si>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</si>
  <si>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</si>
  <si>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</si>
  <si>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</si>
  <si>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</si>
  <si>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</si>
  <si>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</si>
  <si>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</si>
  <si>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</si>
  <si>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</si>
  <si>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</si>
  <si>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</si>
  <si>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</si>
  <si>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</si>
  <si>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</si>
  <si>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</si>
  <si>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</si>
  <si>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</si>
  <si>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</si>
  <si>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</si>
  <si>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</si>
  <si>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</si>
  <si>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</si>
  <si>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</si>
  <si>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</si>
  <si>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</si>
  <si>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</si>
  <si>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</si>
  <si>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</si>
  <si>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</si>
  <si>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</si>
  <si>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</si>
  <si>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</si>
  <si>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</si>
  <si>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</si>
  <si>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</si>
  <si>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</si>
  <si>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</si>
  <si>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</si>
  <si>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</si>
  <si>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</si>
  <si>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</si>
  <si>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</si>
  <si>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</si>
  <si>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</si>
  <si>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</si>
  <si>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</si>
  <si>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</si>
  <si>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</si>
  <si>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</si>
  <si>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</si>
  <si>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</si>
  <si>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</si>
  <si>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</si>
  <si>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</si>
  <si>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</si>
  <si>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</si>
  <si>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</si>
  <si>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</si>
  <si>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</si>
  <si>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</si>
  <si>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</si>
  <si>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</si>
  <si>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</si>
  <si>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</si>
  <si>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</si>
  <si>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</si>
  <si>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</si>
  <si>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</si>
  <si>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</si>
  <si>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</si>
  <si>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</si>
  <si>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</si>
  <si>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</si>
  <si>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</si>
  <si>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</si>
  <si>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</si>
  <si>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</si>
  <si>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</si>
  <si>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</si>
  <si>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</si>
  <si>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</si>
  <si>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</si>
  <si>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</si>
  <si>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</si>
  <si>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</si>
  <si>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</si>
  <si>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</si>
  <si>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</si>
  <si>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</si>
  <si>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</si>
  <si>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</si>
  <si>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</si>
  <si>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</si>
  <si>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</si>
  <si>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</si>
  <si>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</si>
  <si>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</si>
  <si>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</si>
  <si>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</si>
  <si>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</si>
  <si>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</si>
  <si>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</si>
  <si>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</si>
  <si>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</si>
  <si>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</si>
  <si>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</si>
  <si>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</si>
  <si>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</si>
  <si>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</si>
  <si>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</si>
  <si>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</si>
  <si>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</si>
  <si>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</si>
  <si>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</si>
  <si>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</si>
  <si>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</si>
  <si>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</si>
  <si>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</si>
  <si>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</si>
  <si>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</si>
  <si>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</si>
  <si>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</si>
  <si>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</si>
  <si>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</si>
  <si>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</si>
  <si>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</si>
  <si>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</si>
  <si>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</si>
  <si>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</si>
  <si>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</si>
  <si>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</si>
  <si>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</si>
  <si>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</si>
  <si>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</si>
  <si>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</si>
  <si>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</si>
  <si>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</si>
  <si>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</si>
  <si>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</si>
  <si>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</si>
  <si>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</si>
  <si>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</si>
  <si>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</si>
  <si>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</si>
  <si>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</si>
  <si>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</si>
  <si>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</si>
  <si>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</si>
  <si>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</si>
  <si>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</si>
  <si>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</si>
  <si>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</si>
  <si>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</si>
  <si>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</si>
  <si>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</si>
  <si>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</si>
  <si>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</si>
  <si>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</si>
  <si>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</si>
  <si>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</si>
  <si>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</si>
  <si>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</si>
  <si>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</si>
  <si>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</si>
  <si>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</si>
  <si>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</si>
  <si>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</si>
  <si>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</si>
  <si>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</si>
  <si>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</si>
  <si>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</si>
  <si>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</si>
  <si>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</si>
  <si>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</si>
  <si>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</si>
  <si>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</si>
  <si>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</si>
  <si>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</si>
  <si>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</si>
  <si>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</si>
  <si>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</si>
  <si>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</si>
  <si>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</si>
  <si>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</si>
  <si>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</si>
  <si>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</si>
  <si>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</si>
  <si>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</si>
  <si>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</si>
  <si>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</si>
  <si>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</si>
  <si>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</si>
  <si>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</si>
  <si>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</si>
  <si>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</si>
  <si>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</si>
  <si>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</si>
  <si>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</si>
  <si>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</si>
  <si>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</si>
  <si>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</si>
  <si>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</si>
  <si>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</si>
  <si>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</si>
  <si>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</si>
  <si>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</si>
  <si>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</si>
  <si>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</si>
  <si>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</si>
  <si>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</si>
  <si>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</si>
  <si>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</si>
  <si>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</si>
  <si>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</si>
  <si>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</si>
  <si>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</si>
  <si>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</si>
  <si>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</si>
  <si>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</si>
  <si>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</si>
  <si>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</si>
  <si>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</si>
  <si>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</si>
  <si>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</si>
  <si>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</si>
  <si>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</si>
  <si>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</si>
  <si>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</si>
  <si>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</si>
  <si>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</si>
  <si>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</si>
  <si>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</si>
  <si>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</si>
  <si>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</si>
  <si>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</si>
  <si>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</si>
  <si>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</si>
  <si>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</si>
  <si>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</si>
  <si>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</si>
  <si>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</si>
  <si>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</si>
  <si>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</si>
  <si>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</si>
  <si>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</si>
  <si>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</si>
  <si>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</si>
  <si>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</si>
  <si>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</si>
  <si>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</si>
  <si>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</si>
  <si>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</si>
  <si>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</si>
  <si>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</si>
  <si>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</si>
  <si>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</si>
  <si>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</si>
  <si>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</si>
  <si>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</si>
  <si>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</si>
  <si>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</si>
  <si>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</si>
  <si>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</si>
  <si>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</si>
  <si>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</si>
  <si>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</si>
  <si>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</si>
  <si>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</si>
  <si>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</si>
  <si>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</si>
  <si>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</si>
  <si>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</si>
  <si>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</si>
  <si>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</si>
  <si>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</si>
  <si>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</si>
  <si>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</si>
  <si>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</si>
  <si>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</si>
  <si>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</si>
  <si>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</si>
  <si>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</si>
  <si>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</si>
  <si>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</si>
  <si>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</si>
  <si>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</si>
  <si>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</si>
  <si>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</si>
  <si>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</si>
  <si>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</si>
  <si>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</si>
  <si>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</si>
  <si>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</si>
  <si>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</si>
  <si>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</si>
  <si>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</si>
  <si>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</si>
  <si>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</si>
  <si>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</si>
  <si>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</si>
  <si>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</si>
  <si>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</si>
  <si>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</si>
  <si>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</si>
  <si>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</si>
  <si>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</si>
  <si>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</si>
  <si>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</si>
  <si>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</si>
  <si>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</si>
  <si>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</si>
  <si>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</si>
  <si>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</si>
  <si>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</si>
  <si>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</si>
  <si>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</si>
  <si>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</si>
  <si>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</si>
  <si>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</si>
  <si>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</si>
  <si>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</si>
  <si>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</si>
  <si>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</si>
  <si>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</si>
  <si>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</si>
  <si>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</si>
  <si>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</si>
  <si>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</si>
  <si>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</si>
  <si>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</si>
  <si>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</si>
  <si>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</si>
  <si>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</si>
  <si>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</si>
  <si>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</si>
  <si>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</si>
  <si>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</si>
  <si>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</si>
  <si>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</si>
  <si>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</si>
  <si>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</si>
  <si>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</si>
  <si>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</si>
  <si>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</si>
  <si>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</si>
  <si>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</si>
  <si>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</si>
  <si>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</si>
  <si>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</si>
  <si>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</si>
  <si>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</si>
  <si>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</si>
  <si>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</si>
  <si>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</si>
  <si>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</si>
  <si>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</si>
  <si>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</si>
  <si>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</si>
  <si>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</si>
  <si>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</si>
  <si>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</si>
  <si>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</si>
  <si>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</si>
  <si>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</si>
  <si>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</si>
  <si>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</si>
  <si>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</si>
  <si>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</si>
  <si>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</si>
  <si>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</si>
  <si>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</si>
  <si>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</si>
  <si>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</si>
  <si>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</si>
  <si>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</si>
  <si>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</si>
  <si>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</si>
  <si>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</si>
  <si>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</si>
  <si>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</si>
  <si>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</si>
  <si>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</si>
  <si>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</si>
  <si>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</si>
  <si>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</si>
  <si>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</si>
  <si>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</si>
  <si>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</si>
  <si>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</si>
  <si>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</si>
  <si>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</si>
  <si>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</si>
  <si>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</si>
  <si>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</si>
  <si>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</si>
  <si>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</si>
  <si>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</si>
  <si>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</si>
  <si>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</si>
  <si>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</si>
  <si>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</si>
  <si>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</si>
  <si>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</si>
  <si>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</si>
  <si>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</si>
  <si>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</si>
  <si>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</si>
  <si>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</si>
  <si>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</si>
  <si>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</si>
  <si>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</si>
  <si>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</si>
  <si>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</si>
  <si>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</si>
  <si>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</si>
  <si>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</si>
  <si>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</si>
  <si>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</si>
  <si>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</si>
  <si>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</si>
  <si>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</si>
  <si>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</si>
  <si>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</si>
  <si>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</si>
  <si>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</si>
  <si>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</si>
  <si>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</si>
  <si>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</si>
  <si>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</si>
  <si>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</si>
  <si>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</si>
  <si>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</si>
  <si>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</si>
  <si>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</si>
  <si>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</si>
  <si>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</si>
  <si>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</si>
  <si>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</si>
  <si>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</si>
  <si>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</si>
  <si>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</si>
  <si>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</si>
  <si>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</si>
  <si>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</si>
  <si>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</si>
  <si>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</si>
  <si>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</si>
  <si>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</si>
  <si>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</si>
  <si>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</si>
  <si>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</si>
  <si>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</si>
  <si>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</si>
  <si>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</si>
  <si>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</si>
  <si>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</si>
  <si>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</si>
  <si>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</si>
  <si>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</si>
  <si>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</si>
  <si>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</si>
  <si>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</si>
  <si>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</si>
  <si>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</si>
  <si>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</si>
  <si>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</si>
  <si>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</si>
  <si>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</si>
  <si>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</si>
  <si>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</si>
  <si>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</si>
  <si>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</si>
  <si>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</si>
  <si>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</si>
  <si>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</si>
  <si>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</si>
  <si>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</si>
  <si>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</si>
  <si>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</si>
  <si>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</si>
  <si>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</si>
  <si>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</si>
  <si>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</si>
  <si>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</si>
  <si>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</si>
  <si>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</si>
  <si>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</si>
  <si>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</si>
  <si>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</si>
  <si>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</si>
  <si>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</si>
  <si>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</si>
  <si>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</si>
  <si>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</si>
  <si>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</si>
  <si>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</si>
  <si>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</si>
  <si>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</si>
  <si>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</si>
  <si>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</si>
  <si>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</si>
  <si>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</si>
  <si>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</si>
  <si>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</si>
  <si>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</si>
  <si>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</si>
  <si>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</si>
  <si>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</si>
  <si>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</si>
  <si>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</si>
  <si>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</si>
  <si>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</si>
  <si>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</si>
  <si>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</si>
  <si>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</si>
  <si>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</si>
  <si>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</si>
  <si>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</si>
  <si>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</si>
  <si>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</si>
  <si>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</si>
  <si>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</si>
  <si>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</si>
  <si>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</si>
  <si>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</si>
  <si>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</si>
  <si>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</si>
  <si>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</si>
  <si>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</si>
  <si>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</si>
  <si>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</si>
  <si>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</si>
  <si>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</si>
  <si>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</si>
  <si>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</si>
  <si>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</si>
  <si>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</si>
  <si>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</si>
  <si>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</si>
  <si>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</si>
  <si>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</si>
  <si>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</si>
  <si>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</si>
  <si>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</si>
  <si>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</si>
  <si>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</si>
  <si>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</si>
  <si>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</si>
  <si>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</si>
  <si>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</si>
  <si>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</si>
  <si>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</si>
  <si>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</si>
  <si>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</si>
  <si>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</si>
  <si>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</si>
  <si>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</si>
  <si>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</si>
  <si>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</si>
  <si>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</si>
  <si>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</si>
  <si>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</si>
  <si>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</si>
  <si>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</si>
  <si>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</si>
  <si>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</si>
  <si>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</si>
  <si>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</si>
  <si>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</si>
  <si>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</si>
  <si>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</si>
  <si>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</si>
  <si>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</si>
  <si>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</si>
  <si>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</si>
  <si>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</si>
  <si>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</si>
  <si>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</si>
  <si>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</si>
  <si>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</si>
  <si>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</si>
  <si>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</si>
  <si>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</si>
  <si>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</si>
  <si>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</si>
  <si>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</si>
  <si>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</si>
  <si>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</si>
  <si>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</si>
  <si>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</si>
  <si>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</si>
  <si>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</si>
  <si>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</si>
  <si>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</si>
  <si>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</si>
  <si>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</si>
  <si>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</si>
  <si>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</si>
  <si>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</si>
  <si>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</si>
  <si>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</si>
  <si>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</si>
  <si>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</si>
  <si>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</si>
  <si>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</si>
  <si>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</si>
  <si>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</si>
  <si>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</si>
  <si>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</si>
  <si>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</si>
  <si>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</si>
  <si>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</si>
  <si>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</si>
  <si>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</si>
  <si>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</si>
  <si>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</si>
  <si>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</si>
  <si>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</si>
  <si>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</si>
  <si>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</si>
  <si>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</si>
  <si>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</si>
  <si>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</si>
  <si>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</si>
  <si>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</si>
  <si>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</si>
  <si>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</si>
  <si>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</si>
  <si>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</si>
  <si>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</si>
  <si>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</si>
  <si>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</si>
  <si>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</si>
  <si>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</si>
  <si>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</si>
  <si>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</si>
  <si>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</si>
  <si>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</si>
  <si>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</si>
  <si>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</si>
  <si>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</si>
  <si>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</si>
  <si>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</si>
  <si>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</si>
  <si>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</si>
  <si>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</si>
  <si>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</si>
  <si>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</si>
  <si>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</si>
  <si>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</si>
  <si>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</si>
  <si>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</si>
  <si>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</si>
  <si>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</si>
  <si>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</si>
  <si>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</si>
  <si>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</si>
  <si>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</si>
  <si>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</si>
  <si>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</si>
  <si>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</si>
  <si>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</si>
  <si>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</si>
  <si>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</si>
  <si>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</si>
  <si>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</si>
  <si>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</si>
  <si>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</si>
  <si>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</si>
  <si>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</si>
  <si>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</si>
  <si>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</si>
  <si>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</si>
  <si>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</si>
  <si>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</si>
  <si>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</si>
  <si>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</si>
  <si>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</si>
  <si>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</si>
  <si>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</si>
  <si>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</si>
  <si>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</si>
  <si>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</si>
  <si>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</si>
  <si>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</si>
  <si>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</si>
  <si>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</si>
  <si>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</si>
  <si>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</si>
  <si>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</si>
  <si>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</si>
  <si>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</si>
  <si>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</si>
  <si>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</si>
  <si>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</si>
  <si>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</si>
  <si>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</si>
  <si>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</si>
  <si>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</si>
  <si>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</si>
  <si>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</si>
  <si>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</si>
  <si>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</si>
  <si>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</si>
  <si>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</si>
  <si>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</si>
  <si>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</si>
  <si>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</si>
  <si>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</si>
  <si>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</si>
  <si>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</si>
  <si>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</si>
  <si>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</si>
  <si>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</si>
  <si>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</si>
  <si>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</si>
  <si>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</si>
  <si>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</si>
  <si>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</si>
  <si>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</si>
  <si>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</si>
  <si>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</si>
  <si>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</si>
  <si>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</si>
  <si>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</si>
  <si>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</si>
  <si>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</si>
  <si>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</si>
  <si>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</si>
  <si>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</si>
  <si>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</si>
  <si>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</si>
  <si>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</si>
  <si>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</si>
  <si>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</si>
  <si>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</si>
  <si>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</si>
  <si>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</si>
  <si>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</si>
  <si>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</si>
  <si>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</si>
  <si>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</si>
  <si>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</si>
  <si>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</si>
  <si>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</si>
  <si>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</si>
  <si>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</si>
  <si>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</si>
  <si>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</si>
  <si>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</si>
  <si>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</si>
  <si>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</si>
  <si>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</si>
  <si>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</si>
  <si>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</si>
  <si>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</si>
  <si>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</si>
  <si>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</si>
  <si>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</si>
  <si>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</si>
  <si>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</si>
  <si>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</si>
  <si>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</si>
  <si>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</si>
  <si>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</si>
  <si>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</si>
  <si>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</si>
  <si>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</si>
  <si>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</si>
  <si>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</si>
  <si>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</si>
  <si>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</si>
  <si>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</si>
  <si>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</si>
  <si>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</si>
  <si>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</si>
  <si>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</si>
  <si>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</si>
  <si>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</si>
  <si>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</si>
  <si>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</si>
  <si>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</si>
  <si>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</si>
  <si>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</si>
  <si>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</si>
  <si>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</si>
  <si>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</si>
  <si>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</si>
  <si>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</si>
  <si>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</si>
  <si>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</si>
  <si>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</si>
  <si>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</si>
  <si>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</si>
  <si>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</si>
  <si>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</si>
  <si>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</si>
  <si>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</si>
  <si>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</si>
  <si>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</si>
  <si>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</si>
  <si>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</si>
  <si>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</si>
  <si>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</si>
  <si>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</si>
  <si>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</si>
  <si>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</si>
  <si>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</si>
  <si>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</si>
  <si>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</si>
  <si>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</si>
  <si>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</si>
  <si>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</si>
  <si>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</si>
  <si>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</si>
  <si>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</si>
  <si>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</si>
  <si>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</si>
  <si>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</si>
  <si>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</si>
  <si>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</si>
  <si>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</si>
  <si>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</si>
  <si>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</si>
  <si>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</si>
  <si>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</si>
  <si>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</si>
  <si>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</si>
  <si>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</si>
  <si>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</si>
  <si>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</si>
  <si>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</si>
  <si>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</si>
  <si>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</si>
  <si>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</si>
  <si>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</si>
  <si>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</si>
  <si>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</si>
  <si>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</si>
  <si>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</si>
  <si>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</si>
  <si>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</si>
  <si>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</si>
  <si>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</si>
  <si>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</si>
  <si>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</si>
  <si>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</si>
  <si>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</si>
  <si>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</si>
  <si>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</si>
  <si>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</si>
  <si>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</si>
  <si>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</si>
  <si>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</si>
  <si>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</si>
  <si>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</si>
  <si>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</si>
  <si>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</si>
  <si>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</si>
  <si>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</si>
  <si>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</si>
  <si>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</si>
  <si>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</si>
  <si>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</si>
  <si>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</si>
  <si>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</si>
  <si>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</si>
  <si>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</si>
  <si>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</si>
  <si>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</si>
  <si>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</si>
  <si>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</si>
  <si>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</si>
  <si>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</si>
  <si>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</si>
  <si>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</si>
  <si>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</si>
  <si>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</si>
  <si>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</si>
  <si>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</si>
  <si>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</si>
  <si>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</si>
  <si>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</si>
  <si>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</si>
  <si>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</si>
  <si>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</si>
  <si>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</si>
  <si>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</si>
  <si>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</si>
  <si>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</si>
  <si>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</si>
  <si>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</si>
  <si>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</si>
  <si>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</si>
  <si>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</si>
  <si>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</si>
  <si>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</si>
  <si>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</si>
  <si>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</si>
  <si>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</si>
  <si>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</si>
  <si>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</si>
  <si>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</si>
  <si>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</si>
  <si>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</si>
  <si>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</si>
  <si>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</si>
  <si>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</si>
  <si>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</si>
  <si>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</si>
  <si>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</si>
  <si>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</si>
  <si>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</si>
  <si>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</si>
  <si>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</si>
  <si>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</si>
  <si>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</si>
  <si>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</si>
  <si>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</si>
  <si>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</si>
  <si>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</si>
  <si>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</si>
  <si>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</si>
  <si>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</si>
  <si>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</si>
  <si>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</si>
  <si>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</si>
  <si>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</si>
  <si>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</si>
  <si>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</si>
  <si>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</si>
  <si>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</si>
  <si>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</si>
  <si>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</si>
  <si>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</si>
  <si>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</si>
  <si>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</si>
  <si>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</si>
  <si>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</si>
  <si>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</si>
  <si>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</si>
  <si>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</si>
  <si>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</si>
  <si>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</si>
  <si>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</si>
  <si>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</si>
  <si>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</si>
  <si>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</si>
  <si>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</si>
  <si>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</si>
  <si>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</si>
  <si>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</si>
  <si>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</si>
  <si>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</si>
  <si>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</si>
  <si>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</si>
  <si>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</si>
  <si>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</si>
  <si>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</si>
  <si>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</si>
  <si>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</si>
  <si>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</si>
  <si>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</si>
  <si>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</si>
  <si>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</si>
  <si>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</si>
  <si>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</si>
  <si>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</si>
  <si>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</si>
  <si>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</si>
  <si>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</si>
  <si>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</si>
  <si>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</si>
  <si>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</si>
  <si>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</si>
  <si>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</si>
  <si>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</si>
  <si>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</si>
  <si>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</si>
  <si>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</si>
  <si>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</si>
  <si>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</si>
  <si>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</si>
  <si>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</si>
  <si>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</si>
  <si>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</si>
  <si>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</si>
  <si>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</si>
  <si>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</si>
  <si>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</si>
  <si>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</si>
  <si>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</si>
  <si>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</si>
  <si>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</si>
  <si>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</si>
  <si>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</si>
  <si>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</si>
  <si>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</si>
  <si>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</si>
  <si>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</si>
  <si>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</si>
  <si>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</si>
  <si>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</si>
  <si>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</si>
  <si>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</si>
  <si>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</si>
  <si>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</si>
  <si>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</si>
  <si>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</si>
  <si>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</si>
  <si>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</si>
  <si>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</si>
  <si>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</si>
  <si>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</si>
  <si>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</si>
  <si>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</si>
  <si>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</si>
  <si>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</si>
  <si>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</si>
  <si>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</si>
  <si>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</si>
  <si>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</si>
  <si>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</si>
  <si>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</si>
  <si>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</si>
  <si>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</si>
  <si>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</si>
  <si>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</si>
  <si>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</si>
  <si>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</si>
  <si>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</si>
  <si>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</si>
  <si>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</si>
  <si>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</si>
  <si>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</si>
  <si>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</si>
  <si>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</si>
  <si>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</si>
  <si>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</si>
  <si>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</si>
  <si>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</si>
  <si>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</si>
  <si>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</si>
  <si>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</si>
  <si>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</si>
  <si>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</si>
  <si>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</si>
  <si>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</si>
  <si>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</si>
  <si>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</si>
  <si>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</si>
  <si>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</si>
  <si>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</si>
  <si>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</si>
  <si>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</si>
  <si>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</si>
  <si>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</si>
  <si>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</si>
  <si>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</si>
  <si>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</si>
  <si>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</si>
  <si>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</si>
  <si>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</si>
  <si>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</si>
  <si>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</si>
  <si>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</si>
  <si>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</si>
  <si>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</si>
  <si>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</si>
  <si>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</si>
  <si>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</si>
  <si>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</si>
  <si>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</si>
  <si>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</si>
  <si>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</si>
  <si>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</si>
  <si>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</si>
  <si>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</si>
  <si>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</si>
  <si>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</si>
  <si>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</si>
  <si>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</si>
  <si>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</si>
  <si>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</si>
  <si>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</si>
  <si>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</si>
  <si>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</si>
  <si>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</si>
  <si>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</si>
  <si>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</si>
  <si>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</si>
  <si>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</si>
  <si>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</si>
  <si>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</si>
  <si>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</si>
  <si>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</si>
  <si>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</si>
  <si>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</si>
  <si>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</si>
  <si>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</si>
  <si>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</si>
  <si>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</si>
  <si>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</si>
  <si>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</si>
  <si>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</si>
  <si>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</si>
  <si>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</si>
  <si>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</si>
  <si>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</si>
  <si>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</si>
  <si>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</si>
  <si>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</si>
  <si>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</si>
  <si>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</si>
  <si>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</si>
  <si>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</si>
  <si>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</si>
  <si>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</si>
  <si>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</si>
  <si>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</si>
  <si>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</si>
  <si>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</si>
  <si>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</si>
  <si>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</si>
  <si>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</si>
  <si>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</si>
  <si>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</si>
  <si>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</si>
  <si>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</si>
  <si>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</si>
  <si>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</si>
  <si>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</si>
  <si>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</si>
  <si>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</si>
  <si>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</si>
  <si>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</si>
  <si>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</si>
  <si>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</si>
  <si>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</si>
  <si>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</si>
  <si>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</si>
  <si>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</si>
  <si>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</si>
  <si>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</si>
  <si>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</si>
  <si>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</si>
  <si>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</si>
  <si>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</si>
  <si>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</si>
  <si>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</si>
  <si>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</si>
  <si>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</si>
  <si>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</si>
  <si>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</si>
  <si>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</si>
  <si>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</si>
  <si>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</si>
  <si>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</si>
  <si>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</si>
  <si>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</si>
  <si>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</si>
  <si>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</si>
  <si>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</si>
  <si>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</si>
  <si>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</si>
  <si>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</si>
  <si>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</si>
  <si>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</si>
  <si>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</si>
  <si>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</si>
  <si>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</si>
  <si>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</si>
  <si>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</si>
  <si>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</si>
  <si>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</si>
  <si>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</si>
  <si>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</si>
  <si>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</si>
  <si>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</si>
  <si>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</si>
  <si>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</si>
  <si>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</si>
  <si>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</si>
  <si>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</si>
  <si>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</si>
  <si>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</si>
  <si>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</si>
  <si>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</si>
  <si>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</si>
  <si>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</si>
  <si>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</si>
  <si>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</si>
  <si>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</si>
  <si>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</si>
  <si>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</si>
  <si>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</si>
  <si>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</si>
  <si>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</si>
  <si>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</si>
  <si>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</si>
  <si>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</si>
  <si>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</si>
  <si>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</si>
  <si>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</si>
  <si>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</si>
  <si>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</si>
  <si>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</si>
  <si>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</si>
  <si>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</si>
  <si>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</si>
  <si>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</si>
  <si>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</si>
  <si>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</si>
  <si>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</si>
  <si>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</si>
  <si>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</si>
  <si>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</si>
  <si>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</si>
  <si>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</si>
  <si>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</si>
  <si>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</si>
  <si>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</si>
  <si>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</si>
  <si>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</si>
  <si>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</si>
  <si>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</si>
  <si>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</si>
  <si>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</si>
  <si>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</si>
  <si>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</si>
  <si>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</si>
  <si>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</si>
  <si>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</si>
  <si>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</si>
  <si>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</si>
  <si>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</si>
  <si>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</si>
  <si>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</si>
  <si>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</si>
  <si>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</si>
  <si>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</si>
  <si>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</si>
  <si>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</si>
  <si>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</si>
  <si>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</si>
  <si>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</si>
  <si>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</si>
  <si>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</si>
  <si>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</si>
  <si>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</si>
  <si>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</si>
  <si>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</si>
  <si>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</si>
  <si>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</si>
  <si>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</si>
  <si>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</si>
  <si>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</si>
  <si>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</si>
  <si>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</si>
  <si>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</si>
  <si>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</si>
  <si>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</si>
  <si>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</si>
  <si>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</si>
  <si>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</si>
  <si>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</si>
  <si>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</si>
  <si>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</si>
  <si>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</si>
  <si>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</si>
  <si>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</si>
  <si>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</si>
  <si>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</si>
  <si>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</si>
  <si>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</si>
  <si>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</si>
  <si>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</si>
  <si>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</si>
  <si>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</si>
  <si>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</si>
  <si>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</si>
  <si>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</si>
  <si>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</si>
  <si>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</si>
  <si>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</si>
  <si>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</si>
  <si>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</si>
  <si>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</si>
  <si>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</si>
  <si>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</si>
  <si>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</si>
  <si>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</si>
  <si>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</si>
  <si>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</si>
  <si>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</si>
  <si>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</si>
  <si>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</si>
  <si>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</si>
  <si>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</si>
  <si>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</si>
  <si>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</si>
  <si>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</si>
  <si>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</si>
  <si>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</si>
  <si>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</si>
  <si>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</si>
  <si>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</si>
  <si>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</si>
  <si>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</si>
  <si>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</si>
  <si>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</si>
  <si>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</si>
  <si>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</si>
  <si>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</si>
  <si>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</si>
  <si>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</si>
  <si>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</si>
  <si>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</si>
  <si>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</si>
  <si>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</si>
  <si>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</si>
  <si>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</si>
  <si>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</si>
  <si>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</si>
  <si>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</si>
  <si>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</si>
  <si>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</si>
  <si>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</si>
  <si>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</si>
  <si>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</si>
  <si>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</si>
  <si>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</si>
  <si>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</si>
  <si>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</si>
  <si>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</si>
  <si>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</si>
  <si>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</si>
  <si>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</si>
  <si>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</si>
  <si>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</si>
  <si>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</si>
  <si>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</si>
  <si>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</si>
  <si>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</si>
  <si>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</si>
  <si>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</si>
  <si>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</si>
  <si>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</si>
  <si>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</si>
  <si>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</si>
  <si>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</si>
  <si>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</si>
  <si>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</si>
  <si>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</si>
  <si>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</si>
  <si>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</si>
  <si>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</si>
  <si>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</si>
  <si>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</si>
  <si>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</si>
  <si>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</si>
  <si>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</si>
  <si>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</si>
  <si>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</si>
  <si>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</si>
  <si>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</si>
  <si>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</si>
  <si>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</si>
  <si>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</si>
  <si>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</si>
  <si>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</si>
  <si>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</si>
  <si>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</si>
  <si>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</si>
  <si>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</si>
  <si>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</si>
  <si>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</si>
  <si>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</si>
  <si>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</si>
  <si>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</si>
  <si>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</si>
  <si>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</si>
  <si>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</si>
  <si>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</si>
  <si>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</si>
  <si>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</si>
  <si>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</si>
  <si>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</si>
  <si>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</si>
  <si>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</si>
  <si>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</si>
  <si>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</si>
  <si>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</si>
  <si>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</si>
  <si>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</si>
  <si>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</si>
  <si>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</si>
  <si>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</si>
  <si>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</si>
  <si>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</si>
  <si>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</si>
  <si>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</si>
  <si>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</si>
  <si>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</si>
  <si>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</si>
  <si>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</si>
  <si>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</si>
  <si>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</si>
  <si>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</si>
  <si>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</si>
  <si>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</si>
  <si>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</si>
  <si>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</si>
  <si>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</si>
  <si>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</si>
  <si>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</si>
  <si>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</si>
  <si>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</si>
  <si>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</si>
  <si>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</si>
  <si>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</si>
  <si>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</si>
  <si>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</si>
  <si>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</si>
  <si>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</si>
  <si>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</si>
  <si>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</si>
  <si>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</si>
  <si>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</si>
  <si>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</si>
  <si>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</si>
  <si>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</si>
  <si>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</si>
  <si>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</si>
  <si>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</si>
  <si>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</si>
  <si>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</si>
  <si>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</si>
  <si>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</si>
  <si>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</si>
  <si>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</si>
  <si>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</si>
  <si>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</si>
  <si>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</si>
  <si>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</si>
  <si>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</si>
  <si>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</si>
  <si>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</si>
  <si>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</si>
  <si>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</si>
  <si>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</si>
  <si>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</si>
  <si>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</si>
  <si>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</si>
  <si>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</si>
  <si>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</si>
  <si>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</si>
  <si>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</si>
  <si>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</si>
  <si>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</si>
  <si>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</si>
  <si>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</si>
  <si>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</si>
  <si>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</si>
  <si>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</si>
  <si>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</si>
  <si>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</si>
  <si>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</si>
  <si>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</si>
  <si>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</si>
  <si>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</si>
  <si>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</si>
  <si>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</si>
  <si>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</si>
  <si>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</si>
  <si>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</si>
  <si>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</si>
  <si>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</si>
  <si>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</si>
  <si>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</si>
  <si>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</si>
  <si>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</si>
  <si>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</si>
  <si>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</si>
  <si>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</si>
  <si>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</si>
  <si>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</si>
  <si>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</si>
  <si>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</si>
  <si>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</si>
  <si>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</si>
  <si>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</si>
  <si>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</si>
  <si>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</si>
  <si>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</si>
  <si>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</si>
  <si>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</si>
  <si>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</si>
  <si>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</si>
  <si>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</si>
  <si>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</si>
  <si>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</si>
  <si>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</si>
  <si>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</si>
  <si>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</si>
  <si>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</si>
  <si>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</si>
  <si>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</si>
  <si>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</si>
  <si>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</si>
  <si>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</si>
  <si>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</si>
  <si>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</si>
  <si>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</si>
  <si>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</si>
  <si>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</si>
  <si>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</si>
  <si>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</si>
  <si>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</si>
  <si>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</si>
  <si>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</si>
  <si>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</si>
  <si>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</si>
  <si>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</si>
  <si>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</si>
  <si>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</si>
  <si>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</si>
  <si>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</si>
  <si>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</si>
  <si>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</si>
  <si>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</si>
  <si>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</si>
  <si>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</si>
  <si>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</si>
  <si>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</si>
  <si>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</si>
  <si>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</si>
  <si>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</si>
  <si>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</si>
  <si>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</si>
  <si>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</si>
  <si>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</si>
  <si>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</si>
  <si>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</si>
  <si>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</si>
  <si>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</si>
  <si>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</si>
  <si>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</si>
  <si>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</si>
  <si>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</si>
  <si>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</si>
  <si>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</si>
  <si>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</si>
  <si>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</si>
  <si>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</si>
  <si>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</si>
  <si>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</si>
  <si>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</si>
  <si>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</si>
  <si>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</si>
  <si>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</si>
  <si>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</si>
  <si>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</si>
  <si>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</si>
  <si>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</si>
  <si>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</si>
  <si>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</si>
  <si>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</si>
  <si>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</si>
  <si>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</si>
  <si>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</si>
  <si>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</si>
  <si>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</si>
  <si>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</si>
  <si>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</si>
  <si>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</si>
  <si>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</si>
  <si>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</si>
  <si>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</si>
  <si>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</si>
  <si>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</si>
  <si>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</si>
  <si>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</si>
  <si>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</si>
  <si>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</si>
  <si>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</si>
  <si>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</si>
  <si>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</si>
  <si>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</si>
  <si>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</si>
  <si>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</si>
  <si>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</si>
  <si>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</si>
  <si>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</si>
  <si>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</si>
  <si>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</si>
  <si>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</si>
  <si>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</si>
  <si>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</si>
  <si>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</si>
  <si>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</si>
  <si>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</si>
  <si>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</si>
  <si>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</si>
  <si>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</si>
  <si>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</si>
  <si>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</si>
  <si>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</si>
  <si>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</si>
  <si>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</si>
  <si>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</si>
  <si>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</si>
  <si>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</si>
  <si>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</si>
  <si>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</si>
  <si>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</si>
  <si>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</si>
  <si>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</si>
  <si>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</si>
  <si>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</si>
  <si>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</si>
  <si>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</si>
  <si>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</si>
  <si>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</si>
  <si>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</si>
  <si>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</si>
  <si>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</si>
  <si>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</si>
  <si>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</si>
  <si>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</si>
  <si>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</si>
  <si>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</si>
  <si>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</si>
  <si>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</si>
  <si>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</si>
  <si>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</si>
  <si>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</si>
  <si>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</si>
  <si>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</si>
  <si>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</si>
  <si>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</si>
  <si>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</si>
  <si>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</si>
  <si>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</si>
  <si>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</si>
  <si>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</si>
  <si>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</si>
  <si>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</si>
  <si>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</si>
  <si>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</si>
  <si>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</si>
  <si>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</si>
  <si>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</si>
  <si>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</si>
  <si>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</si>
  <si>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</si>
  <si>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</si>
  <si>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</si>
  <si>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</si>
  <si>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</si>
  <si>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</si>
  <si>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</si>
  <si>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</si>
  <si>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</si>
  <si>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</si>
  <si>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</si>
  <si>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</si>
  <si>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</si>
  <si>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</si>
  <si>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</si>
  <si>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</si>
  <si>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</si>
  <si>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</si>
  <si>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</si>
  <si>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</si>
  <si>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</si>
  <si>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</si>
  <si>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</si>
  <si>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</si>
  <si>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</si>
  <si>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</si>
  <si>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</si>
  <si>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</si>
  <si>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</si>
  <si>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</si>
  <si>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</si>
  <si>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</si>
  <si>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</si>
  <si>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</si>
  <si>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</si>
  <si>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</si>
  <si>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</si>
  <si>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</si>
  <si>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</si>
  <si>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</si>
  <si>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</si>
  <si>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</si>
  <si>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</si>
  <si>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</si>
  <si>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</si>
  <si>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</si>
  <si>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</si>
  <si>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</si>
  <si>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</si>
  <si>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</si>
  <si>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</si>
  <si>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</si>
  <si>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</si>
  <si>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</si>
  <si>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</si>
  <si>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</si>
  <si>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</si>
  <si>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</si>
  <si>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</si>
  <si>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</si>
  <si>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</si>
  <si>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</si>
  <si>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</si>
  <si>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</si>
  <si>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</si>
  <si>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</si>
  <si>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</si>
  <si>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</si>
  <si>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</si>
  <si>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</si>
  <si>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</si>
  <si>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</si>
  <si>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</si>
  <si>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</si>
  <si>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</si>
  <si>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</si>
  <si>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</si>
  <si>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</si>
  <si>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</si>
  <si>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</si>
  <si>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</si>
  <si>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</si>
  <si>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</si>
  <si>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</si>
  <si>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</si>
  <si>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</si>
  <si>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</si>
  <si>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</si>
  <si>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</si>
  <si>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</si>
  <si>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</si>
  <si>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</si>
  <si>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</si>
  <si>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</si>
  <si>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</si>
  <si>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</si>
  <si>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</si>
  <si>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</si>
  <si>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</si>
  <si>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</si>
  <si>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</si>
  <si>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</si>
  <si>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</si>
  <si>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</si>
  <si>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</si>
  <si>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</si>
  <si>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</si>
  <si>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</si>
  <si>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</si>
  <si>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</si>
  <si>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</si>
  <si>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</si>
  <si>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</si>
  <si>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</si>
  <si>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</si>
  <si>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</si>
  <si>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</si>
  <si>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</si>
  <si>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</si>
  <si>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</si>
  <si>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</si>
  <si>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</si>
  <si>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</si>
  <si>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</si>
  <si>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</si>
  <si>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</si>
  <si>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</si>
  <si>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</si>
  <si>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</si>
  <si>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</si>
  <si>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</si>
  <si>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</si>
  <si>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</si>
  <si>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</si>
  <si>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</si>
  <si>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</si>
  <si>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</si>
  <si>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</si>
  <si>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</si>
  <si>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</si>
  <si>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</si>
  <si>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</si>
  <si>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</si>
  <si>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</si>
  <si>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</si>
  <si>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</si>
  <si>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</si>
  <si>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</si>
  <si>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</si>
  <si>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</si>
  <si>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</si>
  <si>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</si>
  <si>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</si>
  <si>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</si>
  <si>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</si>
  <si>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</si>
  <si>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</si>
  <si>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</si>
  <si>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</si>
  <si>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</si>
  <si>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</si>
  <si>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</si>
  <si>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</si>
  <si>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</si>
  <si>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</si>
  <si>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</si>
  <si>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</si>
  <si>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</si>
  <si>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</si>
  <si>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</si>
  <si>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</si>
  <si>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</si>
  <si>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</si>
  <si>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</si>
  <si>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</si>
  <si>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</si>
  <si>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</si>
  <si>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</si>
  <si>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</si>
  <si>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</si>
  <si>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</si>
  <si>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</si>
  <si>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</si>
  <si>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</si>
  <si>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</si>
  <si>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</si>
  <si>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</si>
  <si>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</si>
  <si>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</si>
  <si>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</si>
  <si>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</si>
  <si>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</si>
  <si>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</si>
  <si>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</si>
  <si>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</si>
  <si>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</si>
  <si>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</si>
  <si>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</si>
  <si>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</si>
  <si>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</si>
  <si>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</si>
  <si>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</si>
  <si>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</si>
  <si>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</si>
  <si>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</si>
  <si>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</si>
  <si>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</si>
  <si>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</si>
  <si>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</si>
  <si>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</si>
  <si>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</si>
  <si>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</si>
  <si>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</si>
  <si>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</si>
  <si>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</si>
  <si>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</si>
  <si>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</si>
  <si>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</si>
  <si>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</si>
  <si>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</si>
  <si>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</si>
  <si>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</si>
  <si>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</si>
  <si>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</si>
  <si>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</si>
  <si>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</si>
  <si>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</si>
  <si>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</si>
  <si>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</si>
  <si>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</si>
  <si>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</si>
  <si>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</si>
  <si>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</si>
  <si>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</si>
  <si>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</si>
  <si>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</si>
  <si>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</si>
  <si>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</si>
  <si>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</si>
  <si>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</si>
  <si>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</si>
  <si>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</si>
  <si>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</si>
  <si>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</si>
  <si>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</si>
  <si>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</si>
  <si>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</si>
  <si>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</si>
  <si>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</si>
  <si>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</si>
  <si>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</si>
  <si>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</si>
  <si>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</si>
  <si>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</si>
  <si>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</si>
  <si>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</si>
  <si>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</si>
  <si>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</si>
  <si>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</si>
  <si>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</si>
  <si>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</si>
  <si>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</si>
  <si>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</si>
  <si>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</si>
  <si>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</si>
  <si>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</si>
  <si>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</si>
  <si>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</si>
  <si>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</si>
  <si>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</si>
  <si>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</si>
  <si>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</si>
  <si>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</si>
  <si>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</si>
  <si>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</si>
  <si>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</si>
  <si>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</si>
  <si>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</si>
  <si>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</si>
  <si>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</si>
  <si>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</si>
  <si>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</si>
  <si>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</si>
  <si>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</si>
  <si>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</si>
  <si>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</si>
  <si>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</si>
  <si>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</si>
  <si>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</si>
  <si>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</si>
  <si>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</si>
  <si>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</si>
  <si>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</si>
  <si>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</si>
  <si>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</si>
  <si>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</si>
  <si>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</si>
  <si>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</si>
  <si>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</si>
  <si>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</si>
  <si>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</si>
  <si>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</si>
  <si>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</si>
  <si>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</si>
  <si>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</si>
  <si>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</si>
  <si>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</si>
  <si>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</si>
  <si>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</si>
  <si>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</si>
  <si>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</si>
  <si>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</si>
  <si>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</si>
  <si>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</si>
  <si>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</si>
  <si>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</si>
  <si>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</si>
  <si>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</si>
  <si>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</si>
  <si>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</si>
  <si>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</si>
  <si>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</si>
  <si>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</si>
  <si>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</si>
  <si>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</si>
  <si>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</si>
  <si>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</si>
  <si>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</si>
  <si>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</si>
  <si>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</si>
  <si>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</si>
  <si>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</si>
  <si>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</si>
  <si>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</si>
  <si>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</si>
  <si>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</si>
  <si>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</si>
  <si>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</si>
  <si>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</si>
  <si>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</si>
  <si>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</si>
  <si>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</si>
  <si>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</si>
  <si>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</si>
  <si>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</si>
  <si>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</si>
  <si>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</si>
  <si>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</si>
  <si>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</si>
  <si>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</si>
  <si>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</si>
  <si>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</si>
  <si>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</si>
  <si>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</si>
  <si>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</si>
  <si>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</si>
  <si>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</si>
  <si>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</si>
  <si>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</si>
  <si>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</si>
  <si>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</si>
  <si>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</si>
  <si>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</si>
  <si>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</si>
  <si>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</si>
  <si>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</si>
  <si>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</si>
  <si>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</si>
  <si>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</si>
  <si>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</si>
  <si>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</si>
  <si>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</si>
  <si>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</si>
  <si>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</si>
  <si>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</si>
  <si>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</si>
  <si>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</si>
  <si>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</si>
  <si>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</si>
  <si>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</si>
  <si>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</si>
  <si>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</si>
  <si>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</si>
  <si>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</si>
  <si>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</si>
  <si>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</si>
  <si>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</si>
  <si>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</si>
  <si>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</si>
  <si>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</si>
  <si>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</si>
  <si>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</si>
  <si>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</si>
  <si>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</si>
  <si>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</si>
  <si>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</si>
  <si>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</si>
  <si>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</si>
  <si>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</si>
  <si>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</si>
  <si>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</si>
  <si>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</si>
  <si>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</si>
  <si>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</si>
  <si>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</si>
  <si>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</si>
  <si>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</si>
  <si>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</si>
  <si>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</si>
  <si>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</si>
  <si>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</si>
  <si>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</si>
  <si>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</si>
  <si>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</si>
  <si>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</si>
  <si>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</si>
  <si>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</si>
  <si>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</si>
  <si>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</si>
  <si>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</si>
  <si>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</si>
  <si>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</si>
  <si>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</si>
  <si>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</si>
  <si>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</si>
  <si>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</si>
  <si>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</si>
  <si>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</si>
  <si>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</si>
  <si>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</si>
  <si>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</si>
  <si>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</si>
  <si>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</si>
  <si>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</si>
  <si>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</si>
  <si>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</si>
  <si>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</si>
  <si>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</si>
  <si>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</si>
  <si>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</si>
  <si>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</si>
  <si>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</si>
  <si>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</si>
  <si>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</si>
  <si>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</si>
  <si>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</si>
  <si>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</si>
  <si>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</si>
  <si>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</si>
  <si>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</si>
  <si>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</si>
  <si>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</si>
  <si>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</si>
  <si>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</si>
  <si>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</si>
  <si>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</si>
  <si>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</si>
  <si>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</si>
  <si>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</si>
  <si>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</si>
  <si>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</si>
  <si>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</si>
  <si>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</si>
  <si>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</si>
  <si>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</si>
  <si>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</si>
  <si>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</si>
  <si>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</si>
  <si>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</si>
  <si>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</si>
  <si>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</si>
  <si>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</si>
  <si>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</si>
  <si>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</si>
  <si>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</si>
  <si>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</si>
  <si>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</si>
  <si>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</si>
  <si>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</si>
  <si>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</si>
  <si>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</si>
  <si>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</si>
  <si>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</si>
  <si>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</si>
  <si>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</si>
  <si>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</si>
  <si>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</si>
  <si>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</si>
  <si>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</si>
  <si>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</si>
  <si>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</si>
  <si>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</si>
  <si>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</si>
  <si>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</si>
  <si>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</si>
  <si>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</si>
  <si>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</si>
  <si>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</si>
  <si>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</si>
  <si>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</si>
  <si>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</si>
  <si>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</si>
  <si>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</si>
  <si>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</si>
  <si>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</si>
  <si>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</si>
  <si>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</si>
  <si>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</si>
  <si>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</si>
  <si>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</si>
  <si>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</si>
  <si>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</si>
  <si>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</si>
  <si>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</si>
  <si>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</si>
  <si>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</si>
  <si>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</si>
  <si>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</si>
  <si>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</si>
  <si>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</si>
  <si>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</si>
  <si>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</si>
  <si>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</si>
  <si>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</si>
  <si>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</si>
  <si>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</si>
  <si>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</si>
  <si>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</si>
  <si>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</si>
  <si>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</si>
  <si>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</si>
  <si>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</si>
  <si>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</si>
  <si>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</si>
  <si>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</si>
  <si>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</si>
  <si>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</si>
  <si>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</si>
  <si>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</si>
  <si>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</si>
  <si>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</si>
  <si>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</si>
  <si>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</si>
  <si>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</si>
  <si>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</si>
  <si>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</si>
  <si>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</si>
  <si>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</si>
  <si>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</si>
  <si>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</si>
  <si>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</si>
  <si>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</si>
  <si>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</si>
  <si>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</si>
  <si>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</si>
  <si>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</si>
  <si>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</si>
  <si>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</si>
  <si>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</si>
  <si>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</si>
  <si>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</si>
  <si>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</si>
  <si>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</si>
  <si>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</si>
  <si>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</si>
  <si>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</si>
  <si>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</si>
  <si>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</si>
  <si>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</si>
  <si>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</si>
  <si>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</si>
  <si>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</si>
  <si>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</si>
  <si>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</si>
  <si>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</si>
  <si>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</si>
  <si>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</si>
  <si>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</si>
  <si>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</si>
  <si>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</si>
  <si>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</si>
  <si>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</si>
  <si>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</si>
  <si>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</si>
  <si>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</si>
  <si>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</si>
  <si>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</si>
  <si>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</si>
  <si>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</si>
  <si>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</si>
  <si>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</si>
  <si>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</si>
  <si>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</si>
  <si>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</si>
  <si>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</si>
  <si>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</si>
  <si>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</si>
  <si>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</si>
  <si>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</si>
  <si>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</si>
  <si>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</si>
  <si>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</si>
  <si>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</si>
  <si>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</si>
  <si>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</si>
  <si>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</si>
  <si>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</si>
  <si>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</si>
  <si>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</si>
  <si>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</si>
  <si>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</si>
  <si>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</si>
  <si>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</si>
  <si>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</si>
  <si>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</si>
  <si>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</si>
  <si>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</si>
  <si>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</si>
  <si>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</si>
  <si>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</si>
  <si>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</si>
  <si>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</si>
  <si>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</si>
  <si>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</si>
  <si>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</si>
  <si>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</si>
  <si>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</si>
  <si>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</si>
  <si>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</si>
  <si>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</si>
  <si>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</si>
  <si>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</si>
  <si>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</si>
  <si>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</si>
  <si>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</si>
  <si>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</si>
  <si>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</si>
  <si>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</si>
  <si>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</si>
  <si>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</si>
  <si>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</si>
  <si>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</si>
  <si>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</si>
  <si>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</si>
  <si>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</si>
  <si>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</si>
  <si>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</si>
  <si>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</si>
  <si>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</si>
  <si>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</si>
  <si>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</si>
  <si>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</si>
  <si>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</si>
  <si>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</si>
  <si>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</si>
  <si>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</si>
  <si>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</si>
  <si>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</si>
  <si>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</si>
  <si>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</si>
  <si>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</si>
  <si>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</si>
  <si>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</si>
  <si>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</si>
  <si>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</si>
  <si>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</si>
  <si>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</si>
  <si>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</si>
  <si>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</si>
  <si>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</si>
  <si>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</si>
  <si>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</si>
  <si>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</si>
  <si>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</si>
  <si>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</si>
  <si>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</si>
  <si>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</si>
  <si>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</si>
  <si>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</si>
  <si>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</si>
  <si>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</si>
  <si>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</si>
  <si>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</si>
  <si>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</si>
  <si>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</si>
  <si>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</si>
  <si>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</si>
  <si>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</si>
  <si>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</si>
  <si>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</si>
  <si>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</si>
  <si>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</si>
  <si>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</si>
  <si>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</si>
  <si>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</si>
  <si>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</si>
  <si>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</si>
  <si>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</si>
  <si>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</si>
  <si>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</si>
  <si>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</si>
  <si>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</si>
  <si>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</si>
  <si>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</si>
  <si>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</si>
  <si>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</si>
  <si>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</si>
  <si>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</si>
  <si>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</si>
  <si>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</si>
  <si>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</si>
  <si>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</si>
  <si>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</si>
  <si>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</si>
  <si>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</si>
  <si>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</si>
  <si>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</si>
  <si>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</si>
  <si>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</si>
  <si>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</si>
  <si>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</si>
  <si>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</si>
  <si>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</si>
  <si>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</si>
  <si>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</si>
  <si>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</si>
  <si>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</si>
  <si>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</si>
  <si>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</si>
  <si>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</si>
  <si>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</si>
  <si>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</si>
  <si>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</si>
  <si>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</si>
  <si>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</si>
  <si>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</si>
  <si>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</si>
  <si>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</si>
  <si>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</si>
  <si>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</si>
  <si>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</si>
  <si>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</si>
  <si>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</si>
  <si>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</si>
  <si>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</si>
  <si>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</si>
  <si>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</si>
  <si>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</si>
  <si>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</si>
  <si>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</si>
  <si>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</si>
  <si>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</si>
  <si>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</si>
  <si>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</si>
  <si>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</si>
  <si>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</si>
  <si>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</si>
  <si>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</si>
  <si>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</si>
  <si>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</si>
  <si>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</si>
  <si>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</si>
  <si>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</si>
  <si>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</si>
  <si>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</si>
  <si>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</si>
  <si>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</si>
  <si>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</si>
  <si>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</si>
  <si>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</si>
  <si>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</si>
  <si>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</si>
  <si>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</si>
  <si>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</si>
  <si>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</si>
  <si>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</si>
  <si>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</si>
  <si>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</si>
  <si>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</si>
  <si>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</si>
  <si>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</si>
  <si>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</si>
  <si>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</si>
  <si>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</si>
  <si>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</si>
  <si>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</si>
  <si>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</si>
  <si>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</si>
  <si>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</si>
  <si>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</si>
  <si>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</si>
  <si>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</si>
  <si>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</si>
  <si>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</si>
  <si>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</si>
  <si>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</si>
  <si>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</si>
  <si>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</si>
  <si>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</si>
  <si>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</si>
  <si>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</si>
  <si>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</si>
  <si>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</si>
  <si>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</si>
  <si>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</si>
  <si>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</si>
  <si>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</si>
  <si>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</si>
  <si>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</si>
  <si>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</si>
  <si>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</si>
  <si>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</si>
  <si>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</si>
  <si>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</si>
  <si>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</si>
  <si>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</si>
  <si>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</si>
  <si>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</si>
  <si>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</si>
  <si>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</si>
  <si>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</si>
  <si>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</si>
  <si>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</si>
  <si>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</si>
  <si>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</si>
  <si>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</si>
  <si>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</si>
  <si>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</si>
  <si>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</si>
  <si>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</si>
  <si>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</si>
  <si>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</si>
  <si>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</si>
  <si>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</si>
  <si>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</si>
  <si>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</si>
  <si>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</si>
  <si>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</si>
  <si>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</si>
  <si>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</si>
  <si>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</si>
  <si>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</si>
  <si>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</si>
  <si>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</si>
  <si>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</si>
  <si>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</si>
  <si>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</si>
  <si>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</si>
  <si>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</si>
  <si>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</si>
  <si>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</si>
  <si>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</si>
  <si>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</si>
  <si>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</si>
  <si>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</si>
  <si>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</si>
  <si>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</si>
  <si>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</si>
  <si>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</si>
  <si>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</si>
  <si>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</si>
  <si>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</si>
  <si>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</si>
  <si>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</si>
  <si>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</si>
  <si>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</si>
  <si>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</si>
  <si>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</si>
  <si>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</si>
  <si>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</si>
  <si>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</si>
  <si>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</si>
  <si>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</si>
  <si>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</si>
  <si>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</si>
  <si>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</si>
  <si>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</si>
  <si>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</si>
  <si>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</si>
  <si>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</si>
  <si>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</si>
  <si>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</si>
  <si>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</si>
  <si>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</si>
  <si>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</si>
  <si>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</si>
  <si>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</si>
  <si>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</si>
  <si>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</si>
  <si>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</si>
  <si>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</si>
  <si>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</si>
  <si>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</si>
  <si>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</si>
  <si>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</si>
  <si>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</si>
  <si>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</si>
  <si>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</si>
  <si>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</si>
  <si>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</si>
  <si>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</si>
  <si>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</si>
  <si>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</si>
  <si>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</si>
  <si>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</si>
  <si>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</si>
  <si>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</si>
  <si>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</si>
  <si>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</si>
  <si>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</si>
  <si>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</si>
  <si>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</si>
  <si>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</si>
  <si>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</si>
  <si>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</si>
  <si>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</si>
  <si>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</si>
  <si>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</si>
  <si>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</si>
  <si>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</si>
  <si>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</si>
  <si>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</si>
  <si>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</si>
  <si>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</si>
  <si>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</si>
  <si>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</si>
  <si>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</si>
  <si>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</si>
  <si>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</si>
  <si>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</si>
  <si>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</si>
  <si>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</si>
  <si>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</si>
  <si>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</si>
  <si>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</si>
  <si>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</si>
  <si>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</si>
  <si>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</si>
  <si>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</si>
  <si>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</si>
  <si>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</si>
  <si>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</si>
  <si>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</si>
  <si>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</si>
  <si>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</si>
  <si>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</si>
  <si>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</si>
  <si>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</si>
  <si>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</si>
  <si>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</si>
  <si>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</si>
  <si>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</si>
  <si>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</si>
  <si>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</si>
  <si>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</si>
  <si>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</si>
  <si>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</si>
  <si>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</si>
  <si>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</si>
  <si>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</si>
  <si>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</si>
  <si>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</si>
  <si>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</si>
  <si>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</si>
  <si>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</si>
  <si>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</si>
  <si>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</si>
  <si>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</si>
  <si>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</si>
  <si>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</si>
  <si>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</si>
  <si>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</si>
  <si>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</si>
  <si>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</si>
  <si>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</si>
  <si>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</si>
  <si>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</si>
  <si>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</si>
  <si>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</si>
  <si>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</si>
  <si>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</si>
  <si>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</si>
  <si>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</si>
  <si>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</si>
  <si>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</si>
  <si>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</si>
  <si>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</si>
  <si>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</si>
  <si>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</si>
  <si>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</si>
  <si>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</si>
  <si>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</si>
  <si>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</si>
  <si>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</si>
  <si>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</si>
  <si>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</si>
  <si>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</si>
  <si>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</si>
  <si>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</si>
  <si>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</si>
  <si>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</si>
  <si>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</si>
  <si>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</si>
  <si>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</si>
  <si>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</si>
  <si>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</si>
  <si>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</si>
  <si>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</si>
  <si>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</si>
  <si>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</si>
  <si>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</si>
  <si>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</si>
  <si>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</si>
  <si>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</si>
  <si>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</si>
  <si>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</si>
  <si>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</si>
  <si>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</si>
  <si>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</si>
  <si>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</si>
  <si>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</si>
  <si>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</si>
  <si>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</si>
  <si>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</si>
  <si>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</si>
  <si>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</si>
  <si>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</si>
  <si>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</si>
  <si>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</si>
  <si>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</si>
  <si>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</si>
  <si>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</si>
  <si>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</si>
  <si>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</si>
  <si>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</si>
  <si>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</si>
  <si>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</si>
  <si>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</si>
  <si>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</si>
  <si>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</si>
  <si>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</si>
  <si>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</si>
  <si>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</si>
  <si>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</si>
  <si>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</si>
  <si>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</si>
  <si>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</si>
  <si>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</si>
  <si>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</si>
  <si>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</si>
  <si>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</si>
  <si>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</si>
  <si>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</si>
  <si>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</si>
  <si>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</si>
  <si>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</si>
  <si>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</si>
  <si>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</si>
  <si>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</si>
  <si>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</si>
  <si>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</si>
  <si>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</si>
  <si>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</si>
  <si>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</si>
  <si>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</si>
  <si>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</si>
  <si>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</si>
  <si>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</si>
  <si>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</si>
  <si>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</si>
  <si>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</si>
  <si>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</si>
  <si>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</si>
  <si>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</si>
  <si>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</si>
  <si>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</si>
  <si>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</si>
  <si>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</si>
  <si>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</si>
  <si>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</si>
  <si>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</si>
  <si>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</si>
  <si>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</si>
  <si>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</si>
  <si>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</si>
  <si>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</si>
  <si>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</si>
  <si>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</si>
  <si>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</si>
  <si>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</si>
  <si>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</si>
  <si>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</si>
  <si>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</si>
  <si>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</si>
  <si>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</si>
  <si>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</si>
  <si>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</si>
  <si>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</si>
  <si>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</si>
  <si>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</si>
  <si>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</si>
  <si>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</si>
  <si>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</si>
  <si>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</si>
  <si>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</si>
  <si>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</si>
  <si>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</si>
  <si>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</si>
  <si>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</si>
  <si>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</si>
  <si>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</si>
  <si>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</si>
  <si>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</si>
  <si>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</si>
  <si>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</si>
  <si>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</si>
  <si>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</si>
  <si>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</si>
  <si>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</si>
  <si>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</si>
  <si>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</si>
  <si>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</si>
  <si>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</si>
  <si>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</si>
  <si>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</si>
  <si>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</si>
  <si>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</si>
  <si>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</si>
  <si>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</si>
  <si>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</si>
  <si>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</si>
  <si>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</si>
  <si>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</si>
  <si>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</si>
  <si>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</si>
  <si>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</si>
  <si>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</si>
  <si>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</si>
  <si>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</si>
  <si>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</si>
  <si>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</si>
  <si>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</si>
  <si>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</si>
  <si>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</si>
  <si>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</si>
  <si>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</si>
  <si>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</si>
  <si>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</si>
  <si>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</si>
  <si>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</si>
  <si>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</si>
  <si>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</si>
  <si>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</si>
  <si>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</si>
  <si>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</si>
  <si>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</si>
  <si>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</si>
  <si>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</si>
  <si>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</si>
  <si>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</si>
  <si>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</si>
  <si>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</si>
  <si>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</si>
  <si>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</si>
  <si>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</si>
  <si>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</si>
  <si>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</si>
  <si>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</si>
  <si>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</si>
  <si>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</si>
  <si>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</si>
  <si>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</si>
  <si>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</si>
  <si>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</si>
  <si>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</si>
  <si>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</si>
  <si>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</si>
  <si>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</si>
  <si>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</si>
  <si>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</si>
  <si>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</si>
  <si>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</si>
  <si>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</si>
  <si>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</si>
  <si>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</si>
  <si>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</si>
  <si>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</si>
  <si>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</si>
  <si>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</si>
  <si>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</si>
  <si>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</si>
  <si>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</si>
  <si>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</si>
  <si>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</si>
  <si>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</si>
  <si>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</si>
  <si>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</si>
  <si>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</si>
  <si>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</si>
  <si>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</si>
  <si>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</si>
  <si>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</si>
  <si>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</si>
  <si>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</si>
  <si>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</si>
  <si>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</si>
  <si>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</si>
  <si>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</si>
  <si>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</si>
  <si>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</si>
  <si>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</si>
  <si>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</si>
  <si>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</si>
  <si>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</si>
  <si>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</si>
  <si>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</si>
  <si>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</si>
  <si>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</si>
  <si>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</si>
  <si>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</si>
  <si>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</si>
  <si>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</si>
  <si>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</si>
  <si>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</si>
  <si>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</si>
  <si>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</si>
  <si>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</si>
  <si>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</si>
  <si>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</si>
  <si>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</si>
  <si>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</si>
  <si>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</si>
  <si>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</si>
  <si>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</si>
  <si>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</si>
  <si>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</si>
  <si>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</si>
  <si>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</si>
  <si>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</si>
  <si>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</si>
  <si>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</si>
  <si>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</si>
  <si>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</si>
  <si>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</si>
  <si>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</si>
  <si>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</si>
  <si>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</si>
  <si>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</si>
  <si>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</si>
  <si>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</si>
  <si>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</si>
  <si>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</si>
  <si>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</si>
  <si>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</si>
  <si>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</si>
  <si>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</si>
  <si>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</si>
  <si>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</si>
  <si>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</si>
  <si>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</si>
  <si>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</si>
  <si>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</si>
  <si>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</si>
  <si>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</si>
  <si>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</si>
  <si>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</si>
  <si>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</si>
  <si>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</si>
  <si>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</si>
  <si>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</si>
  <si>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</si>
  <si>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</si>
  <si>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</si>
  <si>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</si>
  <si>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</si>
  <si>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</si>
  <si>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</si>
  <si>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</si>
  <si>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</si>
  <si>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</si>
  <si>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</si>
  <si>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</si>
  <si>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</si>
  <si>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</si>
  <si>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</si>
  <si>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</si>
  <si>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</si>
  <si>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</si>
  <si>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</si>
  <si>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</si>
  <si>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</si>
  <si>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</si>
  <si>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</si>
  <si>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</si>
  <si>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</si>
  <si>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</si>
  <si>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</si>
  <si>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</si>
  <si>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</si>
  <si>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</si>
  <si>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</si>
  <si>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</si>
  <si>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</si>
  <si>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</si>
  <si>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</si>
  <si>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</si>
  <si>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</si>
  <si>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</si>
  <si>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</si>
  <si>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</si>
  <si>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</si>
  <si>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</si>
  <si>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</si>
  <si>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</si>
  <si>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</si>
  <si>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</si>
  <si>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</si>
  <si>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</si>
  <si>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</si>
  <si>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</si>
  <si>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</si>
  <si>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</si>
  <si>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</si>
  <si>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</si>
  <si>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</si>
  <si>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</si>
  <si>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</si>
  <si>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</si>
  <si>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</si>
  <si>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</si>
  <si>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</si>
  <si>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</si>
  <si>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</si>
  <si>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</si>
  <si>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</si>
  <si>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</si>
  <si>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</si>
  <si>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</si>
  <si>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</si>
  <si>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</si>
  <si>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</si>
  <si>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</si>
  <si>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</si>
  <si>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</si>
  <si>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</si>
  <si>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</si>
  <si>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</si>
  <si>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</si>
  <si>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</si>
  <si>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</si>
  <si>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</si>
  <si>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</si>
  <si>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</si>
  <si>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</si>
  <si>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</si>
  <si>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</si>
  <si>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</si>
  <si>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</si>
  <si>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</si>
  <si>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</si>
  <si>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</si>
  <si>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</si>
  <si>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</si>
  <si>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</si>
  <si>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</si>
  <si>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</si>
  <si>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</si>
  <si>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</si>
  <si>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</si>
  <si>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</si>
  <si>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</si>
  <si>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</si>
  <si>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</si>
  <si>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</si>
  <si>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</si>
  <si>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</si>
  <si>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</si>
  <si>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</si>
  <si>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</si>
  <si>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</si>
  <si>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</si>
  <si>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</si>
  <si>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</si>
  <si>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</si>
  <si>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</si>
  <si>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</si>
  <si>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</si>
  <si>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</si>
  <si>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</si>
  <si>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</si>
  <si>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</si>
  <si>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</si>
  <si>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</si>
  <si>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</si>
  <si>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</si>
  <si>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</si>
  <si>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</si>
  <si>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</si>
  <si>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</si>
  <si>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</si>
  <si>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</si>
  <si>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</si>
  <si>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</si>
  <si>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</si>
  <si>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</si>
  <si>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</si>
  <si>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</si>
  <si>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</si>
  <si>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</si>
  <si>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</si>
  <si>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</si>
  <si>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</si>
  <si>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</si>
  <si>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</si>
  <si>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</si>
  <si>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</si>
  <si>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</si>
  <si>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</si>
  <si>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</si>
  <si>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</si>
  <si>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</si>
  <si>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</si>
  <si>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</si>
  <si>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</si>
  <si>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</si>
  <si>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</si>
  <si>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</si>
  <si>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</si>
  <si>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</si>
  <si>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</si>
  <si>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</si>
  <si>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</si>
  <si>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</si>
  <si>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</si>
  <si>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</si>
  <si>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</si>
  <si>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</si>
  <si>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</si>
  <si>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</si>
  <si>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</si>
  <si>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</si>
  <si>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</si>
  <si>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</si>
  <si>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</si>
  <si>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</si>
  <si>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</si>
  <si>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</si>
  <si>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</si>
  <si>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</si>
  <si>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</si>
  <si>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</si>
  <si>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</si>
  <si>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</si>
  <si>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</si>
  <si>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</si>
  <si>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</si>
  <si>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</si>
  <si>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</si>
  <si>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</si>
  <si>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</si>
  <si>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</si>
  <si>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</si>
  <si>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</si>
  <si>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</si>
  <si>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</si>
  <si>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</si>
  <si>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</si>
  <si>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</si>
  <si>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</si>
  <si>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</si>
  <si>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</si>
  <si>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</si>
  <si>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</si>
  <si>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</si>
  <si>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</si>
  <si>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</si>
  <si>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</si>
  <si>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</si>
  <si>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</si>
  <si>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</si>
  <si>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</si>
  <si>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</si>
  <si>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</si>
  <si>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</si>
  <si>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</si>
  <si>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</si>
  <si>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</si>
  <si>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</si>
  <si>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</si>
  <si>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</si>
  <si>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</si>
  <si>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</si>
  <si>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</si>
  <si>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</si>
  <si>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</si>
  <si>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</si>
  <si>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</si>
  <si>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</si>
  <si>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</si>
  <si>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</si>
  <si>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</si>
  <si>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</si>
  <si>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</si>
  <si>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</si>
  <si>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</si>
  <si>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</si>
  <si>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</si>
  <si>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</si>
  <si>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</si>
  <si>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</si>
  <si>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</si>
  <si>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</si>
  <si>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</si>
  <si>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</si>
  <si>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</si>
  <si>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</si>
  <si>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</si>
  <si>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</si>
  <si>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</si>
  <si>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</si>
  <si>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</si>
  <si>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</si>
  <si>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</si>
  <si>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</si>
  <si>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</si>
  <si>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</si>
  <si>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</si>
  <si>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</si>
  <si>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</si>
  <si>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</si>
  <si>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</si>
  <si>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</si>
  <si>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</si>
  <si>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</si>
  <si>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</si>
  <si>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</si>
  <si>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</si>
  <si>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</si>
  <si>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</si>
  <si>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</si>
  <si>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</si>
  <si>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</si>
  <si>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</si>
  <si>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</si>
  <si>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</si>
  <si>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</si>
  <si>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</si>
  <si>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</si>
  <si>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</si>
  <si>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</si>
  <si>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</si>
  <si>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</si>
  <si>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</si>
  <si>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</si>
  <si>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</si>
  <si>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</si>
  <si>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</si>
  <si>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</si>
  <si>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</si>
  <si>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</si>
  <si>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</si>
  <si>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</si>
  <si>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</si>
  <si>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</si>
  <si>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</si>
  <si>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</si>
  <si>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</si>
  <si>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</si>
  <si>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</si>
  <si>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</si>
  <si>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</si>
  <si>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</si>
  <si>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</si>
  <si>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</si>
  <si>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</si>
  <si>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</si>
  <si>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</si>
  <si>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</si>
  <si>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</si>
  <si>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</si>
  <si>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</si>
  <si>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</si>
  <si>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</si>
  <si>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</si>
  <si>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</si>
  <si>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</si>
  <si>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</si>
  <si>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</si>
  <si>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</si>
  <si>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</si>
  <si>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</si>
  <si>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</si>
  <si>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</si>
  <si>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</si>
  <si>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</si>
  <si>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</si>
  <si>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</si>
  <si>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</si>
  <si>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</si>
  <si>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</si>
  <si>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</si>
  <si>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</si>
  <si>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</si>
  <si>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</si>
  <si>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</si>
  <si>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</si>
  <si>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</si>
  <si>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</si>
  <si>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</si>
  <si>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</si>
  <si>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</si>
  <si>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</si>
  <si>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</si>
  <si>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</si>
  <si>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</si>
  <si>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</si>
  <si>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</si>
  <si>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</si>
  <si>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</si>
  <si>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</si>
  <si>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</si>
  <si>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</si>
  <si>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</si>
  <si>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</si>
  <si>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</si>
  <si>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</si>
  <si>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</si>
  <si>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</si>
  <si>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</si>
  <si>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</si>
  <si>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</si>
  <si>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</si>
  <si>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</si>
  <si>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</si>
  <si>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</si>
  <si>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</si>
  <si>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</si>
  <si>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</si>
  <si>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</si>
  <si>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</si>
  <si>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</si>
  <si>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</si>
  <si>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</si>
  <si>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</si>
  <si>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</si>
  <si>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</si>
  <si>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</si>
  <si>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</si>
  <si>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</si>
  <si>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</si>
  <si>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</si>
  <si>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</si>
  <si>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</si>
  <si>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</si>
  <si>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</si>
  <si>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</si>
  <si>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</si>
  <si>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</si>
  <si>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</si>
  <si>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</si>
  <si>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</si>
  <si>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</si>
  <si>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</si>
  <si>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</si>
  <si>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</si>
  <si>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</si>
  <si>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</si>
  <si>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</si>
  <si>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</si>
  <si>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</si>
  <si>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</si>
  <si>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</si>
  <si>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</si>
  <si>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</si>
  <si>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</si>
  <si>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</si>
  <si>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</si>
  <si>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</si>
  <si>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</si>
  <si>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</si>
  <si>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</si>
  <si>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</si>
  <si>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</si>
  <si>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</si>
  <si>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</si>
  <si>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</si>
  <si>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</si>
  <si>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</si>
  <si>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</si>
  <si>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</si>
  <si>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</si>
  <si>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</si>
  <si>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</si>
  <si>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</si>
  <si>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</si>
  <si>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</si>
  <si>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</si>
  <si>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</si>
  <si>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</si>
  <si>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</si>
  <si>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</si>
  <si>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</si>
  <si>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</si>
  <si>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</si>
  <si>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</si>
  <si>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</si>
  <si>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</si>
  <si>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</si>
  <si>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</si>
  <si>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</si>
  <si>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</si>
  <si>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</si>
  <si>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</si>
  <si>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</si>
  <si>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</si>
  <si>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</si>
  <si>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</si>
  <si>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</si>
  <si>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</si>
  <si>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</si>
  <si>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</si>
  <si>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</si>
  <si>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</si>
  <si>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</si>
  <si>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</si>
  <si>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</si>
  <si>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</si>
  <si>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</si>
  <si>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</si>
  <si>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</si>
  <si>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</si>
  <si>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</si>
  <si>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</si>
  <si>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</si>
  <si>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</si>
  <si>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</si>
  <si>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</si>
  <si>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</si>
  <si>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</si>
  <si>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</si>
  <si>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</si>
  <si>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</si>
  <si>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</si>
  <si>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</si>
  <si>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</si>
  <si>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</si>
  <si>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</si>
  <si>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</si>
  <si>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</si>
  <si>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</si>
  <si>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</si>
  <si>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</si>
  <si>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</si>
  <si>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</si>
  <si>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</si>
  <si>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</si>
  <si>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</si>
  <si>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</si>
  <si>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</si>
  <si>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</si>
  <si>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</si>
  <si>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</si>
  <si>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</si>
  <si>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</si>
  <si>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</si>
  <si>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</si>
  <si>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</si>
  <si>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</si>
  <si>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</si>
  <si>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</si>
  <si>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</si>
  <si>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</si>
  <si>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</si>
  <si>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</si>
  <si>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</si>
  <si>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</si>
  <si>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</si>
  <si>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</si>
  <si>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</si>
  <si>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</si>
  <si>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</si>
  <si>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</si>
  <si>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</si>
  <si>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</si>
  <si>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</si>
  <si>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</si>
  <si>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</si>
  <si>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</si>
  <si>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</si>
  <si>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</si>
  <si>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</si>
  <si>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</si>
  <si>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</si>
  <si>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</si>
  <si>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</si>
  <si>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</si>
  <si>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</si>
  <si>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</si>
  <si>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</si>
  <si>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</si>
  <si>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</si>
  <si>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</si>
  <si>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</si>
  <si>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</si>
  <si>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</si>
  <si>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</si>
  <si>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</si>
  <si>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</si>
  <si>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</si>
  <si>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</si>
  <si>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</si>
  <si>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</si>
  <si>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</si>
  <si>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</si>
  <si>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</si>
  <si>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</si>
  <si>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</si>
  <si>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</si>
  <si>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</si>
  <si>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</si>
  <si>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</si>
  <si>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</si>
  <si>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</si>
  <si>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</si>
  <si>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</si>
  <si>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</si>
  <si>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</si>
  <si>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</si>
  <si>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</si>
  <si>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</si>
  <si>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</si>
  <si>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</si>
  <si>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</si>
  <si>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</si>
  <si>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</si>
  <si>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</si>
  <si>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</si>
  <si>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</si>
  <si>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</si>
  <si>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</si>
  <si>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</si>
  <si>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</si>
  <si>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</si>
  <si>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</si>
  <si>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</si>
  <si>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</si>
  <si>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</si>
  <si>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</si>
  <si>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</si>
  <si>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</si>
  <si>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</si>
  <si>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</si>
  <si>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</si>
  <si>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</si>
  <si>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</si>
  <si>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</si>
  <si>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</si>
  <si>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</si>
  <si>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</si>
  <si>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</si>
  <si>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</si>
  <si>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</si>
  <si>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</si>
  <si>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</si>
  <si>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</si>
  <si>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</si>
  <si>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</si>
  <si>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</si>
  <si>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</si>
  <si>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</si>
  <si>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</si>
  <si>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</si>
  <si>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</si>
  <si>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</si>
  <si>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</si>
  <si>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</si>
  <si>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</si>
  <si>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</si>
  <si>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</si>
  <si>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</si>
  <si>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</si>
  <si>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</si>
  <si>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</si>
  <si>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</si>
  <si>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</si>
  <si>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</si>
  <si>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</si>
  <si>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</si>
  <si>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</si>
  <si>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</si>
  <si>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</si>
  <si>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</si>
  <si>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</si>
  <si>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</si>
  <si>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</si>
  <si>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</si>
  <si>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</si>
  <si>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</si>
  <si>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</si>
  <si>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</si>
  <si>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</si>
  <si>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</si>
  <si>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</si>
  <si>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</si>
  <si>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</si>
  <si>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</si>
  <si>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</si>
  <si>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</si>
  <si>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</si>
  <si>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</si>
  <si>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</si>
  <si>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</si>
  <si>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</si>
  <si>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</si>
  <si>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</si>
  <si>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</si>
  <si>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</si>
  <si>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</si>
  <si>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</si>
  <si>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</si>
  <si>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</si>
  <si>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</si>
  <si>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</si>
  <si>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</si>
  <si>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</si>
  <si>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</si>
  <si>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</si>
  <si>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</si>
  <si>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</si>
  <si>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</si>
  <si>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</si>
  <si>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</si>
  <si>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</si>
  <si>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</si>
  <si>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</si>
  <si>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</si>
  <si>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</si>
  <si>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</si>
  <si>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</si>
  <si>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</si>
  <si>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</si>
  <si>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</si>
  <si>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</si>
  <si>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</si>
  <si>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</si>
  <si>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</si>
  <si>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</si>
  <si>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</si>
  <si>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</si>
  <si>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</si>
  <si>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</si>
  <si>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</si>
  <si>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</si>
  <si>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</si>
  <si>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</si>
  <si>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</si>
  <si>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</si>
  <si>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</si>
  <si>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</si>
  <si>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</si>
  <si>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</si>
  <si>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</si>
  <si>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</si>
  <si>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</si>
  <si>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</si>
  <si>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</si>
  <si>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</si>
  <si>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</si>
  <si>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</si>
  <si>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</si>
  <si>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</si>
  <si>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</si>
  <si>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</si>
  <si>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</si>
  <si>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</si>
  <si>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</si>
  <si>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</si>
  <si>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</si>
  <si>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</si>
  <si>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</si>
  <si>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</si>
  <si>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</si>
  <si>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</si>
  <si>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</si>
  <si>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</si>
  <si>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</si>
  <si>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</si>
  <si>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</si>
  <si>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</si>
  <si>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</si>
  <si>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</si>
  <si>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</si>
  <si>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</si>
  <si>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</si>
  <si>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</si>
  <si>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</si>
  <si>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</si>
  <si>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</si>
  <si>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</si>
  <si>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</si>
  <si>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</si>
  <si>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</si>
  <si>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</si>
  <si>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</si>
  <si>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</si>
  <si>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</si>
  <si>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</si>
  <si>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</si>
  <si>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</si>
  <si>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</si>
  <si>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</si>
  <si>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</si>
  <si>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</si>
  <si>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</si>
  <si>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</si>
  <si>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</si>
  <si>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</si>
  <si>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</si>
  <si>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</si>
  <si>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</si>
  <si>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</si>
  <si>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</si>
  <si>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</si>
  <si>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</si>
  <si>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</si>
  <si>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</si>
  <si>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</si>
  <si>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</si>
  <si>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</si>
  <si>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</si>
  <si>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</si>
  <si>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</si>
  <si>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</si>
  <si>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</si>
  <si>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</si>
  <si>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</si>
  <si>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</si>
  <si>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</si>
  <si>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</si>
  <si>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</si>
  <si>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</si>
  <si>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</si>
  <si>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</si>
  <si>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</si>
  <si>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</si>
  <si>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</si>
  <si>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</si>
  <si>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</si>
  <si>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</si>
  <si>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</si>
  <si>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</si>
  <si>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</si>
  <si>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</si>
  <si>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</si>
  <si>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</si>
  <si>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</si>
  <si>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</si>
  <si>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</si>
  <si>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</si>
  <si>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</si>
  <si>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</si>
  <si>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</si>
  <si>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</si>
  <si>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</si>
  <si>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</si>
  <si>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</si>
  <si>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</si>
  <si>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</si>
  <si>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</si>
  <si>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</si>
  <si>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</si>
  <si>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</si>
  <si>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</si>
  <si>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</si>
  <si>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</si>
  <si>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</si>
  <si>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</si>
  <si>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</si>
  <si>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</si>
  <si>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</si>
  <si>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</si>
  <si>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</si>
  <si>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</si>
  <si>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</si>
  <si>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</si>
  <si>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</si>
  <si>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</si>
  <si>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</si>
  <si>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</si>
  <si>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</si>
  <si>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</si>
  <si>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</si>
  <si>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</si>
  <si>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</si>
  <si>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</si>
  <si>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</si>
  <si>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</si>
  <si>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</si>
  <si>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</si>
  <si>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</si>
  <si>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</si>
  <si>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</si>
  <si>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</si>
  <si>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</si>
  <si>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</si>
  <si>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</si>
  <si>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</si>
  <si>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</si>
  <si>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</si>
  <si>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</si>
  <si>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</si>
  <si>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</si>
  <si>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</si>
  <si>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</si>
  <si>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</si>
  <si>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</si>
  <si>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</si>
  <si>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</si>
  <si>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</si>
  <si>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</si>
  <si>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</si>
  <si>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</si>
  <si>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</si>
  <si>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</si>
  <si>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</si>
  <si>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</si>
  <si>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</si>
  <si>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</si>
  <si>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</si>
  <si>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</si>
  <si>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</si>
  <si>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</si>
  <si>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</si>
  <si>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</si>
  <si>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</si>
  <si>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</si>
  <si>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</si>
  <si>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</si>
  <si>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</si>
  <si>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</si>
  <si>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</si>
  <si>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</si>
  <si>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</si>
  <si>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</si>
  <si>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</si>
  <si>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</si>
  <si>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</si>
  <si>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</si>
  <si>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</si>
  <si>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</si>
  <si>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</si>
  <si>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</si>
  <si>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</si>
  <si>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</si>
  <si>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</si>
  <si>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</si>
  <si>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</si>
  <si>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</si>
  <si>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</si>
  <si>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</si>
  <si>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</si>
  <si>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</si>
  <si>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</si>
  <si>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</si>
  <si>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</si>
  <si>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</si>
  <si>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</si>
  <si>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</si>
  <si>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</si>
  <si>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</si>
  <si>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</si>
  <si>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</si>
  <si>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</si>
  <si>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</si>
  <si>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</si>
  <si>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</si>
  <si>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</si>
  <si>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</si>
  <si>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</si>
  <si>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</si>
  <si>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</si>
  <si>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</si>
  <si>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</si>
  <si>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</si>
  <si>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</si>
  <si>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</si>
  <si>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</si>
  <si>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</si>
  <si>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</si>
  <si>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</si>
  <si>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</si>
  <si>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</si>
  <si>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</si>
  <si>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</si>
  <si>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</si>
  <si>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</si>
  <si>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</si>
  <si>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</si>
  <si>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</si>
  <si>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</si>
  <si>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</si>
  <si>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</si>
  <si>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</si>
  <si>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</si>
  <si>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</si>
  <si>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</si>
  <si>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</si>
  <si>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</si>
  <si>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</si>
  <si>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</si>
  <si>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</si>
  <si>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</si>
  <si>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</si>
  <si>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</si>
  <si>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</si>
  <si>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</si>
  <si>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</si>
  <si>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</si>
  <si>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</si>
  <si>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</si>
  <si>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</si>
  <si>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</si>
  <si>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</si>
  <si>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</si>
  <si>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</si>
  <si>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</si>
  <si>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</si>
  <si>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</si>
  <si>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</si>
  <si>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</si>
  <si>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</si>
  <si>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</si>
  <si>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</si>
  <si>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</si>
  <si>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</si>
  <si>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</si>
  <si>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</si>
  <si>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</si>
  <si>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</si>
  <si>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</si>
  <si>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</si>
  <si>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</si>
  <si>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</si>
  <si>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</si>
  <si>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</si>
  <si>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</si>
  <si>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</si>
  <si>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</si>
  <si>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</si>
  <si>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</si>
  <si>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</si>
  <si>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</si>
  <si>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</si>
  <si>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</si>
  <si>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</si>
  <si>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</si>
  <si>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</si>
  <si>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</si>
  <si>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</si>
  <si>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</si>
  <si>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</si>
  <si>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</si>
  <si>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</si>
  <si>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</si>
  <si>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</si>
  <si>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</si>
  <si>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</si>
  <si>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</si>
  <si>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</si>
  <si>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</si>
  <si>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</si>
  <si>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</si>
  <si>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</si>
  <si>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</si>
  <si>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</si>
  <si>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</si>
  <si>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</si>
  <si>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</si>
  <si>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</si>
  <si>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</si>
  <si>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</si>
  <si>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</si>
  <si>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</si>
  <si>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</si>
  <si>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</si>
  <si>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</si>
  <si>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</si>
  <si>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</si>
  <si>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</si>
  <si>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</si>
  <si>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</si>
  <si>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</si>
  <si>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</si>
  <si>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</si>
  <si>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</si>
  <si>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</si>
  <si>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</si>
  <si>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</si>
  <si>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</si>
  <si>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</si>
  <si>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</si>
  <si>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</si>
  <si>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</si>
  <si>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</si>
  <si>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</si>
  <si>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</si>
  <si>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</si>
  <si>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</si>
  <si>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</si>
  <si>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</si>
  <si>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</si>
  <si>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</si>
  <si>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</si>
  <si>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</si>
  <si>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</si>
  <si>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</si>
  <si>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</si>
  <si>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</si>
  <si>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</si>
  <si>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</si>
  <si>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</si>
  <si>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</si>
  <si>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</si>
  <si>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</si>
  <si>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</si>
  <si>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</si>
  <si>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</si>
  <si>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</si>
  <si>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</si>
  <si>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</si>
  <si>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</si>
  <si>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</si>
  <si>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</si>
  <si>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</si>
  <si>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</si>
  <si>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</si>
  <si>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</si>
  <si>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</si>
  <si>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</si>
  <si>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</si>
  <si>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</si>
  <si>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</si>
  <si>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</si>
  <si>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</si>
  <si>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</si>
  <si>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</si>
  <si>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</si>
  <si>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</si>
  <si>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</si>
  <si>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</si>
  <si>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</si>
  <si>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</si>
  <si>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</si>
  <si>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</si>
  <si>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</si>
  <si>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</si>
  <si>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</si>
  <si>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</si>
  <si>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</si>
  <si>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</si>
  <si>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</si>
  <si>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</si>
  <si>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</si>
  <si>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</si>
  <si>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</si>
  <si>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</si>
  <si>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</si>
  <si>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</si>
  <si>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</si>
  <si>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</si>
  <si>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</si>
  <si>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</si>
  <si>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</si>
  <si>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</si>
  <si>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</si>
  <si>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</si>
  <si>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</si>
  <si>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</si>
  <si>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</si>
  <si>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</si>
  <si>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</si>
  <si>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</si>
  <si>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</si>
  <si>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</si>
  <si>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</si>
  <si>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</si>
  <si>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</si>
  <si>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</si>
  <si>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</si>
  <si>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</si>
  <si>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</si>
  <si>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</si>
  <si>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</si>
  <si>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</si>
  <si>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</si>
  <si>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</si>
  <si>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</si>
  <si>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</si>
  <si>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</si>
  <si>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</si>
  <si>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</si>
  <si>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</si>
  <si>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</si>
  <si>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</si>
  <si>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</si>
  <si>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</si>
  <si>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</si>
  <si>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</si>
  <si>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</si>
  <si>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</si>
  <si>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</si>
  <si>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</si>
  <si>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</si>
  <si>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</si>
  <si>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</si>
  <si>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</si>
  <si>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</si>
  <si>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</si>
  <si>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</si>
  <si>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</si>
  <si>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</si>
  <si>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</si>
  <si>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</si>
  <si>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</si>
  <si>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</si>
  <si>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</si>
  <si>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</si>
  <si>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</si>
  <si>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</si>
  <si>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</si>
  <si>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</si>
  <si>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</si>
  <si>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</si>
  <si>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</si>
  <si>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</si>
  <si>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</si>
  <si>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</si>
  <si>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</si>
  <si>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</si>
  <si>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</si>
  <si>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</si>
  <si>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</si>
  <si>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</si>
  <si>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</si>
  <si>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</si>
  <si>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</si>
  <si>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</si>
  <si>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</si>
  <si>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</si>
  <si>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</si>
  <si>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</si>
  <si>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</si>
  <si>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</si>
  <si>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</si>
  <si>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</si>
  <si>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</si>
  <si>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</si>
  <si>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</si>
  <si>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</si>
  <si>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</si>
  <si>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</si>
  <si>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</si>
  <si>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</si>
  <si>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</si>
  <si>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</si>
  <si>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</si>
  <si>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</si>
  <si>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</si>
  <si>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</si>
  <si>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</si>
  <si>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</si>
  <si>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</si>
  <si>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</si>
  <si>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</si>
  <si>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</si>
  <si>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</si>
  <si>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</si>
  <si>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</si>
  <si>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</si>
  <si>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</si>
  <si>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</si>
  <si>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</si>
  <si>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</si>
  <si>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</si>
  <si>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</si>
  <si>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</si>
  <si>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</si>
  <si>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</si>
  <si>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</si>
  <si>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</si>
  <si>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</si>
  <si>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</si>
  <si>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</si>
  <si>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</si>
  <si>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</si>
  <si>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</si>
  <si>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</si>
  <si>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</si>
  <si>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</si>
  <si>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</si>
  <si>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</si>
  <si>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</si>
  <si>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</si>
  <si>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</si>
  <si>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</si>
  <si>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</si>
  <si>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</si>
  <si>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</si>
  <si>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</si>
  <si>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</si>
  <si>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</si>
  <si>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</si>
  <si>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</si>
  <si>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</si>
  <si>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</si>
  <si>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</si>
  <si>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</si>
  <si>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</si>
  <si>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</si>
  <si>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</si>
  <si>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</si>
  <si>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</si>
  <si>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</si>
  <si>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</si>
  <si>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</si>
  <si>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</si>
  <si>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</si>
  <si>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</si>
  <si>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</si>
  <si>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</si>
  <si>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</si>
  <si>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</si>
  <si>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</si>
  <si>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</si>
  <si>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</si>
  <si>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</si>
  <si>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</si>
  <si>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</si>
  <si>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</si>
  <si>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</si>
  <si>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</si>
  <si>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</si>
  <si>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</si>
  <si>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</si>
  <si>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</si>
  <si>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</si>
  <si>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</si>
  <si>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</si>
  <si>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</si>
  <si>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</si>
  <si>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</si>
  <si>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</si>
  <si>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</si>
  <si>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</si>
  <si>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</si>
  <si>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</si>
  <si>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</si>
  <si>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</si>
  <si>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</si>
  <si>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</si>
  <si>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</si>
  <si>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</si>
  <si>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</si>
  <si>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</si>
  <si>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</si>
  <si>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</si>
  <si>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</si>
  <si>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</si>
  <si>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</si>
  <si>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</si>
  <si>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</si>
  <si>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</si>
  <si>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</si>
  <si>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</si>
  <si>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</si>
  <si>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</si>
  <si>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</si>
  <si>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</si>
  <si>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</si>
  <si>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</si>
  <si>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</si>
  <si>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</si>
  <si>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</si>
  <si>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</si>
  <si>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</si>
  <si>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</si>
  <si>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</si>
  <si>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</si>
  <si>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</si>
  <si>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</si>
  <si>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</si>
  <si>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</si>
  <si>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</si>
  <si>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</si>
  <si>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</si>
  <si>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</si>
  <si>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</si>
  <si>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</si>
  <si>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</si>
  <si>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</si>
  <si>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</si>
  <si>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</si>
  <si>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</si>
  <si>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</si>
  <si>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</si>
  <si>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</si>
  <si>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</si>
  <si>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</si>
  <si>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</si>
  <si>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</si>
  <si>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</si>
  <si>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</si>
  <si>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</si>
  <si>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</si>
  <si>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</si>
  <si>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</si>
  <si>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</si>
  <si>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</si>
  <si>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</si>
  <si>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</si>
  <si>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</si>
  <si>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</si>
  <si>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</si>
  <si>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</si>
  <si>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</si>
  <si>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</si>
  <si>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</si>
  <si>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</si>
  <si>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</si>
  <si>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</si>
  <si>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</si>
  <si>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</si>
  <si>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</si>
  <si>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</si>
  <si>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</si>
  <si>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</si>
  <si>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</si>
  <si>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</si>
  <si>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</si>
  <si>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</si>
  <si>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</si>
  <si>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</si>
  <si>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</si>
  <si>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</si>
  <si>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</si>
  <si>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</si>
  <si>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</si>
  <si>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</si>
  <si>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</si>
  <si>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</si>
  <si>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</si>
  <si>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</si>
  <si>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</si>
  <si>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</si>
  <si>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</si>
  <si>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</si>
  <si>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</si>
  <si>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</si>
  <si>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</si>
  <si>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</si>
  <si>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</si>
  <si>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</si>
  <si>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</si>
  <si>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</si>
  <si>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</si>
  <si>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</si>
  <si>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</si>
  <si>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</si>
  <si>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</si>
  <si>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</si>
  <si>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</si>
  <si>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</si>
  <si>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</si>
  <si>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</si>
  <si>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</si>
  <si>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</si>
  <si>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</si>
  <si>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</si>
  <si>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</si>
  <si>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</si>
  <si>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</si>
  <si>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</si>
  <si>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</si>
  <si>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</si>
  <si>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</si>
  <si>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</si>
  <si>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</si>
  <si>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</si>
  <si>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</si>
  <si>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</si>
  <si>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</si>
  <si>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</si>
  <si>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</si>
  <si>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</si>
  <si>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</si>
  <si>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</si>
  <si>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</si>
  <si>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</si>
  <si>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</si>
  <si>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</si>
  <si>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</si>
  <si>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</si>
  <si>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</si>
  <si>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</si>
  <si>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</si>
  <si>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</si>
  <si>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</si>
  <si>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</si>
  <si>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</si>
  <si>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</si>
  <si>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</si>
  <si>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</si>
  <si>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</si>
  <si>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</si>
  <si>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</si>
  <si>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</si>
  <si>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</si>
  <si>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</si>
  <si>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</si>
  <si>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</si>
  <si>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</si>
  <si>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</si>
  <si>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</si>
  <si>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</si>
  <si>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</si>
  <si>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</si>
  <si>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</si>
  <si>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</si>
  <si>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</si>
  <si>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</si>
  <si>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</si>
  <si>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</si>
  <si>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</si>
  <si>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</si>
  <si>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</si>
  <si>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</si>
  <si>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</si>
  <si>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</si>
  <si>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</si>
  <si>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</si>
  <si>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</si>
  <si>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</si>
  <si>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</si>
  <si>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</si>
  <si>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</si>
  <si>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</si>
  <si>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</si>
  <si>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</si>
  <si>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</si>
  <si>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</si>
  <si>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</si>
  <si>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</si>
  <si>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</si>
  <si>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</si>
  <si>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</si>
  <si>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</si>
  <si>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</si>
  <si>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</si>
  <si>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</si>
  <si>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</si>
  <si>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</si>
  <si>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</si>
  <si>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</si>
  <si>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</si>
  <si>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</si>
  <si>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</si>
  <si>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</si>
  <si>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</si>
  <si>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</si>
  <si>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</si>
  <si>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</si>
  <si>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</si>
  <si>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</si>
  <si>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</si>
  <si>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</si>
  <si>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</si>
  <si>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</si>
  <si>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</si>
  <si>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</si>
  <si>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</si>
  <si>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</si>
  <si>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</si>
  <si>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</si>
  <si>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</si>
  <si>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</si>
  <si>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</si>
  <si>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</si>
  <si>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</si>
  <si>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</si>
  <si>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</si>
  <si>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</si>
  <si>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</si>
  <si>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</si>
  <si>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</si>
  <si>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</si>
  <si>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</si>
  <si>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</si>
  <si>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</si>
  <si>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</si>
  <si>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</si>
  <si>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</si>
  <si>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</si>
  <si>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</si>
  <si>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</si>
  <si>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</si>
  <si>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</si>
  <si>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</si>
  <si>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</si>
  <si>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</si>
  <si>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</si>
  <si>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</si>
  <si>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</si>
  <si>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</si>
  <si>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</si>
  <si>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</si>
  <si>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</si>
  <si>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</si>
  <si>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</si>
  <si>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</si>
  <si>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</si>
  <si>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</si>
  <si>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</si>
  <si>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</si>
  <si>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</si>
  <si>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</si>
  <si>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</si>
  <si>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</si>
  <si>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</si>
  <si>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</si>
  <si>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</si>
  <si>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</si>
  <si>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</si>
  <si>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</si>
  <si>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</si>
  <si>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</si>
  <si>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</si>
  <si>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</si>
  <si>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</si>
  <si>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</si>
  <si>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</si>
  <si>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</si>
  <si>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</si>
  <si>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</si>
  <si>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</si>
  <si>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</si>
  <si>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</si>
  <si>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</si>
  <si>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</si>
  <si>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</si>
  <si>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</si>
  <si>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</si>
  <si>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</si>
  <si>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</si>
  <si>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</si>
  <si>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</si>
  <si>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</si>
  <si>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</si>
  <si>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</si>
  <si>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</si>
  <si>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</si>
  <si>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</si>
  <si>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</si>
  <si>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</si>
  <si>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</si>
  <si>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</si>
  <si>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</si>
  <si>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</si>
  <si>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</si>
  <si>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</si>
  <si>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</si>
  <si>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</si>
  <si>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</si>
  <si>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</si>
  <si>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</si>
  <si>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</si>
  <si>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</si>
  <si>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</si>
  <si>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</si>
  <si>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</si>
  <si>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</si>
  <si>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</si>
  <si>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</si>
  <si>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</si>
  <si>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</si>
  <si>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</si>
  <si>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</si>
  <si>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</si>
  <si>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</si>
  <si>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</si>
  <si>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</si>
  <si>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</si>
  <si>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</si>
  <si>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</si>
  <si>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</si>
  <si>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</si>
  <si>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</si>
  <si>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</si>
  <si>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</si>
  <si>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</si>
  <si>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</si>
  <si>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</si>
  <si>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</si>
  <si>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</si>
  <si>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</si>
  <si>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</si>
  <si>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</si>
  <si>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</si>
  <si>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</si>
  <si>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</si>
  <si>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</si>
  <si>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</si>
  <si>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</si>
  <si>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</si>
  <si>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</si>
  <si>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</si>
  <si>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</si>
  <si>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</si>
  <si>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</si>
  <si>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</si>
  <si>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</si>
  <si>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</si>
  <si>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</si>
  <si>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</si>
  <si>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</si>
  <si>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</si>
  <si>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</si>
  <si>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</si>
  <si>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</si>
  <si>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</si>
  <si>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</si>
  <si>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</si>
  <si>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</si>
  <si>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</si>
  <si>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</si>
  <si>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</si>
  <si>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</si>
  <si>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</si>
  <si>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</si>
  <si>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</si>
  <si>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</si>
  <si>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</si>
  <si>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</si>
  <si>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</si>
  <si>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</si>
  <si>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</si>
  <si>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</si>
  <si>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</si>
  <si>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</si>
  <si>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</si>
  <si>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</si>
  <si>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</si>
  <si>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</si>
  <si>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</si>
  <si>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</si>
  <si>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</si>
  <si>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</si>
  <si>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</si>
  <si>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</si>
  <si>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</si>
  <si>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</si>
  <si>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</si>
  <si>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</si>
  <si>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</si>
  <si>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</si>
  <si>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</si>
  <si>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</si>
  <si>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</si>
  <si>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</si>
  <si>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</si>
  <si>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</si>
  <si>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</si>
  <si>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</si>
  <si>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</si>
  <si>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</si>
  <si>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</si>
  <si>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</si>
  <si>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</si>
  <si>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</si>
  <si>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</si>
  <si>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</si>
  <si>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</si>
  <si>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</si>
  <si>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</si>
  <si>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</si>
  <si>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</si>
  <si>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</si>
  <si>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</si>
  <si>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</si>
  <si>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</si>
  <si>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</si>
  <si>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</si>
  <si>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</si>
  <si>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</si>
  <si>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</si>
  <si>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</si>
  <si>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</si>
  <si>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</si>
  <si>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</si>
  <si>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</si>
  <si>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</si>
  <si>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</si>
  <si>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</si>
  <si>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</si>
  <si>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</si>
  <si>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</si>
  <si>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</si>
  <si>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</si>
  <si>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</si>
  <si>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</si>
  <si>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</si>
  <si>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</si>
  <si>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</si>
  <si>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</si>
  <si>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</si>
  <si>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</si>
  <si>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</si>
  <si>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</si>
  <si>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</si>
  <si>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</si>
  <si>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</si>
  <si>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</si>
  <si>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</si>
  <si>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</si>
  <si>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</si>
  <si>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</si>
  <si>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</si>
  <si>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</si>
  <si>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</si>
  <si>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</si>
  <si>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</si>
  <si>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</si>
  <si>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</si>
  <si>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</si>
  <si>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</si>
  <si>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</si>
  <si>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</si>
  <si>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</si>
  <si>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</si>
  <si>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</si>
  <si>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</si>
  <si>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</si>
  <si>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</si>
  <si>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</si>
  <si>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</si>
  <si>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</si>
  <si>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</si>
  <si>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</si>
  <si>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</si>
  <si>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</si>
  <si>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</si>
  <si>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</si>
  <si>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</si>
  <si>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</si>
  <si>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</si>
  <si>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</si>
  <si>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</si>
  <si>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</si>
  <si>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</si>
  <si>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</si>
  <si>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</si>
  <si>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</si>
  <si>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</si>
  <si>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</si>
  <si>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</si>
  <si>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</si>
  <si>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</si>
  <si>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</si>
  <si>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</si>
  <si>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</si>
  <si>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</si>
  <si>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</si>
  <si>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</si>
  <si>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</si>
  <si>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</si>
  <si>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</si>
  <si>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</si>
  <si>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</si>
  <si>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</si>
  <si>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</si>
  <si>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</si>
  <si>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</si>
  <si>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</si>
  <si>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</si>
  <si>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</si>
  <si>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</si>
  <si>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</si>
  <si>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</si>
  <si>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</si>
  <si>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</si>
  <si>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</si>
  <si>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</si>
  <si>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</si>
  <si>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</si>
  <si>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</si>
  <si>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</si>
  <si>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</si>
  <si>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</si>
  <si>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</si>
  <si>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</si>
  <si>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</si>
  <si>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</si>
  <si>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</si>
  <si>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</si>
  <si>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</si>
  <si>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</si>
  <si>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</si>
  <si>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</si>
  <si>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</si>
  <si>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</si>
  <si>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</si>
  <si>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</si>
  <si>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</si>
  <si>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</si>
  <si>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</si>
  <si>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</si>
  <si>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</si>
  <si>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</si>
  <si>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</si>
  <si>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</si>
  <si>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</si>
  <si>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</si>
  <si>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</si>
  <si>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</si>
  <si>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</si>
  <si>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</si>
  <si>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</si>
  <si>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</si>
  <si>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</si>
  <si>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</si>
  <si>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</si>
  <si>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</si>
  <si>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</si>
  <si>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</si>
  <si>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</si>
  <si>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</si>
  <si>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</si>
  <si>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</si>
  <si>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</si>
  <si>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</si>
  <si>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</si>
  <si>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</si>
  <si>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</si>
  <si>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</si>
  <si>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</si>
  <si>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</si>
  <si>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</si>
  <si>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</si>
  <si>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</si>
  <si>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</si>
  <si>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</si>
  <si>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</si>
  <si>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</si>
  <si>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</si>
  <si>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</si>
  <si>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</si>
  <si>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</si>
  <si>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</si>
  <si>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</si>
  <si>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</si>
  <si>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</si>
  <si>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</si>
  <si>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</si>
  <si>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</si>
  <si>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</si>
  <si>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</si>
  <si>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</si>
  <si>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</si>
  <si>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</si>
  <si>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</si>
  <si>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</si>
  <si>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</si>
  <si>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</si>
  <si>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</si>
  <si>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</si>
  <si>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</si>
  <si>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</si>
  <si>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</si>
  <si>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</si>
  <si>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</si>
  <si>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</si>
  <si>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</si>
  <si>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</si>
  <si>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</si>
  <si>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</si>
  <si>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</si>
  <si>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</si>
  <si>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</si>
  <si>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</si>
  <si>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</si>
  <si>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</si>
  <si>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</si>
  <si>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</si>
  <si>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</si>
  <si>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</si>
  <si>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</si>
  <si>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</si>
  <si>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</si>
  <si>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</si>
  <si>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</si>
  <si>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</si>
  <si>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</si>
  <si>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</si>
  <si>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</si>
  <si>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</si>
  <si>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</si>
  <si>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</si>
  <si>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</si>
  <si>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</si>
  <si>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</si>
  <si>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</si>
  <si>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</si>
  <si>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</si>
  <si>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</si>
  <si>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</si>
  <si>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</si>
  <si>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</si>
  <si>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</si>
  <si>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</si>
  <si>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</si>
  <si>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</si>
  <si>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</si>
  <si>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</si>
  <si>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</si>
  <si>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</si>
  <si>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</si>
  <si>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</si>
  <si>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</si>
  <si>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</si>
  <si>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</si>
  <si>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</si>
  <si>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</si>
  <si>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</si>
  <si>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</si>
  <si>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</si>
  <si>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</si>
  <si>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</si>
  <si>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</si>
  <si>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</si>
  <si>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</si>
  <si>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</si>
  <si>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</si>
  <si>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</si>
  <si>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</si>
  <si>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</si>
  <si>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</si>
  <si>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</si>
  <si>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</si>
  <si>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</si>
  <si>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</si>
  <si>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</si>
  <si>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</si>
  <si>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</si>
  <si>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</si>
  <si>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</si>
  <si>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</si>
  <si>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</si>
  <si>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</si>
  <si>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</si>
  <si>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</si>
  <si>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</si>
  <si>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</si>
  <si>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</si>
  <si>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</si>
  <si>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</si>
  <si>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</si>
  <si>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</si>
  <si>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</si>
  <si>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</si>
  <si>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</si>
  <si>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</si>
  <si>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</si>
  <si>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</si>
  <si>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</si>
  <si>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</si>
  <si>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</si>
  <si>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</si>
  <si>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</si>
  <si>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</si>
  <si>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</si>
  <si>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</si>
  <si>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</si>
  <si>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</si>
  <si>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</si>
  <si>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</si>
  <si>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</si>
  <si>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</si>
  <si>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</si>
  <si>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</si>
  <si>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</si>
  <si>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</si>
  <si>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</si>
  <si>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</si>
  <si>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</si>
  <si>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</si>
  <si>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</si>
  <si>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</si>
  <si>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</si>
  <si>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</si>
  <si>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</si>
  <si>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</si>
  <si>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</si>
  <si>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</si>
  <si>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</si>
  <si>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</si>
  <si>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</si>
  <si>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</si>
  <si>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</si>
  <si>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</si>
  <si>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</si>
  <si>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</si>
  <si>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</si>
  <si>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</si>
  <si>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</si>
  <si>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</si>
  <si>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</si>
  <si>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</si>
  <si>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</si>
  <si>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</si>
  <si>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</si>
  <si>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</si>
  <si>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</si>
  <si>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</si>
  <si>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</si>
  <si>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</si>
  <si>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</si>
  <si>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</si>
  <si>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</si>
  <si>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</si>
  <si>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</si>
  <si>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</si>
  <si>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</si>
  <si>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</si>
  <si>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</si>
  <si>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</si>
  <si>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</si>
  <si>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</si>
  <si>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</si>
  <si>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</si>
  <si>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</si>
  <si>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</si>
  <si>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</si>
  <si>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</si>
  <si>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</si>
  <si>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</si>
  <si>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</si>
  <si>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</si>
  <si>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</si>
  <si>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</si>
  <si>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</si>
  <si>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</si>
  <si>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</si>
  <si>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</si>
  <si>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</si>
  <si>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</si>
  <si>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</si>
  <si>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</si>
  <si>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</si>
  <si>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</si>
  <si>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</si>
  <si>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</si>
  <si>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</si>
  <si>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</si>
  <si>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</si>
  <si>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</si>
  <si>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</si>
  <si>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</si>
  <si>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</si>
  <si>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</si>
  <si>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</si>
  <si>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</si>
  <si>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</si>
  <si>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</si>
  <si>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</si>
  <si>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</si>
  <si>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</si>
  <si>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</si>
  <si>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</si>
  <si>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</si>
  <si>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</si>
  <si>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</si>
  <si>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</si>
  <si>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</si>
  <si>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</si>
  <si>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</si>
  <si>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</si>
  <si>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</si>
  <si>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</si>
  <si>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</si>
  <si>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</si>
  <si>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</si>
  <si>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</si>
  <si>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</si>
  <si>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</si>
  <si>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</si>
  <si>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</si>
  <si>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</si>
  <si>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</si>
  <si>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</si>
  <si>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</si>
  <si>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</si>
  <si>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</si>
  <si>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</si>
  <si>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</si>
  <si>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</si>
  <si>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</si>
  <si>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</si>
  <si>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</si>
  <si>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</si>
  <si>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</si>
  <si>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</si>
  <si>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</si>
  <si>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</si>
  <si>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</si>
  <si>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</si>
  <si>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</si>
  <si>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</si>
  <si>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</si>
  <si>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</si>
  <si>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</si>
  <si>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</si>
  <si>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</si>
  <si>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</si>
  <si>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</si>
  <si>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</si>
  <si>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</si>
  <si>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</si>
  <si>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</si>
  <si>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</si>
  <si>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</si>
  <si>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</si>
  <si>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</si>
  <si>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</si>
  <si>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</si>
  <si>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</si>
  <si>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</si>
  <si>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</si>
  <si>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</si>
  <si>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</si>
  <si>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</si>
  <si>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</si>
  <si>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</si>
  <si>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</si>
  <si>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</si>
  <si>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</si>
  <si>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</si>
  <si>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</si>
  <si>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</si>
  <si>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</si>
  <si>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</si>
  <si>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</si>
  <si>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</si>
  <si>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</si>
  <si>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</si>
  <si>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</si>
  <si>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</si>
  <si>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</si>
  <si>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</si>
  <si>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</si>
  <si>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</si>
  <si>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</si>
  <si>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</si>
  <si>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</si>
  <si>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</si>
  <si>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</si>
  <si>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</si>
  <si>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</si>
  <si>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</si>
  <si>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</si>
  <si>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</si>
  <si>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</si>
  <si>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</si>
  <si>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</si>
  <si>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</si>
  <si>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</si>
  <si>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</si>
  <si>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</si>
  <si>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</si>
  <si>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</si>
  <si>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</si>
  <si>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</si>
  <si>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</si>
  <si>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</si>
  <si>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</si>
  <si>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</si>
  <si>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</si>
  <si>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</si>
  <si>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</si>
  <si>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</si>
  <si>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</si>
  <si>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</si>
  <si>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</si>
  <si>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</si>
  <si>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</si>
  <si>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</si>
  <si>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</si>
  <si>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</si>
  <si>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</si>
  <si>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</si>
  <si>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</si>
  <si>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</si>
  <si>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</si>
  <si>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</si>
  <si>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</si>
  <si>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</si>
  <si>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</si>
  <si>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</si>
  <si>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</si>
  <si>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</si>
  <si>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</si>
  <si>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</si>
  <si>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</si>
  <si>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</si>
  <si>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</si>
  <si>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</si>
  <si>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</si>
  <si>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</si>
  <si>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</si>
  <si>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</si>
  <si>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</si>
  <si>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</si>
  <si>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</si>
  <si>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</si>
  <si>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</si>
  <si>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</si>
  <si>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</si>
  <si>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</si>
  <si>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</si>
  <si>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</si>
  <si>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</si>
  <si>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</si>
  <si>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</si>
  <si>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</si>
  <si>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</si>
  <si>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</si>
  <si>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</si>
  <si>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</si>
  <si>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</si>
  <si>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</si>
  <si>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</si>
  <si>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</si>
  <si>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</si>
  <si>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</si>
  <si>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</si>
  <si>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</si>
  <si>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</si>
  <si>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</si>
  <si>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</si>
  <si>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</si>
  <si>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</si>
  <si>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</si>
  <si>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</si>
  <si>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</si>
  <si>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</si>
  <si>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</si>
  <si>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</si>
  <si>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</si>
  <si>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</si>
  <si>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</si>
  <si>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</si>
  <si>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</si>
  <si>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</si>
  <si>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</si>
  <si>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</si>
  <si>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</si>
  <si>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</si>
  <si>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</si>
  <si>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</si>
  <si>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</si>
  <si>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</si>
  <si>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</si>
  <si>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</si>
  <si>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</si>
  <si>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</si>
  <si>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</si>
  <si>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</si>
  <si>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</si>
  <si>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</si>
  <si>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</si>
  <si>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</si>
  <si>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</si>
  <si>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</si>
  <si>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</si>
  <si>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</si>
  <si>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</si>
  <si>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</si>
  <si>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</si>
  <si>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</si>
  <si>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</si>
  <si>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</si>
  <si>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</si>
  <si>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</si>
  <si>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</si>
  <si>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</si>
  <si>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</si>
  <si>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</si>
  <si>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</si>
  <si>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</si>
  <si>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</si>
  <si>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</si>
  <si>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</si>
  <si>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</si>
  <si>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</si>
  <si>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</si>
  <si>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</si>
  <si>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</si>
  <si>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</si>
  <si>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</si>
  <si>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</si>
  <si>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</si>
  <si>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</si>
  <si>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</si>
  <si>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</si>
  <si>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</si>
  <si>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</si>
  <si>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</si>
  <si>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</si>
  <si>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</si>
  <si>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</si>
  <si>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</si>
  <si>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</si>
  <si>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</si>
  <si>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</si>
  <si>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</si>
  <si>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</si>
  <si>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</si>
  <si>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</si>
  <si>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</si>
  <si>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</si>
  <si>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</si>
  <si>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</si>
  <si>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</si>
  <si>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</si>
  <si>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</si>
  <si>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</si>
  <si>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</si>
  <si>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</si>
  <si>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</si>
  <si>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</si>
  <si>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</si>
  <si>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</si>
  <si>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</si>
  <si>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</si>
  <si>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</si>
  <si>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</si>
  <si>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</si>
  <si>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</si>
  <si>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</si>
  <si>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</si>
  <si>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</si>
  <si>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</si>
  <si>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</si>
  <si>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</si>
  <si>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</si>
  <si>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</si>
  <si>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</si>
  <si>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</si>
  <si>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</si>
  <si>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</si>
  <si>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</si>
  <si>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</si>
  <si>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</si>
  <si>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</si>
  <si>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</si>
  <si>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</si>
  <si>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</si>
  <si>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</si>
  <si>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</si>
  <si>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</si>
  <si>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</si>
  <si>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</si>
  <si>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</si>
  <si>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</si>
  <si>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</si>
  <si>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</si>
  <si>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</si>
  <si>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</si>
  <si>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</si>
  <si>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</si>
  <si>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</si>
  <si>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</si>
  <si>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</si>
  <si>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</si>
  <si>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</si>
  <si>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</si>
  <si>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</si>
  <si>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</si>
  <si>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</si>
  <si>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</si>
  <si>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</si>
  <si>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</si>
  <si>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</si>
  <si>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</si>
  <si>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</si>
  <si>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</si>
  <si>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</si>
  <si>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</si>
  <si>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</si>
  <si>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</si>
  <si>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</si>
  <si>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</si>
  <si>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</si>
  <si>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</si>
  <si>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</si>
  <si>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</si>
  <si>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</si>
  <si>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</si>
  <si>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</si>
  <si>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</si>
  <si>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</si>
  <si>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</si>
  <si>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</si>
  <si>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</si>
  <si>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</si>
  <si>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</si>
  <si>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</si>
  <si>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</si>
  <si>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</si>
  <si>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</si>
  <si>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</si>
  <si>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</si>
  <si>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</si>
  <si>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</si>
  <si>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</si>
  <si>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</si>
  <si>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</si>
  <si>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</si>
  <si>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</si>
  <si>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</si>
  <si>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</si>
  <si>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</si>
  <si>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</si>
  <si>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</si>
  <si>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</si>
  <si>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</si>
  <si>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</si>
  <si>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</si>
  <si>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</si>
  <si>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</si>
  <si>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</si>
  <si>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</si>
  <si>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</si>
  <si>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</si>
  <si>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</si>
  <si>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</si>
  <si>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</si>
  <si>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</si>
  <si>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</si>
  <si>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</si>
  <si>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</si>
  <si>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</si>
  <si>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</si>
  <si>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</si>
  <si>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</si>
  <si>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</si>
  <si>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</si>
  <si>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</si>
  <si>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</si>
  <si>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</si>
  <si>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</si>
  <si>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</si>
  <si>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</si>
  <si>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</si>
  <si>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</si>
  <si>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</si>
  <si>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</si>
  <si>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</si>
  <si>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</si>
  <si>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</si>
  <si>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</si>
  <si>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</si>
  <si>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</si>
  <si>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</si>
  <si>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</si>
  <si>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</si>
  <si>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</si>
  <si>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</si>
  <si>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</si>
  <si>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</si>
  <si>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</si>
  <si>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</si>
  <si>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</si>
  <si>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</si>
  <si>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</si>
  <si>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</si>
  <si>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</si>
  <si>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</si>
  <si>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</si>
  <si>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</si>
  <si>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</si>
  <si>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</si>
  <si>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</si>
  <si>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</si>
  <si>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</si>
  <si>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</si>
  <si>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</si>
  <si>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</si>
  <si>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</si>
  <si>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</si>
  <si>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</si>
  <si>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</si>
  <si>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</si>
  <si>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</si>
  <si>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</si>
  <si>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</si>
  <si>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</si>
  <si>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</si>
  <si>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</si>
  <si>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</si>
  <si>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</si>
  <si>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</si>
  <si>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</si>
  <si>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</si>
  <si>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</si>
  <si>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</si>
  <si>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</si>
  <si>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</si>
  <si>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</si>
  <si>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</si>
  <si>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</si>
  <si>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</si>
  <si>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</si>
  <si>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</si>
  <si>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</si>
  <si>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</si>
  <si>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</si>
  <si>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</si>
  <si>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</si>
  <si>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</si>
  <si>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</si>
  <si>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</si>
  <si>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</si>
  <si>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</si>
  <si>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</si>
  <si>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</si>
  <si>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</si>
  <si>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</si>
  <si>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</si>
  <si>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</si>
  <si>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</si>
  <si>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</si>
  <si>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</si>
  <si>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</si>
  <si>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</si>
  <si>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</si>
  <si>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</si>
  <si>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</si>
  <si>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</si>
  <si>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</si>
  <si>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</si>
  <si>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</si>
  <si>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</si>
  <si>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</si>
  <si>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</si>
  <si>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</si>
  <si>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</si>
  <si>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</si>
  <si>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</si>
  <si>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</si>
  <si>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</si>
  <si>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</si>
  <si>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</si>
  <si>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</si>
  <si>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</si>
  <si>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</si>
  <si>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</si>
  <si>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</si>
  <si>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</si>
  <si>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</si>
  <si>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</si>
  <si>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</si>
  <si>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</si>
  <si>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</si>
  <si>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</si>
  <si>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</si>
  <si>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</si>
  <si>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</si>
  <si>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</si>
  <si>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</si>
  <si>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</si>
  <si>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</si>
  <si>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</si>
  <si>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</si>
  <si>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</si>
  <si>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</si>
  <si>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</si>
  <si>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</si>
  <si>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</si>
  <si>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</si>
  <si>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</si>
  <si>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</si>
  <si>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</si>
  <si>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</si>
  <si>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</si>
  <si>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</si>
  <si>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</si>
  <si>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</si>
  <si>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</si>
  <si>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</si>
  <si>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</si>
  <si>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</si>
  <si>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</si>
  <si>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</si>
  <si>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</si>
  <si>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</si>
  <si>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</si>
  <si>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</si>
  <si>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</si>
  <si>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</si>
  <si>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</si>
  <si>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</si>
  <si>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</si>
  <si>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</si>
  <si>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</si>
  <si>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</si>
  <si>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</si>
  <si>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</si>
  <si>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</si>
  <si>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</si>
  <si>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</si>
  <si>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</si>
  <si>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</si>
  <si>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</si>
  <si>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</si>
  <si>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</si>
  <si>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</si>
  <si>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</si>
  <si>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</si>
  <si>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</si>
  <si>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</si>
  <si>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</si>
  <si>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</si>
  <si>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</si>
  <si>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</si>
  <si>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</si>
  <si>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</si>
  <si>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</si>
  <si>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</si>
  <si>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</si>
  <si>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</si>
  <si>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</si>
  <si>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</si>
  <si>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</si>
  <si>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</si>
  <si>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</si>
  <si>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</si>
  <si>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</si>
  <si>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</si>
  <si>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</si>
  <si>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</si>
  <si>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</si>
  <si>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</si>
  <si>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</si>
  <si>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</si>
  <si>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</si>
  <si>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</si>
  <si>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</si>
  <si>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</si>
  <si>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</si>
  <si>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</si>
  <si>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</si>
  <si>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</si>
  <si>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</si>
  <si>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</si>
  <si>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</si>
  <si>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</si>
  <si>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</si>
  <si>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</si>
  <si>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</si>
  <si>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</si>
  <si>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</si>
  <si>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</si>
  <si>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</si>
  <si>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</si>
  <si>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</si>
  <si>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</si>
  <si>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</si>
  <si>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</si>
  <si>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</si>
  <si>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</si>
  <si>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</si>
  <si>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</si>
  <si>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</si>
  <si>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</si>
  <si>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</si>
  <si>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</si>
  <si>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</si>
  <si>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</si>
  <si>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</si>
  <si>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</si>
  <si>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</si>
  <si>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</si>
  <si>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</si>
  <si>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</si>
  <si>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</si>
  <si>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</si>
  <si>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</si>
  <si>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</si>
  <si>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</si>
  <si>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</si>
  <si>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</si>
  <si>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</si>
  <si>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</si>
  <si>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</si>
  <si>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</si>
  <si>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</si>
  <si>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</si>
  <si>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</si>
  <si>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</si>
  <si>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</si>
  <si>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</si>
  <si>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</si>
  <si>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</si>
  <si>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</si>
  <si>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</si>
  <si>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</si>
  <si>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</si>
  <si>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</si>
  <si>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</si>
  <si>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</si>
  <si>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</si>
  <si>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</si>
  <si>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</si>
  <si>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</si>
  <si>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</si>
  <si>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</si>
  <si>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</si>
  <si>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</si>
  <si>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</si>
  <si>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</si>
  <si>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</si>
  <si>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</si>
  <si>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</si>
  <si>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</si>
  <si>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</si>
  <si>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</si>
  <si>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</si>
  <si>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</si>
  <si>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</si>
  <si>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</si>
  <si>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</si>
  <si>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</si>
  <si>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</si>
  <si>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</si>
  <si>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</si>
  <si>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</si>
  <si>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</si>
  <si>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</si>
  <si>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</si>
  <si>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</si>
  <si>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</si>
  <si>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</si>
  <si>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</si>
  <si>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</si>
  <si>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</si>
  <si>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</si>
  <si>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</si>
  <si>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</si>
  <si>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</si>
  <si>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</si>
  <si>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</si>
  <si>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</si>
  <si>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</si>
  <si>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</si>
  <si>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</si>
  <si>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</si>
  <si>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</si>
  <si>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</si>
  <si>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</si>
  <si>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</si>
  <si>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</si>
  <si>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</si>
  <si>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</si>
  <si>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</si>
  <si>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</si>
  <si>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</si>
  <si>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</si>
  <si>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</si>
  <si>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</si>
  <si>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</si>
  <si>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</si>
  <si>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</si>
  <si>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</si>
  <si>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</si>
  <si>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</si>
  <si>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</si>
  <si>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</si>
  <si>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</si>
  <si>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</si>
  <si>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</si>
  <si>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</si>
  <si>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</si>
  <si>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</si>
  <si>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</si>
  <si>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</si>
  <si>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</si>
  <si>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</si>
  <si>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</si>
  <si>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</si>
  <si>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</si>
  <si>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</si>
  <si>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</si>
  <si>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</si>
  <si>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</si>
  <si>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</si>
  <si>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</si>
  <si>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</si>
  <si>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</si>
  <si>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</si>
  <si>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</si>
  <si>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</si>
  <si>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</si>
  <si>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</si>
  <si>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</si>
  <si>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</si>
  <si>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</si>
  <si>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</si>
  <si>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</si>
  <si>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</si>
  <si>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</si>
  <si>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</si>
  <si>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</si>
  <si>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</si>
  <si>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</si>
  <si>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</si>
  <si>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</si>
  <si>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</si>
  <si>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</si>
  <si>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</si>
  <si>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</si>
  <si>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</si>
  <si>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</si>
  <si>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</si>
  <si>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</si>
  <si>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</si>
  <si>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</si>
  <si>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</si>
  <si>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</si>
  <si>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</si>
  <si>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</si>
  <si>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</si>
  <si>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</si>
  <si>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</si>
  <si>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</si>
  <si>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</si>
  <si>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</si>
  <si>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</si>
  <si>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</si>
  <si>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</si>
  <si>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</si>
  <si>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</si>
  <si>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</si>
  <si>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</si>
  <si>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</si>
  <si>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</si>
  <si>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</si>
  <si>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</si>
  <si>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</si>
  <si>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</si>
  <si>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</si>
  <si>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</si>
  <si>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</si>
  <si>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</si>
  <si>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</si>
  <si>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</si>
  <si>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</si>
  <si>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</si>
  <si>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</si>
  <si>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</si>
  <si>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</si>
  <si>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</si>
  <si>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</si>
  <si>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</si>
  <si>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</si>
  <si>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</si>
  <si>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</si>
  <si>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</si>
  <si>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</si>
  <si>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</si>
  <si>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</si>
  <si>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</si>
  <si>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</si>
  <si>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</si>
  <si>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</si>
  <si>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</si>
  <si>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</si>
  <si>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</si>
  <si>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</si>
  <si>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</si>
  <si>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</si>
  <si>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</si>
  <si>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</si>
  <si>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</si>
  <si>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</si>
  <si>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</si>
  <si>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</si>
  <si>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</si>
  <si>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</si>
  <si>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</si>
  <si>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</si>
  <si>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</si>
  <si>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</si>
  <si>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</si>
  <si>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</si>
  <si>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</si>
  <si>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</si>
  <si>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</si>
  <si>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</si>
  <si>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</si>
  <si>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</si>
  <si>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</si>
  <si>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</si>
  <si>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</si>
  <si>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</si>
  <si>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</si>
  <si>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</si>
  <si>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</si>
  <si>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</si>
  <si>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</si>
  <si>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</si>
  <si>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</si>
  <si>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</si>
  <si>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</si>
  <si>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</si>
  <si>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</si>
  <si>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</si>
  <si>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</si>
  <si>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</si>
  <si>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</si>
  <si>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</si>
  <si>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</si>
  <si>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</si>
  <si>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</si>
  <si>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</si>
  <si>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</si>
  <si>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</si>
  <si>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</si>
  <si>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</si>
  <si>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</si>
  <si>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</si>
  <si>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</si>
  <si>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</si>
  <si>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</si>
  <si>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</si>
  <si>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</si>
  <si>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</si>
  <si>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</si>
  <si>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</si>
  <si>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</si>
  <si>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</si>
  <si>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</si>
  <si>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</si>
  <si>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</si>
  <si>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</si>
  <si>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</si>
  <si>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</si>
  <si>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</si>
  <si>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</si>
  <si>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</si>
  <si>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</si>
  <si>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</si>
  <si>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</si>
  <si>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</si>
  <si>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</si>
  <si>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</si>
  <si>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</si>
  <si>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</si>
  <si>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</si>
  <si>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</si>
  <si>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</si>
  <si>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</si>
  <si>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</si>
  <si>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</si>
  <si>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</si>
  <si>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</si>
  <si>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</si>
  <si>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</si>
  <si>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</si>
  <si>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</si>
  <si>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</si>
  <si>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</si>
  <si>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</si>
  <si>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</si>
  <si>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</si>
  <si>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</si>
  <si>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</si>
  <si>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</si>
  <si>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</si>
  <si>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</si>
  <si>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</si>
  <si>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</si>
  <si>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</si>
  <si>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</si>
  <si>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</si>
  <si>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</si>
  <si>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</si>
  <si>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</si>
  <si>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</si>
  <si>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</si>
  <si>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</si>
  <si>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</si>
  <si>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</si>
  <si>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</si>
  <si>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</si>
  <si>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</si>
  <si>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</si>
  <si>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</si>
  <si>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</si>
  <si>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</si>
  <si>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</si>
  <si>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</si>
  <si>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</si>
  <si>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</si>
  <si>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</si>
  <si>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</si>
  <si>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</si>
  <si>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</si>
  <si>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</si>
  <si>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</si>
  <si>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</si>
  <si>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</si>
  <si>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</si>
  <si>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</si>
  <si>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</si>
  <si>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</si>
  <si>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</si>
  <si>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</si>
  <si>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</si>
  <si>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</si>
  <si>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</si>
  <si>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</si>
  <si>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</si>
  <si>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</si>
  <si>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</si>
  <si>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</si>
  <si>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</si>
  <si>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</si>
  <si>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</si>
  <si>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</si>
  <si>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</si>
  <si>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</si>
  <si>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</si>
  <si>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</si>
  <si>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</si>
  <si>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</si>
  <si>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</si>
  <si>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</si>
  <si>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</si>
  <si>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</si>
  <si>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</si>
  <si>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</si>
  <si>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</si>
  <si>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</si>
  <si>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</si>
  <si>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</si>
  <si>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</si>
  <si>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</si>
  <si>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</si>
  <si>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</si>
  <si>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</si>
  <si>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</si>
  <si>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</si>
  <si>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</si>
  <si>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</si>
  <si>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</si>
  <si>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</si>
  <si>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</si>
  <si>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</si>
  <si>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</si>
  <si>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</si>
  <si>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</si>
  <si>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</si>
  <si>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</si>
  <si>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</si>
  <si>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</si>
  <si>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</si>
  <si>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</si>
  <si>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</si>
  <si>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</si>
  <si>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</si>
  <si>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</si>
  <si>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</si>
  <si>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</si>
  <si>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</si>
  <si>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</si>
  <si>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</si>
  <si>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</si>
  <si>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</si>
  <si>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</si>
  <si>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</si>
  <si>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</si>
  <si>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</si>
  <si>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</si>
  <si>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</si>
  <si>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</si>
  <si>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</si>
  <si>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</si>
  <si>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</si>
  <si>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</si>
  <si>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</si>
  <si>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</si>
  <si>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</si>
  <si>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</si>
  <si>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</si>
  <si>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</si>
  <si>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</si>
  <si>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</si>
  <si>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</si>
  <si>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</si>
  <si>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</si>
  <si>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</si>
  <si>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</si>
  <si>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</si>
  <si>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</si>
  <si>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</si>
  <si>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</si>
  <si>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</si>
  <si>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</si>
  <si>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</si>
  <si>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</si>
  <si>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</si>
  <si>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</si>
  <si>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</si>
  <si>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</si>
  <si>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</si>
  <si>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</si>
  <si>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</si>
  <si>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</si>
  <si>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</si>
  <si>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</si>
  <si>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</si>
  <si>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</si>
  <si>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</si>
  <si>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</si>
  <si>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</si>
  <si>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</si>
  <si>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</si>
  <si>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</si>
  <si>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</si>
  <si>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</si>
  <si>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</si>
  <si>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</si>
  <si>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</si>
  <si>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</si>
  <si>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</si>
  <si>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</si>
  <si>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</si>
  <si>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</si>
  <si>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</si>
  <si>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</si>
  <si>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</si>
  <si>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</si>
  <si>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</si>
  <si>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</si>
  <si>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</si>
  <si>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</si>
  <si>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</si>
  <si>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</si>
  <si>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</si>
  <si>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</si>
  <si>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</si>
  <si>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</si>
  <si>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</si>
  <si>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</si>
  <si>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</si>
  <si>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</si>
  <si>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</si>
  <si>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</si>
  <si>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</si>
  <si>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</si>
  <si>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</si>
  <si>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</si>
  <si>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</si>
  <si>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</si>
  <si>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</si>
  <si>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</si>
  <si>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</si>
  <si>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</si>
  <si>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</si>
  <si>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</si>
  <si>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</si>
  <si>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</si>
  <si>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</si>
  <si>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</si>
  <si>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</si>
  <si>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</si>
  <si>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</si>
  <si>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</si>
  <si>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</si>
  <si>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</si>
  <si>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</si>
  <si>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</si>
  <si>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</si>
  <si>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</si>
  <si>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</si>
  <si>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</si>
  <si>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</si>
  <si>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</si>
  <si>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</si>
  <si>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</si>
  <si>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</si>
  <si>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</si>
  <si>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</si>
  <si>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</si>
  <si>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</si>
  <si>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</si>
  <si>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</si>
  <si>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</si>
  <si>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</si>
  <si>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</si>
  <si>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</si>
  <si>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</si>
  <si>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</si>
  <si>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</si>
  <si>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</si>
  <si>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</si>
  <si>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</si>
  <si>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</si>
  <si>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</si>
  <si>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</si>
  <si>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</si>
  <si>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</si>
  <si>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</si>
  <si>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</si>
  <si>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</si>
  <si>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</si>
  <si>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</si>
  <si>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</si>
  <si>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</si>
  <si>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</si>
  <si>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</si>
  <si>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</si>
  <si>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</si>
  <si>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</si>
  <si>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</si>
  <si>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</si>
  <si>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</si>
  <si>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</si>
  <si>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</si>
  <si>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</si>
  <si>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</si>
  <si>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</si>
  <si>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</si>
  <si>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</si>
  <si>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</si>
  <si>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</si>
  <si>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</si>
  <si>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</si>
  <si>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</si>
  <si>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</si>
  <si>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</si>
  <si>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</si>
  <si>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</si>
  <si>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</si>
  <si>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</si>
  <si>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</si>
  <si>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</si>
  <si>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</si>
  <si>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</si>
  <si>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</si>
  <si>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</si>
  <si>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</si>
  <si>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</si>
  <si>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</si>
  <si>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</si>
  <si>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</si>
  <si>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</si>
  <si>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</si>
  <si>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</si>
  <si>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</si>
  <si>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</si>
  <si>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</si>
  <si>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</si>
  <si>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</si>
  <si>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</si>
  <si>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</si>
  <si>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</si>
  <si>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</si>
  <si>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</si>
  <si>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</si>
  <si>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</si>
  <si>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</si>
  <si>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</si>
  <si>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</si>
  <si>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</si>
  <si>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</si>
  <si>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</si>
  <si>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</si>
  <si>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</si>
  <si>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</si>
  <si>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</si>
  <si>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</si>
  <si>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</si>
  <si>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</si>
  <si>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</si>
  <si>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</si>
  <si>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</si>
  <si>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</si>
  <si>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</si>
  <si>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</si>
  <si>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</si>
  <si>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</si>
  <si>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</si>
  <si>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</si>
  <si>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</si>
  <si>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</si>
  <si>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</si>
  <si>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</si>
  <si>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</si>
  <si>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</si>
  <si>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</si>
  <si>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</si>
  <si>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</si>
  <si>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</si>
  <si>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</si>
  <si>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</si>
  <si>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</si>
  <si>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</si>
  <si>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</si>
  <si>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</si>
  <si>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</si>
  <si>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</si>
  <si>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</si>
  <si>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</si>
  <si>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</si>
  <si>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</si>
  <si>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</si>
  <si>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</si>
  <si>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</si>
  <si>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</si>
  <si>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</si>
  <si>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</si>
  <si>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</si>
  <si>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</si>
  <si>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</si>
  <si>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</si>
  <si>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</si>
  <si>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</si>
  <si>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</si>
  <si>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</si>
  <si>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</si>
  <si>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</si>
  <si>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</si>
  <si>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</si>
  <si>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</si>
  <si>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</si>
  <si>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</si>
  <si>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</si>
  <si>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</si>
  <si>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</si>
  <si>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</si>
  <si>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</si>
  <si>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</si>
  <si>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</si>
  <si>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</si>
  <si>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</si>
  <si>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</si>
  <si>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</si>
  <si>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</si>
  <si>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</si>
  <si>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</si>
  <si>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</si>
  <si>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</si>
  <si>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</si>
  <si>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</si>
  <si>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</si>
  <si>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</si>
  <si>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</si>
  <si>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</si>
  <si>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</si>
  <si>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</si>
  <si>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</si>
  <si>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</si>
  <si>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</si>
  <si>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</si>
  <si>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</si>
  <si>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</si>
  <si>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</si>
  <si>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</si>
  <si>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</si>
  <si>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</si>
  <si>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</si>
  <si>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</si>
  <si>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</si>
  <si>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</si>
  <si>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</si>
  <si>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</si>
  <si>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</si>
  <si>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</si>
  <si>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</si>
  <si>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</si>
  <si>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</si>
  <si>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</si>
  <si>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</si>
  <si>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</si>
  <si>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</si>
  <si>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</si>
  <si>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</si>
  <si>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</si>
  <si>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</si>
  <si>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</si>
  <si>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</si>
  <si>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</si>
  <si>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</si>
  <si>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</si>
  <si>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</si>
  <si>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</si>
  <si>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</si>
  <si>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</si>
  <si>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</si>
  <si>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</si>
  <si>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</si>
  <si>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</si>
  <si>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</si>
  <si>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</si>
  <si>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</si>
  <si>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</si>
  <si>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</si>
  <si>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</si>
  <si>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</si>
  <si>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</si>
  <si>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</si>
  <si>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</si>
  <si>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</si>
  <si>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</si>
  <si>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</si>
  <si>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</si>
  <si>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</si>
  <si>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</si>
  <si>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</si>
  <si>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</si>
  <si>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</si>
  <si>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</si>
  <si>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</si>
  <si>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</si>
  <si>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</si>
  <si>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</si>
  <si>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</si>
  <si>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</si>
  <si>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</si>
  <si>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</si>
  <si>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</si>
  <si>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</si>
  <si>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</si>
  <si>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</si>
  <si>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</si>
  <si>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</si>
  <si>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</si>
  <si>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</si>
  <si>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</si>
  <si>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</si>
  <si>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</si>
  <si>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</si>
  <si>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</si>
  <si>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</si>
  <si>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</si>
  <si>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</si>
  <si>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</si>
  <si>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</si>
  <si>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</si>
  <si>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</si>
  <si>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</si>
  <si>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</si>
  <si>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</si>
  <si>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</si>
  <si>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</si>
  <si>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</si>
  <si>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</si>
  <si>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</si>
  <si>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</si>
  <si>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</si>
  <si>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</si>
  <si>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</si>
  <si>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</si>
  <si>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</si>
  <si>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</si>
  <si>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</si>
  <si>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</si>
  <si>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</si>
  <si>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</si>
  <si>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</si>
  <si>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</si>
  <si>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</si>
  <si>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</si>
  <si>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</si>
  <si>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</si>
  <si>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</si>
  <si>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</si>
  <si>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</si>
  <si>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</si>
  <si>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</si>
  <si>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</si>
  <si>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</si>
  <si>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</si>
  <si>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</si>
  <si>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</si>
  <si>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</si>
  <si>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</si>
  <si>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</si>
  <si>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</si>
  <si>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</si>
  <si>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</si>
  <si>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</si>
  <si>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</si>
  <si>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</si>
  <si>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</si>
  <si>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</si>
  <si>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</si>
  <si>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</si>
  <si>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</si>
  <si>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</si>
  <si>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</si>
  <si>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</si>
  <si>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</si>
  <si>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</si>
  <si>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</si>
  <si>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</si>
  <si>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</si>
  <si>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</si>
  <si>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</si>
  <si>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</si>
  <si>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</si>
  <si>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</si>
  <si>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</si>
  <si>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</si>
  <si>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</si>
  <si>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</si>
  <si>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</si>
  <si>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</si>
  <si>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</si>
  <si>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</si>
  <si>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</si>
  <si>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</si>
  <si>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</si>
  <si>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</si>
  <si>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</si>
  <si>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</si>
  <si>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</si>
  <si>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</si>
  <si>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</si>
  <si>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</si>
  <si>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</si>
  <si>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</si>
  <si>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</si>
  <si>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</si>
  <si>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</si>
  <si>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</si>
  <si>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</si>
  <si>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</si>
  <si>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</si>
  <si>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</si>
  <si>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</si>
  <si>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</si>
  <si>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</si>
  <si>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</si>
  <si>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</si>
  <si>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</si>
  <si>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</si>
  <si>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</si>
  <si>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</si>
  <si>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</si>
  <si>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</si>
  <si>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</si>
  <si>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</si>
  <si>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</si>
  <si>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</si>
  <si>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</si>
  <si>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</si>
  <si>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</si>
  <si>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</si>
  <si>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</si>
  <si>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</si>
  <si>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</si>
  <si>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</si>
  <si>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</si>
  <si>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</si>
  <si>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</si>
  <si>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</si>
  <si>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</si>
  <si>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</si>
  <si>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</si>
  <si>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</si>
  <si>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</si>
  <si>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</si>
  <si>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</si>
  <si>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</si>
  <si>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</si>
  <si>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</si>
  <si>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</si>
  <si>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</si>
  <si>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</si>
  <si>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</si>
  <si>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</si>
  <si>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</si>
  <si>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</si>
  <si>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</si>
  <si>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</si>
  <si>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</si>
  <si>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</si>
  <si>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</si>
  <si>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</si>
  <si>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</si>
  <si>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</si>
  <si>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</si>
  <si>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</si>
  <si>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</si>
  <si>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</si>
  <si>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</si>
  <si>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</si>
  <si>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</si>
  <si>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</si>
  <si>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</si>
  <si>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</si>
  <si>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</si>
  <si>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</si>
  <si>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</si>
  <si>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</si>
  <si>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</si>
  <si>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</si>
  <si>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</si>
  <si>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</si>
  <si>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</si>
  <si>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</si>
  <si>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</si>
  <si>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</si>
  <si>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</si>
  <si>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</si>
  <si>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</si>
  <si>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</si>
  <si>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</si>
  <si>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</si>
  <si>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</si>
  <si>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</si>
  <si>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</si>
  <si>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</si>
  <si>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</si>
  <si>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</si>
  <si>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</si>
  <si>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</si>
  <si>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</si>
  <si>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</si>
  <si>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</si>
  <si>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</si>
  <si>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</si>
  <si>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</si>
  <si>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</si>
  <si>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</si>
  <si>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</si>
  <si>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</si>
  <si>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</si>
  <si>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</si>
  <si>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</si>
  <si>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</si>
  <si>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</si>
  <si>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</si>
  <si>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</si>
  <si>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</si>
  <si>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</si>
  <si>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</si>
  <si>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</si>
  <si>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</si>
  <si>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</si>
  <si>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</si>
  <si>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</si>
  <si>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</si>
  <si>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</si>
  <si>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</si>
  <si>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</si>
  <si>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</si>
  <si>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</si>
  <si>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</si>
  <si>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</si>
  <si>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</si>
  <si>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</si>
  <si>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</si>
  <si>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</si>
  <si>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</si>
  <si>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</si>
  <si>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</si>
  <si>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</si>
  <si>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</si>
  <si>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</si>
  <si>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</si>
  <si>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</si>
  <si>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</si>
  <si>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</si>
  <si>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</si>
  <si>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</si>
  <si>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</si>
  <si>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</si>
  <si>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</si>
  <si>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</si>
  <si>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</si>
  <si>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</si>
  <si>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</si>
  <si>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</si>
  <si>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</si>
  <si>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</si>
  <si>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</si>
  <si>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</si>
  <si>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</si>
  <si>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</si>
  <si>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</si>
  <si>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</si>
  <si>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</si>
  <si>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</si>
  <si>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</si>
  <si>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</si>
  <si>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</si>
  <si>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</si>
  <si>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</si>
  <si>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</si>
  <si>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</si>
  <si>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</si>
  <si>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</si>
  <si>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</si>
  <si>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</si>
  <si>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</si>
  <si>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</si>
  <si>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</si>
  <si>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</si>
  <si>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</si>
  <si>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</si>
  <si>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</si>
  <si>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</si>
  <si>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</si>
  <si>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</si>
  <si>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</si>
  <si>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</si>
  <si>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</si>
  <si>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</si>
  <si>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</si>
  <si>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</si>
  <si>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</si>
  <si>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</si>
  <si>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</si>
  <si>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</si>
  <si>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</si>
  <si>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</si>
  <si>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</si>
  <si>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</si>
  <si>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</si>
  <si>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</si>
  <si>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</si>
  <si>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</si>
  <si>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</si>
  <si>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</si>
  <si>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</si>
  <si>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</si>
  <si>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</si>
  <si>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</si>
  <si>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</si>
  <si>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</si>
  <si>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</si>
  <si>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</si>
  <si>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</si>
  <si>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</si>
  <si>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</si>
  <si>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</si>
  <si>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</si>
  <si>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</si>
  <si>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</si>
  <si>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</si>
  <si>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</si>
  <si>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</si>
  <si>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</si>
  <si>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</si>
  <si>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</si>
  <si>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</si>
  <si>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</si>
  <si>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</si>
  <si>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</si>
  <si>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</si>
  <si>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</si>
  <si>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</si>
  <si>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</si>
  <si>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</si>
  <si>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</si>
  <si>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</si>
  <si>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</si>
  <si>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</si>
  <si>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</si>
  <si>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</si>
  <si>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</si>
  <si>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</si>
  <si>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</si>
  <si>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</si>
  <si>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</si>
  <si>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</si>
  <si>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</si>
  <si>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</si>
  <si>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</si>
  <si>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</si>
  <si>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</si>
  <si>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</si>
  <si>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</si>
  <si>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</si>
  <si>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</si>
  <si>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</si>
  <si>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</si>
  <si>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</si>
  <si>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</si>
  <si>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</si>
  <si>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</si>
  <si>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</si>
  <si>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</si>
  <si>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</si>
  <si>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</si>
  <si>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</si>
  <si>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</si>
  <si>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</si>
  <si>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</si>
  <si>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</si>
  <si>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</si>
  <si>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</si>
  <si>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</si>
  <si>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</si>
  <si>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</si>
  <si>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</si>
  <si>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</si>
  <si>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</si>
  <si>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</si>
  <si>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</si>
  <si>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</si>
  <si>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</si>
  <si>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</si>
  <si>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</si>
  <si>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</si>
  <si>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</si>
  <si>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</si>
  <si>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</si>
  <si>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</si>
  <si>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</si>
  <si>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</si>
  <si>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</si>
  <si>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</si>
  <si>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</si>
  <si>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</si>
  <si>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</si>
  <si>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</si>
  <si>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</si>
  <si>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</si>
  <si>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</si>
  <si>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</si>
  <si>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</si>
  <si>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</si>
  <si>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</si>
  <si>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</si>
  <si>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</si>
  <si>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</si>
  <si>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</si>
  <si>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</si>
  <si>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</si>
  <si>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</si>
  <si>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</si>
  <si>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</si>
  <si>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</si>
  <si>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</si>
  <si>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</si>
  <si>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</si>
  <si>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</si>
  <si>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</si>
  <si>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</si>
  <si>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</si>
  <si>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</si>
  <si>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</si>
  <si>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</si>
  <si>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</si>
  <si>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</si>
  <si>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</si>
  <si>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</si>
  <si>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</si>
  <si>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</si>
  <si>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</si>
  <si>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</si>
  <si>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</si>
  <si>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</si>
  <si>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</si>
  <si>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</si>
  <si>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</si>
  <si>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</si>
  <si>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</si>
  <si>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</si>
  <si>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</si>
  <si>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</si>
  <si>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</si>
  <si>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</si>
  <si>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</si>
  <si>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</si>
  <si>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</si>
  <si>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</si>
  <si>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</si>
  <si>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</si>
  <si>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</si>
  <si>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</si>
  <si>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</si>
  <si>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</si>
  <si>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</si>
  <si>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</si>
  <si>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</si>
  <si>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</si>
  <si>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</si>
  <si>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</si>
  <si>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</si>
  <si>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</si>
  <si>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</si>
  <si>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</si>
  <si>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</si>
  <si>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</si>
  <si>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</si>
  <si>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</si>
  <si>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</si>
  <si>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</si>
  <si>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</si>
  <si>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</si>
  <si>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</si>
  <si>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</si>
  <si>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</si>
  <si>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</si>
  <si>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</si>
  <si>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</si>
  <si>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</si>
  <si>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</si>
  <si>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</si>
  <si>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</si>
  <si>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</si>
  <si>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</si>
  <si>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</si>
  <si>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</si>
  <si>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</si>
  <si>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</si>
  <si>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</si>
  <si>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</si>
  <si>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</si>
  <si>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</si>
  <si>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</si>
  <si>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</si>
  <si>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</si>
  <si>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</si>
  <si>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</si>
  <si>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</si>
  <si>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</si>
  <si>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</si>
  <si>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</si>
  <si>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</si>
  <si>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</si>
  <si>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</si>
  <si>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</si>
  <si>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</si>
  <si>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</si>
  <si>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</si>
  <si>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</si>
  <si>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</si>
  <si>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</si>
  <si>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</si>
  <si>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</si>
  <si>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</si>
  <si>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</si>
  <si>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</si>
  <si>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</si>
  <si>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</si>
  <si>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</si>
  <si>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</si>
  <si>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</si>
  <si>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</si>
  <si>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</si>
  <si>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</si>
  <si>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</si>
  <si>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</si>
  <si>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</si>
  <si>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</si>
  <si>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</si>
  <si>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</si>
  <si>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</si>
  <si>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</si>
  <si>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</si>
  <si>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</si>
  <si>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</si>
  <si>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</si>
  <si>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</si>
  <si>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</si>
  <si>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</si>
  <si>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</si>
  <si>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</si>
  <si>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</si>
  <si>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</si>
  <si>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</si>
  <si>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</si>
  <si>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</si>
  <si>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</si>
  <si>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</si>
  <si>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</si>
  <si>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</si>
  <si>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</si>
  <si>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</si>
  <si>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</si>
  <si>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</si>
  <si>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</si>
  <si>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</si>
  <si>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</si>
  <si>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</si>
  <si>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</si>
  <si>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</si>
  <si>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</si>
  <si>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</si>
  <si>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</si>
  <si>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</si>
  <si>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</si>
  <si>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</si>
  <si>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</si>
  <si>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</si>
  <si>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</si>
  <si>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</si>
  <si>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</si>
  <si>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</si>
  <si>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</si>
  <si>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</si>
  <si>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</si>
  <si>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</si>
  <si>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</si>
  <si>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</si>
  <si>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</si>
  <si>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</si>
  <si>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</si>
  <si>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</si>
  <si>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</si>
  <si>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</si>
  <si>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</si>
  <si>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</si>
  <si>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</si>
  <si>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</si>
  <si>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</si>
  <si>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</si>
  <si>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</si>
  <si>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</si>
  <si>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</si>
  <si>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</si>
  <si>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</si>
  <si>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</si>
  <si>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</si>
  <si>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</si>
  <si>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</si>
  <si>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</si>
  <si>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</si>
  <si>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</si>
  <si>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</si>
  <si>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</si>
  <si>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</si>
  <si>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</si>
  <si>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</si>
  <si>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</si>
  <si>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</si>
  <si>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</si>
  <si>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</si>
  <si>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</si>
  <si>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</si>
  <si>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</si>
  <si>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</si>
  <si>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</si>
  <si>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</si>
  <si>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</si>
  <si>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</si>
  <si>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</si>
  <si>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</si>
  <si>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</si>
  <si>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</si>
  <si>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</si>
  <si>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</si>
  <si>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</si>
  <si>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</si>
  <si>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</si>
  <si>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</si>
  <si>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</si>
  <si>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</si>
  <si>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</si>
  <si>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</si>
  <si>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</si>
  <si>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</si>
  <si>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</si>
  <si>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</si>
  <si>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</si>
  <si>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</si>
  <si>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</si>
  <si>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</si>
  <si>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</si>
  <si>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</si>
  <si>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</si>
  <si>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</si>
  <si>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</si>
  <si>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</si>
  <si>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</si>
  <si>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</si>
  <si>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</si>
  <si>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</si>
  <si>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</si>
  <si>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</si>
  <si>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</si>
  <si>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</si>
  <si>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</si>
  <si>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</si>
  <si>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</si>
  <si>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</si>
  <si>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</si>
  <si>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</si>
  <si>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</si>
  <si>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</si>
  <si>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</si>
  <si>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</si>
  <si>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</si>
  <si>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</si>
  <si>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</si>
  <si>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</si>
  <si>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</si>
  <si>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</si>
  <si>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</si>
  <si>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</si>
  <si>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</si>
  <si>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</si>
  <si>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</si>
  <si>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</si>
  <si>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</si>
  <si>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</si>
  <si>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</si>
  <si>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</si>
  <si>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</si>
  <si>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</si>
  <si>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</si>
  <si>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</si>
  <si>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</si>
  <si>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</si>
  <si>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</si>
  <si>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</si>
  <si>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</si>
  <si>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</si>
  <si>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</si>
  <si>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</si>
  <si>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</si>
  <si>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</si>
  <si>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</si>
  <si>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</si>
  <si>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</si>
  <si>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</si>
  <si>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</si>
  <si>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</si>
  <si>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</si>
  <si>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</si>
  <si>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</si>
  <si>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</si>
  <si>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</si>
  <si>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</si>
  <si>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</si>
  <si>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</si>
  <si>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</si>
  <si>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</si>
  <si>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</si>
  <si>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</si>
  <si>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</si>
  <si>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</si>
  <si>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</si>
  <si>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</si>
  <si>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</si>
  <si>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</si>
  <si>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</si>
  <si>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</si>
  <si>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</si>
  <si>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</si>
  <si>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</si>
  <si>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</si>
  <si>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</si>
  <si>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</si>
  <si>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</si>
  <si>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</si>
  <si>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</si>
  <si>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</si>
  <si>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</si>
  <si>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</si>
  <si>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</si>
  <si>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</si>
  <si>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</si>
  <si>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</si>
  <si>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</si>
  <si>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</si>
  <si>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</si>
  <si>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</si>
  <si>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</si>
  <si>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</si>
  <si>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</si>
  <si>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</si>
  <si>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</si>
  <si>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</si>
  <si>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</si>
  <si>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</si>
  <si>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</si>
  <si>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</si>
  <si>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</si>
  <si>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</si>
  <si>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</si>
  <si>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</si>
  <si>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</si>
  <si>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</si>
  <si>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</si>
  <si>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</si>
  <si>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</si>
  <si>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</si>
  <si>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</si>
  <si>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</si>
  <si>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</si>
  <si>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</si>
  <si>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</si>
  <si>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</si>
  <si>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</si>
  <si>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</si>
  <si>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</si>
  <si>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</si>
  <si>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</si>
  <si>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</si>
  <si>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</si>
  <si>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</si>
  <si>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</si>
  <si>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</si>
  <si>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</si>
  <si>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</si>
  <si>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</si>
  <si>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</si>
  <si>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</si>
  <si>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</si>
  <si>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</si>
  <si>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</si>
  <si>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</si>
  <si>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</si>
  <si>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</si>
  <si>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</si>
  <si>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</si>
  <si>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</si>
  <si>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</si>
  <si>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</si>
  <si>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</si>
  <si>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</si>
  <si>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</si>
  <si>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</si>
  <si>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</si>
  <si>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</si>
  <si>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</si>
  <si>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</si>
  <si>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</si>
  <si>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</si>
  <si>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</si>
  <si>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</si>
  <si>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</si>
  <si>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</si>
  <si>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</si>
  <si>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</si>
  <si>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</si>
  <si>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</si>
  <si>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</si>
  <si>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</si>
  <si>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</si>
  <si>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</si>
  <si>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</si>
  <si>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</si>
  <si>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</si>
  <si>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</si>
  <si>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</si>
  <si>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</si>
  <si>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</si>
  <si>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</si>
  <si>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</si>
  <si>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</si>
  <si>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</si>
  <si>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</si>
  <si>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</si>
  <si>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</si>
  <si>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</si>
  <si>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</si>
  <si>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</si>
  <si>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</si>
  <si>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</si>
  <si>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</si>
  <si>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</si>
  <si>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</si>
  <si>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</si>
  <si>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</si>
  <si>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</si>
  <si>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</si>
  <si>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</si>
  <si>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</si>
  <si>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</si>
  <si>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</si>
  <si>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</si>
  <si>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</si>
  <si>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</si>
  <si>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</si>
  <si>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</si>
  <si>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</si>
  <si>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</si>
  <si>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</si>
  <si>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</si>
  <si>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</si>
  <si>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</si>
  <si>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</si>
  <si>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</si>
  <si>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</si>
  <si>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</si>
  <si>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</si>
  <si>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</si>
  <si>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</si>
  <si>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</si>
  <si>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</si>
  <si>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</si>
  <si>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</si>
  <si>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</si>
  <si>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</si>
  <si>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</si>
  <si>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</si>
  <si>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</si>
  <si>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</si>
  <si>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</si>
  <si>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</si>
  <si>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</si>
  <si>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</si>
  <si>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</si>
  <si>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</si>
  <si>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</si>
  <si>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</si>
  <si>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</si>
  <si>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</si>
  <si>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</si>
  <si>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</si>
  <si>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</si>
  <si>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</si>
  <si>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</si>
  <si>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</si>
  <si>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</si>
  <si>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</si>
  <si>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</si>
  <si>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</si>
  <si>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</si>
  <si>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</si>
  <si>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</si>
  <si>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</si>
  <si>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</si>
  <si>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</si>
  <si>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</si>
  <si>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</si>
  <si>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</si>
  <si>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</si>
  <si>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</si>
  <si>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</si>
  <si>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</si>
  <si>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</si>
  <si>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</si>
  <si>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</si>
  <si>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</si>
  <si>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</si>
  <si>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</si>
  <si>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</si>
  <si>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</si>
  <si>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</si>
  <si>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</si>
  <si>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</si>
  <si>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</si>
  <si>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</si>
  <si>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</si>
  <si>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</si>
  <si>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</si>
  <si>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</si>
  <si>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</si>
  <si>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</si>
  <si>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</si>
  <si>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</si>
  <si>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</si>
  <si>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</si>
  <si>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</si>
  <si>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</si>
  <si>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</si>
  <si>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</si>
  <si>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</si>
  <si>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</si>
  <si>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</si>
  <si>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</si>
  <si>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</si>
  <si>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</si>
  <si>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</si>
  <si>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</si>
  <si>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</si>
  <si>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</si>
  <si>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</si>
  <si>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</si>
  <si>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</si>
  <si>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</si>
  <si>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</si>
  <si>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</si>
  <si>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</si>
  <si>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</si>
  <si>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</si>
  <si>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</si>
  <si>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</si>
  <si>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</si>
  <si>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</si>
  <si>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</si>
  <si>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</si>
  <si>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</si>
  <si>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</si>
  <si>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</si>
  <si>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</si>
  <si>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</si>
  <si>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</si>
  <si>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</si>
  <si>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</si>
  <si>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</si>
  <si>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</si>
  <si>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</si>
  <si>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</si>
  <si>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</si>
  <si>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</si>
  <si>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</si>
  <si>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</si>
  <si>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</si>
  <si>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</si>
  <si>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</si>
  <si>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</si>
  <si>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</si>
  <si>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</si>
  <si>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</si>
  <si>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</si>
  <si>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</si>
  <si>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</si>
  <si>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</si>
  <si>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</si>
  <si>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</si>
  <si>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</si>
  <si>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</si>
  <si>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</si>
  <si>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</si>
  <si>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</si>
  <si>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</si>
  <si>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</si>
  <si>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</si>
  <si>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</si>
  <si>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</si>
  <si>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</si>
  <si>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</si>
  <si>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</si>
  <si>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</si>
  <si>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</si>
  <si>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</si>
  <si>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</si>
  <si>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</si>
  <si>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</si>
  <si>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</si>
  <si>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</si>
  <si>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</si>
  <si>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</si>
  <si>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</si>
  <si>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</si>
  <si>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</si>
  <si>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</si>
  <si>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</si>
  <si>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</si>
  <si>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</si>
  <si>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</si>
  <si>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</si>
  <si>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</si>
  <si>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</si>
  <si>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</si>
  <si>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</si>
  <si>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</si>
  <si>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</si>
  <si>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</si>
  <si>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</si>
  <si>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</si>
  <si>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</si>
  <si>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</si>
  <si>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</si>
  <si>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</si>
  <si>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</si>
  <si>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</si>
  <si>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</si>
  <si>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</si>
  <si>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</si>
  <si>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</si>
  <si>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</si>
  <si>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</si>
  <si>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</si>
  <si>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</si>
  <si>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</si>
  <si>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</si>
  <si>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</si>
  <si>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</si>
  <si>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</si>
  <si>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</si>
  <si>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</si>
  <si>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</si>
  <si>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</si>
  <si>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</si>
  <si>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</si>
  <si>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</si>
  <si>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</si>
  <si>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</si>
  <si>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</si>
  <si>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</si>
  <si>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</si>
  <si>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</si>
  <si>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</si>
  <si>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</si>
  <si>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</si>
  <si>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</si>
  <si>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</si>
  <si>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</si>
  <si>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</si>
  <si>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</si>
  <si>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</si>
  <si>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</si>
  <si>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</si>
  <si>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</si>
  <si>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</si>
  <si>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</si>
  <si>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</si>
  <si>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</si>
  <si>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</si>
  <si>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</si>
  <si>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</si>
  <si>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</si>
  <si>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</si>
  <si>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</si>
  <si>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</si>
  <si>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</si>
  <si>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</si>
  <si>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</si>
  <si>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</si>
  <si>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</si>
  <si>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</si>
  <si>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</si>
  <si>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</si>
  <si>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</si>
  <si>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</si>
  <si>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</si>
  <si>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</si>
  <si>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</si>
  <si>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</si>
  <si>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</si>
  <si>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</si>
  <si>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</si>
  <si>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</si>
  <si>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</si>
  <si>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</si>
  <si>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</si>
  <si>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</si>
  <si>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</si>
  <si>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</si>
  <si>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</si>
  <si>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</si>
  <si>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</si>
  <si>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</si>
  <si>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</si>
  <si>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</si>
  <si>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</si>
  <si>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</si>
  <si>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</si>
  <si>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</si>
  <si>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</si>
  <si>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</si>
  <si>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</si>
  <si>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</si>
  <si>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</si>
  <si>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</si>
  <si>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</si>
  <si>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</si>
  <si>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</si>
  <si>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</si>
  <si>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</si>
  <si>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</si>
  <si>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</si>
  <si>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</si>
  <si>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</si>
  <si>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</si>
  <si>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</si>
  <si>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</si>
  <si>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</si>
  <si>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</si>
  <si>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</si>
  <si>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</si>
  <si>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</si>
  <si>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</si>
  <si>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</si>
  <si>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</si>
  <si>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</si>
  <si>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</si>
  <si>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</si>
  <si>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</si>
  <si>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</si>
  <si>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</si>
  <si>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</si>
  <si>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</si>
  <si>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</si>
  <si>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</si>
  <si>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</si>
  <si>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</si>
  <si>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</si>
  <si>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</si>
  <si>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</si>
  <si>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</si>
  <si>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</si>
  <si>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</si>
  <si>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</si>
  <si>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</si>
  <si>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</si>
  <si>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</si>
  <si>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</si>
  <si>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</si>
  <si>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</si>
  <si>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</si>
  <si>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</si>
  <si>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</si>
  <si>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</si>
  <si>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</si>
  <si>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</si>
  <si>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</si>
  <si>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</si>
  <si>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</si>
  <si>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</si>
  <si>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</si>
  <si>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</si>
  <si>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</si>
  <si>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</si>
  <si>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</si>
  <si>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</si>
  <si>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</si>
  <si>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</si>
  <si>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</si>
  <si>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</si>
  <si>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</si>
  <si>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</si>
  <si>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</si>
  <si>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</si>
  <si>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</si>
  <si>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</si>
  <si>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</si>
  <si>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</si>
  <si>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</si>
  <si>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</si>
  <si>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</si>
  <si>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</si>
  <si>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</si>
  <si>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</si>
  <si>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</si>
  <si>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</si>
  <si>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</si>
  <si>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</si>
  <si>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</si>
  <si>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</si>
  <si>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</si>
  <si>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</si>
  <si>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</si>
  <si>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</si>
  <si>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</si>
  <si>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</si>
  <si>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</si>
  <si>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</si>
  <si>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</si>
  <si>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</si>
  <si>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</si>
  <si>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</si>
  <si>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</si>
  <si>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</si>
  <si>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</si>
  <si>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</si>
  <si>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</si>
  <si>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</si>
  <si>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</si>
  <si>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</si>
  <si>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</si>
  <si>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</si>
  <si>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</si>
  <si>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</si>
  <si>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</si>
  <si>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</si>
  <si>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</si>
  <si>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</si>
  <si>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</si>
  <si>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</si>
  <si>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</si>
  <si>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</si>
  <si>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</si>
  <si>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</si>
  <si>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</si>
  <si>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</si>
  <si>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</si>
  <si>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</si>
  <si>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</si>
  <si>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</si>
  <si>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</si>
  <si>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</si>
  <si>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</si>
  <si>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</si>
  <si>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</si>
  <si>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</si>
  <si>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</si>
  <si>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</si>
  <si>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</si>
  <si>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</si>
  <si>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</si>
  <si>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</si>
  <si>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</si>
  <si>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</si>
  <si>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</si>
  <si>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</si>
  <si>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</si>
  <si>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</si>
  <si>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</si>
  <si>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</si>
  <si>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</si>
  <si>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</si>
  <si>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</si>
  <si>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</si>
  <si>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</si>
  <si>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</si>
  <si>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</si>
  <si>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</si>
  <si>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</si>
  <si>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</si>
  <si>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</si>
  <si>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</si>
  <si>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</si>
  <si>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</si>
  <si>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</si>
  <si>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</si>
  <si>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</si>
  <si>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</si>
  <si>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</si>
  <si>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</si>
  <si>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</si>
  <si>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</si>
  <si>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</si>
  <si>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</si>
  <si>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</si>
  <si>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</si>
  <si>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</si>
  <si>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</si>
  <si>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</si>
  <si>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</si>
  <si>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</si>
  <si>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</si>
  <si>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</si>
  <si>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</si>
  <si>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</si>
  <si>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</si>
  <si>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</si>
  <si>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</si>
  <si>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</si>
  <si>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</si>
  <si>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</si>
  <si>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</si>
  <si>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</si>
  <si>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</si>
  <si>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</si>
  <si>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</si>
  <si>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</si>
  <si>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</si>
  <si>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</si>
  <si>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</si>
  <si>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</si>
  <si>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</si>
  <si>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</si>
  <si>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</si>
  <si>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</si>
  <si>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</si>
  <si>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</si>
  <si>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</si>
  <si>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</si>
  <si>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</si>
  <si>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</si>
  <si>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</si>
  <si>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</si>
  <si>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</si>
  <si>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</si>
  <si>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</si>
  <si>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</si>
  <si>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</si>
  <si>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</si>
  <si>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</si>
  <si>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</si>
  <si>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</si>
  <si>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</si>
  <si>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</si>
  <si>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</si>
  <si>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</si>
  <si>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</si>
  <si>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</si>
  <si>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</si>
  <si>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</si>
  <si>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</si>
  <si>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</si>
  <si>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</si>
  <si>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</si>
  <si>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</si>
  <si>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</si>
  <si>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</si>
  <si>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</si>
  <si>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</si>
  <si>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</si>
  <si>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</si>
  <si>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</si>
  <si>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</si>
  <si>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</si>
  <si>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</si>
  <si>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</si>
  <si>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</si>
  <si>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</si>
  <si>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</si>
  <si>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</si>
  <si>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</si>
  <si>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</si>
  <si>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</si>
  <si>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</si>
  <si>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</si>
  <si>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</si>
  <si>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</si>
  <si>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</si>
  <si>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</si>
  <si>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</si>
  <si>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</si>
  <si>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</si>
  <si>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</si>
  <si>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</si>
  <si>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</si>
  <si>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</si>
  <si>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</si>
  <si>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</si>
  <si>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</si>
  <si>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</si>
  <si>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</si>
  <si>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</si>
  <si>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</si>
  <si>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</si>
  <si>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</si>
  <si>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</si>
  <si>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</si>
  <si>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</si>
  <si>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</si>
  <si>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</si>
  <si>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</si>
  <si>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</si>
  <si>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</si>
  <si>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</si>
  <si>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</si>
  <si>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</si>
  <si>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</si>
  <si>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</si>
  <si>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</si>
  <si>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</si>
  <si>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</si>
  <si>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</si>
  <si>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</si>
  <si>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</si>
  <si>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</si>
  <si>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</si>
  <si>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</si>
  <si>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</si>
  <si>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</si>
  <si>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</si>
  <si>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</si>
  <si>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</si>
  <si>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</si>
  <si>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</si>
  <si>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</si>
  <si>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</si>
  <si>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</si>
  <si>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</si>
  <si>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</si>
  <si>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</si>
  <si>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</si>
  <si>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</si>
  <si>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</si>
  <si>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</si>
  <si>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</si>
  <si>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</si>
  <si>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</si>
  <si>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</si>
  <si>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</si>
  <si>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</si>
  <si>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</si>
  <si>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</si>
  <si>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</si>
  <si>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</si>
  <si>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</si>
  <si>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</si>
  <si>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</si>
  <si>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</si>
  <si>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</si>
  <si>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</si>
  <si>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</si>
  <si>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</si>
  <si>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</si>
  <si>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</si>
  <si>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</si>
  <si>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</si>
  <si>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</si>
  <si>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</si>
  <si>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</si>
  <si>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</si>
  <si>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</si>
  <si>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</si>
  <si>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</si>
  <si>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</si>
  <si>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</si>
  <si>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</si>
  <si>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</si>
  <si>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</si>
  <si>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</si>
  <si>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</si>
  <si>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</si>
  <si>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</si>
  <si>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</si>
  <si>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</si>
  <si>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</si>
  <si>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</si>
  <si>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</si>
  <si>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</si>
  <si>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</si>
  <si>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</si>
  <si>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</si>
  <si>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</si>
  <si>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</si>
  <si>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</si>
  <si>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</si>
  <si>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</si>
  <si>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</si>
  <si>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</si>
  <si>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</si>
  <si>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</si>
  <si>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</si>
  <si>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</si>
  <si>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</si>
  <si>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</si>
  <si>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</si>
  <si>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</si>
  <si>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</si>
  <si>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</si>
  <si>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</si>
  <si>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</si>
  <si>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</si>
  <si>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</si>
  <si>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</si>
  <si>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</si>
  <si>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</si>
  <si>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</si>
  <si>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</si>
  <si>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</si>
  <si>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</si>
  <si>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</si>
  <si>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</si>
  <si>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</si>
  <si>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</si>
  <si>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</si>
  <si>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</si>
  <si>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</si>
  <si>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</si>
  <si>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</si>
  <si>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</si>
  <si>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</si>
  <si>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</si>
  <si>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</si>
  <si>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</si>
  <si>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</si>
  <si>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</si>
  <si>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</si>
  <si>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</si>
  <si>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</si>
  <si>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</si>
  <si>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</si>
  <si>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</si>
  <si>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</si>
  <si>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</si>
  <si>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</si>
  <si>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</si>
  <si>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</si>
  <si>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</si>
  <si>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</si>
  <si>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</si>
  <si>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</si>
  <si>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</si>
  <si>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</si>
  <si>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</si>
  <si>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</si>
  <si>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</si>
  <si>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</si>
  <si>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</si>
  <si>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</si>
  <si>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</si>
  <si>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</si>
  <si>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</si>
  <si>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</si>
  <si>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</si>
  <si>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</si>
  <si>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</si>
  <si>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</si>
  <si>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</si>
  <si>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</si>
  <si>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</si>
  <si>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</si>
  <si>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</si>
  <si>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</si>
  <si>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</si>
  <si>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</si>
  <si>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</si>
  <si>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</si>
  <si>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</si>
  <si>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</si>
  <si>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</si>
  <si>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</si>
  <si>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</si>
  <si>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</si>
  <si>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</si>
  <si>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</si>
  <si>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</si>
  <si>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</si>
  <si>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</si>
  <si>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</si>
  <si>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</si>
  <si>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</si>
  <si>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</si>
  <si>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</si>
  <si>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</si>
  <si>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</si>
  <si>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</si>
  <si>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</si>
  <si>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</si>
  <si>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</si>
  <si>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</si>
  <si>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</si>
  <si>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</si>
  <si>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</si>
  <si>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</si>
  <si>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</si>
  <si>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</si>
  <si>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</si>
  <si>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</si>
  <si>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</si>
  <si>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</si>
  <si>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</si>
  <si>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</si>
  <si>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</si>
  <si>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</si>
  <si>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</si>
  <si>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</si>
  <si>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</si>
  <si>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</si>
  <si>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</si>
  <si>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</si>
  <si>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</si>
  <si>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</si>
  <si>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</si>
  <si>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</si>
  <si>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</si>
  <si>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</si>
  <si>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</si>
  <si>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</si>
  <si>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</si>
  <si>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</si>
  <si>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</si>
  <si>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</si>
  <si>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</si>
  <si>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</si>
  <si>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</si>
  <si>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</si>
  <si>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</si>
  <si>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</si>
  <si>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</si>
  <si>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</si>
  <si>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</si>
  <si>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</si>
  <si>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</si>
  <si>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</si>
  <si>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</si>
  <si>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</si>
  <si>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</si>
  <si>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</si>
  <si>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</si>
  <si>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</si>
  <si>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</si>
  <si>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</si>
  <si>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</si>
  <si>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</si>
  <si>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</si>
  <si>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</si>
  <si>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</si>
  <si>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</si>
  <si>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</si>
  <si>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</si>
  <si>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</si>
  <si>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</si>
  <si>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</si>
  <si>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</si>
  <si>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</si>
  <si>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</si>
  <si>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</si>
  <si>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</si>
  <si>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</si>
  <si>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</si>
  <si>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</si>
  <si>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</si>
  <si>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</si>
  <si>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</si>
  <si>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</si>
  <si>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</si>
  <si>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</si>
  <si>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</si>
  <si>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</si>
  <si>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</si>
  <si>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</si>
  <si>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</si>
  <si>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</si>
  <si>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</si>
  <si>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</si>
  <si>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</si>
  <si>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</si>
  <si>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</si>
  <si>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</si>
  <si>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</si>
  <si>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</si>
  <si>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</si>
  <si>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</si>
  <si>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</si>
  <si>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</si>
  <si>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</si>
  <si>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</si>
  <si>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</si>
  <si>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</si>
  <si>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</si>
  <si>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</si>
  <si>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</si>
  <si>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</si>
  <si>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</si>
  <si>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</si>
  <si>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</si>
  <si>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</si>
  <si>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</si>
  <si>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</si>
  <si>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</si>
  <si>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</si>
  <si>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</si>
  <si>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</si>
  <si>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</si>
  <si>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</si>
  <si>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</si>
  <si>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</si>
  <si>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</si>
  <si>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</si>
  <si>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</si>
  <si>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</si>
  <si>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</si>
  <si>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</si>
  <si>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</si>
  <si>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</si>
  <si>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</si>
  <si>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</si>
  <si>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</si>
  <si>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</si>
  <si>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</si>
  <si>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</si>
  <si>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</si>
  <si>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</si>
  <si>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</si>
  <si>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</si>
  <si>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</si>
  <si>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</si>
  <si>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</si>
  <si>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</si>
  <si>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</si>
  <si>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</si>
  <si>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</si>
  <si>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</si>
  <si>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</si>
  <si>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</si>
  <si>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</si>
  <si>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</si>
  <si>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</si>
  <si>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</si>
  <si>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</si>
  <si>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</si>
  <si>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</si>
  <si>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</si>
  <si>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</si>
  <si>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</si>
  <si>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</si>
  <si>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</si>
  <si>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</si>
  <si>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</si>
  <si>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</si>
  <si>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</si>
  <si>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</si>
  <si>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</si>
  <si>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</si>
  <si>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</si>
  <si>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</si>
  <si>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</si>
  <si>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</si>
  <si>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</si>
  <si>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</si>
  <si>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</si>
  <si>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</si>
  <si>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</si>
  <si>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</si>
  <si>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</si>
  <si>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</si>
  <si>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</si>
  <si>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</si>
  <si>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</si>
  <si>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</si>
  <si>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</si>
  <si>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</si>
  <si>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</si>
  <si>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</si>
  <si>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</si>
  <si>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</si>
  <si>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</si>
  <si>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</si>
  <si>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</si>
  <si>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</si>
  <si>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</si>
  <si>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</si>
  <si>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</si>
  <si>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</si>
  <si>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</si>
  <si>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</si>
  <si>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</si>
  <si>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</si>
  <si>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</si>
  <si>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</si>
  <si>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</si>
  <si>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</si>
  <si>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</si>
  <si>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</si>
  <si>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</si>
  <si>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</si>
  <si>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</si>
  <si>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</si>
  <si>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</si>
  <si>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</si>
  <si>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</si>
  <si>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</si>
  <si>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</si>
  <si>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</si>
  <si>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</si>
  <si>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</si>
  <si>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</si>
  <si>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</si>
  <si>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</si>
  <si>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</si>
  <si>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</si>
  <si>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</si>
  <si>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</si>
  <si>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</si>
  <si>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</si>
  <si>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</si>
  <si>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</si>
  <si>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</si>
  <si>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</si>
  <si>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</si>
  <si>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</si>
  <si>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</si>
  <si>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</si>
  <si>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</si>
  <si>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</si>
  <si>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</si>
  <si>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</si>
  <si>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</si>
  <si>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</si>
  <si>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</si>
  <si>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</si>
  <si>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</si>
  <si>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</si>
  <si>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</si>
  <si>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</si>
  <si>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</si>
  <si>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</si>
  <si>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</si>
  <si>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</si>
  <si>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</si>
  <si>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</si>
  <si>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</si>
  <si>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</si>
  <si>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</si>
  <si>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</si>
  <si>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</si>
  <si>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</si>
  <si>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</si>
  <si>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</si>
  <si>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</si>
  <si>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</si>
  <si>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</si>
  <si>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</si>
  <si>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</si>
  <si>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</si>
  <si>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</si>
  <si>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</si>
  <si>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</si>
  <si>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</si>
  <si>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</si>
  <si>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</si>
  <si>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</si>
  <si>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</si>
  <si>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</si>
  <si>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</si>
  <si>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</si>
  <si>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</si>
  <si>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</si>
  <si>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</si>
  <si>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</si>
  <si>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</si>
  <si>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</si>
  <si>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</si>
  <si>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</si>
  <si>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</si>
  <si>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</si>
  <si>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</si>
  <si>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</si>
  <si>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</si>
  <si>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</si>
  <si>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</si>
  <si>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</si>
  <si>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</si>
  <si>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</si>
  <si>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</si>
  <si>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</si>
  <si>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</si>
  <si>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</si>
  <si>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</si>
  <si>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</si>
  <si>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</si>
  <si>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</si>
  <si>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</si>
  <si>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</si>
  <si>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</si>
  <si>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</si>
  <si>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</si>
  <si>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</si>
  <si>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</si>
  <si>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</si>
  <si>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</si>
  <si>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</si>
  <si>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</si>
  <si>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</si>
  <si>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</si>
  <si>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</si>
  <si>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</si>
  <si>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</si>
  <si>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</si>
  <si>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</si>
  <si>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</si>
  <si>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</si>
  <si>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</si>
  <si>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</si>
  <si>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</si>
  <si>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</si>
  <si>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</si>
  <si>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</si>
  <si>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</si>
  <si>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</si>
  <si>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</si>
  <si>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</si>
  <si>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</si>
  <si>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</si>
  <si>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</si>
  <si>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</si>
  <si>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</si>
  <si>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</si>
  <si>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</si>
  <si>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</si>
  <si>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</si>
  <si>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</si>
  <si>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</si>
  <si>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</si>
  <si>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</si>
  <si>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</si>
  <si>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</si>
  <si>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</si>
  <si>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</si>
  <si>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</si>
  <si>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</si>
  <si>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</si>
  <si>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</si>
  <si>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</si>
  <si>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</si>
  <si>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</si>
  <si>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</si>
  <si>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</si>
  <si>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</si>
  <si>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</si>
  <si>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</si>
  <si>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</si>
  <si>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</si>
  <si>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</si>
  <si>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</si>
  <si>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</si>
  <si>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</si>
  <si>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</si>
  <si>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</si>
  <si>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</si>
  <si>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</si>
  <si>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</si>
  <si>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</si>
  <si>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</si>
  <si>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</si>
  <si>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</si>
  <si>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</si>
  <si>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</si>
  <si>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</si>
  <si>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</si>
  <si>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</si>
  <si>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</si>
  <si>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</si>
  <si>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</si>
  <si>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</si>
  <si>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</si>
  <si>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</si>
  <si>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</si>
  <si>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</si>
  <si>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</si>
  <si>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</si>
  <si>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</si>
  <si>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</si>
  <si>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</si>
  <si>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</si>
  <si>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</si>
  <si>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</si>
  <si>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</si>
  <si>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</si>
  <si>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</si>
  <si>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</si>
  <si>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</si>
  <si>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</si>
  <si>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</si>
  <si>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</si>
  <si>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</si>
  <si>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</si>
  <si>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</si>
  <si>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</si>
  <si>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</si>
  <si>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</si>
  <si>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</si>
  <si>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</si>
  <si>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</si>
  <si>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</si>
  <si>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</si>
  <si>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</si>
  <si>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</si>
  <si>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</si>
  <si>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</si>
  <si>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</si>
  <si>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</si>
  <si>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</si>
  <si>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</si>
  <si>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</si>
  <si>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</si>
  <si>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</si>
  <si>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</si>
  <si>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</si>
  <si>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</si>
  <si>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</si>
  <si>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</si>
  <si>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</si>
  <si>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</si>
  <si>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</si>
  <si>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</si>
  <si>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</si>
  <si>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</si>
  <si>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</si>
  <si>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</si>
  <si>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</si>
  <si>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</si>
  <si>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</si>
  <si>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</si>
  <si>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</si>
  <si>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</si>
  <si>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</si>
  <si>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</si>
  <si>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</si>
  <si>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</si>
  <si>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</si>
  <si>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</si>
  <si>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</si>
  <si>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</si>
  <si>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</si>
  <si>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</si>
  <si>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</si>
  <si>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</si>
  <si>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</si>
  <si>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</si>
  <si>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</si>
  <si>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</si>
  <si>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</si>
  <si>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</si>
  <si>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</si>
  <si>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</si>
  <si>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</si>
  <si>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</si>
  <si>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</si>
  <si>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</si>
  <si>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</si>
  <si>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</si>
  <si>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</si>
  <si>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</si>
  <si>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</si>
  <si>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</si>
  <si>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</si>
  <si>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</si>
  <si>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</si>
  <si>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</si>
  <si>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</si>
  <si>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</si>
  <si>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</si>
  <si>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</si>
  <si>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</si>
  <si>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</si>
  <si>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</si>
  <si>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</si>
  <si>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</si>
  <si>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</si>
  <si>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</si>
  <si>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</si>
  <si>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</si>
  <si>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</si>
  <si>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</si>
  <si>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</si>
  <si>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</si>
  <si>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</si>
  <si>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</si>
  <si>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</si>
  <si>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</si>
  <si>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</si>
  <si>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</si>
  <si>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</si>
  <si>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</si>
  <si>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</si>
  <si>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</si>
  <si>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</si>
  <si>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</si>
  <si>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</si>
  <si>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</si>
  <si>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</si>
  <si>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</si>
  <si>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</si>
  <si>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</si>
  <si>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</si>
  <si>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</si>
  <si>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</si>
  <si>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</si>
  <si>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</si>
  <si>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</si>
  <si>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</si>
  <si>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</si>
  <si>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</si>
  <si>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</si>
  <si>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</si>
  <si>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</si>
  <si>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</si>
  <si>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</si>
  <si>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</si>
  <si>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</si>
  <si>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</si>
  <si>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</si>
  <si>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</si>
  <si>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</si>
  <si>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</si>
  <si>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</si>
  <si>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</si>
  <si>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</si>
  <si>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</si>
  <si>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</si>
  <si>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</si>
  <si>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</si>
  <si>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</si>
  <si>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</si>
  <si>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</si>
  <si>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</si>
  <si>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</si>
  <si>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</si>
  <si>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</si>
  <si>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</si>
  <si>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</si>
  <si>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</si>
  <si>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</si>
  <si>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</si>
  <si>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</si>
  <si>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</si>
  <si>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</si>
  <si>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</si>
  <si>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</si>
  <si>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</si>
  <si>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</si>
  <si>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</si>
  <si>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</si>
  <si>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</si>
  <si>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Metric</t>
  </si>
  <si>
    <t>Value</t>
  </si>
  <si>
    <t>Total Customers</t>
  </si>
  <si>
    <t>Churned Customers</t>
  </si>
  <si>
    <t>Stayed Customers</t>
  </si>
  <si>
    <t>Churn Rate</t>
  </si>
  <si>
    <t>Tenure Group</t>
  </si>
  <si>
    <t>0–12 Months</t>
  </si>
  <si>
    <t>13–24 Months</t>
  </si>
  <si>
    <t>25–48 Months</t>
  </si>
  <si>
    <t>49+ Months</t>
  </si>
  <si>
    <t>Below $50</t>
  </si>
  <si>
    <t>$50–$100</t>
  </si>
  <si>
    <t>Above $100</t>
  </si>
  <si>
    <t>Engagement Service</t>
  </si>
  <si>
    <t>Tech Support – Yes</t>
  </si>
  <si>
    <t>Tech Support – No</t>
  </si>
  <si>
    <t>Online Security – Yes</t>
  </si>
  <si>
    <t>Online Security – No</t>
  </si>
  <si>
    <t>Online Backup – Yes</t>
  </si>
  <si>
    <t>Online Backup –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</si>
</sst>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 vertical="top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16" fillId="0" borderId="10" xfId="0" applyFont="1" applyBorder="1" applyAlignment="1">
      <alignment vertical="center" wrapText="1"/>
    </xf>
    <xf numFmtId="0" fontId="19" fillId="33" borderId="0" xfId="0" applyFont="1" applyFill="1" applyAlignment="1">
      <alignment horizontal="left" vertical="top"/>
    </xf>
    <xf numFmtId="1" fontId="19" fillId="33" borderId="0" xfId="0" applyNumberFormat="1" applyFont="1" applyFill="1" applyAlignment="1">
      <alignment horizontal="left" vertical="top"/>
    </xf>
    <xf numFmtId="0" fontId="19" fillId="33" borderId="0" xfId="0" applyFont="1" applyFill="1"/>
    <xf numFmtId="165" fontId="19" fillId="33" borderId="0" xfId="0" applyNumberFormat="1" applyFont="1" applyFill="1"/>
    <xf numFmtId="10" fontId="16" fillId="0" borderId="1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opLeftCell="P1" zoomScale="96" zoomScaleNormal="96" workbookViewId="0">
      <selection activeCell="T1" sqref="T1"/>
    </sheetView>
  </sheetViews>
  <sheetFormatPr defaultRowHeight="14.4" x14ac:dyDescent="0.3"/>
  <cols>
    <col min="1" max="1" width="12.21875" style="1" customWidth="1"/>
    <col min="2" max="2" width="12.21875" style="5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29" width="11.109375" style="1" customWidth="1"/>
    <col min="30" max="30" width="12.33203125" style="1" customWidth="1"/>
    <col min="31" max="31" width="16.88671875" style="1" customWidth="1"/>
    <col min="32" max="32" width="8.88671875" style="1"/>
    <col min="33" max="33" width="6.44140625" style="1" customWidth="1"/>
    <col min="34" max="16384" width="8.88671875" style="1"/>
  </cols>
  <sheetData>
    <row r="1" spans="1:33" s="2" customFormat="1" x14ac:dyDescent="0.3">
      <c r="A1" s="10" t="s">
        <v>7078</v>
      </c>
      <c r="B1" s="11" t="s">
        <v>9892</v>
      </c>
      <c r="C1" s="12" t="s">
        <v>9866</v>
      </c>
      <c r="D1" s="12" t="s">
        <v>9867</v>
      </c>
      <c r="E1" s="12" t="s">
        <v>9868</v>
      </c>
      <c r="F1" s="12" t="s">
        <v>9869</v>
      </c>
      <c r="G1" s="12" t="s">
        <v>9870</v>
      </c>
      <c r="H1" s="13" t="s">
        <v>9871</v>
      </c>
      <c r="I1" s="13" t="s">
        <v>9872</v>
      </c>
      <c r="J1" s="10" t="s">
        <v>7062</v>
      </c>
      <c r="K1" s="10" t="s">
        <v>7063</v>
      </c>
      <c r="L1" s="10" t="s">
        <v>0</v>
      </c>
      <c r="M1" s="10" t="s">
        <v>1</v>
      </c>
      <c r="N1" s="10" t="s">
        <v>7077</v>
      </c>
      <c r="O1" s="10" t="s">
        <v>7064</v>
      </c>
      <c r="P1" s="10" t="s">
        <v>7065</v>
      </c>
      <c r="Q1" s="10" t="s">
        <v>7066</v>
      </c>
      <c r="R1" s="10" t="s">
        <v>7067</v>
      </c>
      <c r="S1" s="10" t="s">
        <v>7068</v>
      </c>
      <c r="T1" s="10" t="s">
        <v>7069</v>
      </c>
      <c r="U1" s="10" t="s">
        <v>7070</v>
      </c>
      <c r="V1" s="10" t="s">
        <v>7071</v>
      </c>
      <c r="W1" s="10" t="s">
        <v>7072</v>
      </c>
      <c r="X1" s="10" t="s">
        <v>2</v>
      </c>
      <c r="Y1" s="10" t="s">
        <v>7073</v>
      </c>
      <c r="Z1" s="10" t="s">
        <v>7074</v>
      </c>
      <c r="AA1" s="10" t="s">
        <v>7075</v>
      </c>
      <c r="AB1" s="10" t="s">
        <v>7076</v>
      </c>
      <c r="AC1" s="10" t="s">
        <v>7079</v>
      </c>
      <c r="AD1" s="10" t="s">
        <v>7080</v>
      </c>
      <c r="AE1" s="10" t="s">
        <v>7081</v>
      </c>
      <c r="AF1" s="10" t="s">
        <v>7082</v>
      </c>
      <c r="AG1" s="10" t="s">
        <v>9873</v>
      </c>
    </row>
    <row r="2" spans="1:33" hidden="1" x14ac:dyDescent="0.3">
      <c r="A2" s="1" t="s">
        <v>15</v>
      </c>
      <c r="B2" s="5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5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5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5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5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5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5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5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5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5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5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5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5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5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5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5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5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5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5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5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5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5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5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5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5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5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5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5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5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5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5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5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5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5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5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5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5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5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5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5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5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5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5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5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5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5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5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5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5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5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5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5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5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5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5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5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5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5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5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5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5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5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5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5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5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5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5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5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5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5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5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5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5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5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5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5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5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5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5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5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5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5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5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5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5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5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5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5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5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5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5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5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5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5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5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5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5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5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5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5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5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5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5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5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5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5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5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5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5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5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5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5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5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5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5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5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5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5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5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5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5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5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5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5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5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5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5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5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5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5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5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5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5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5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5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5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5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5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5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5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5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5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5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5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5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5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5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5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5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5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5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5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5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5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5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5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5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5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5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5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5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5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5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5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5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5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5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5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5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5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5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5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5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5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5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5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5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5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5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5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5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5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5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5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5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5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5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5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5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5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5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5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5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5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5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5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5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5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5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5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5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5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5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5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5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5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5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5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5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5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5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5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5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5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5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5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5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5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5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5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5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5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5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5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5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5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5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5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5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5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5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5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5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5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5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5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5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5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5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5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5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5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5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5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5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5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5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5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5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5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5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5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5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5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5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5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5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5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5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5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5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5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5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5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5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5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5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5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5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5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5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5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5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5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5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5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5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5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5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5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5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5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5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5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5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5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5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5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5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5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5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5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5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5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5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5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5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5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5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5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5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5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5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5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5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5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5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5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5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5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5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5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5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5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5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5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5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5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5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5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5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5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5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5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5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5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5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5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5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5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5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5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5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5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5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5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5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5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5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5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5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5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5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5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5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5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5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5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5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5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5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5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5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5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5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5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5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5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5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5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5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5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5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5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5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5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5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5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5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5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5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5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5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5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5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5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5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5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5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5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5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5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5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5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5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5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5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5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5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5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5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5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5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5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5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5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5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5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5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5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5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5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5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5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5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5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5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5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5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5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5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5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5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5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5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5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5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5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5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5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5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5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5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5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5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5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5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5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5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5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5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5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5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5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5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5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5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5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5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5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5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5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5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5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5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5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5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5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5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5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5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5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5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5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5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5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5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5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5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5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5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5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5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5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5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5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5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5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5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5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5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5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5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5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5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5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5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5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5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5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5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5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5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5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5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5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5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5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5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5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5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5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5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5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5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5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5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5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5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5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5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5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5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5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5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5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5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5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5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5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5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5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5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5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5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5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5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5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5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5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5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5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5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5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5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5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5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5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5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5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5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5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5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5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5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5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5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5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5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5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5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5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5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5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5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5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5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5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5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5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5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5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5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5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5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5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5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5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5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5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5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5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5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5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5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5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5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5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5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5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5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5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5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5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5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5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5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5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5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5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5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5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5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5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5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5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5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5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5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5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5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5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5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5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5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5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5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5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5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5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5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5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5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5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5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5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5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5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5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5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5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5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5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5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5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5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5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5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5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5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5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5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5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5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5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5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5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5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5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5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5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5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5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5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5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5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5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5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5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5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5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5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5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5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5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5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5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5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5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5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5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5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5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5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5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5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5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5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5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5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5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5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5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5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5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5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5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5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5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5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5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5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5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5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5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5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5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5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5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5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5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5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5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5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5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5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5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5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5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5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5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5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5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5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5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5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5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5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5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5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5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5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5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5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5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5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5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5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5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5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5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5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5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5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5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5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5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5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5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5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5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5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5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5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5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5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5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5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5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5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5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5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5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5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5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5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5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5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5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5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5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5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5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5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5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5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5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5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5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5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5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5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5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5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5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5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5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5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5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5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5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5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5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5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5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5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5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5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5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5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5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5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5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5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5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5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5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5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5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5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5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5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5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5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5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5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5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5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5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5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5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5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5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5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5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5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5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5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5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5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5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5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5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5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5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5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5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5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5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5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5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5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5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5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5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5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5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5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5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5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5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5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5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5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5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5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5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5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5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5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5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5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5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5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5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5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5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5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5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5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5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5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5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5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5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5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5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5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5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5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5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5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5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5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5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5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5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5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5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5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5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5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5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5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5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5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5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5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5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5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5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5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5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5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5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5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5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5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5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5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5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5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5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5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5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5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5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5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5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5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5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5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5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5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5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5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5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5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5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5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5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5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5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5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5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5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5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5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5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5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5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5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5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5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5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5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5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5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5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5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5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5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5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5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5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5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5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5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5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5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5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5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5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5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5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5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5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5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5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5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5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5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5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5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5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5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5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5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5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5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5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5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5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5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5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5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5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5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5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5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5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5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5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5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5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5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5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5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5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5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5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5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5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5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5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5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5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5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5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5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5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5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5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5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5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5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5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5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5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5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5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5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5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5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5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5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5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5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5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5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5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5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5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5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5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5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5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5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5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5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5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5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5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5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5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5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5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5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5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5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5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5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5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5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5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5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5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5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5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5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5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5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5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5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5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5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5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5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5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5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5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5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5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5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5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5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5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5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5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5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5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5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5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5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5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5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5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5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5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5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5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5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5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5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5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5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5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5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5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5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5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5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5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5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5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5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5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5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5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5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5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5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5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5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5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5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5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5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5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5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5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5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5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5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5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5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5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5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5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5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5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5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5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5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5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5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5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5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5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5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5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5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5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5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5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5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5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5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5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5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5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5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5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5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5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5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5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5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5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5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5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5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5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5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5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5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5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5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5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5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5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5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5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5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5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5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5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5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5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5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5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5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5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5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5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5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5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5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5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5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5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5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5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5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5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5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5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5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5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5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5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5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5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5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5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5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5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5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5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5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5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5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5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5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5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5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5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5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5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5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5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5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5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5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5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5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5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5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5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5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5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5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5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5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5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5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5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5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5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5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5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5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5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5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5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5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5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5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5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5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5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5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5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5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5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5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5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5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5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5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5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5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5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5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5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5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5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5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5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5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5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5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5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5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5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5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5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5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5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5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5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5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5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5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5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5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5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5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5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5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5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5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5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5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5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5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5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5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5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5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5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5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5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5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5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5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5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5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5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5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5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5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5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5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5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5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5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5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5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5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5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5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5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5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5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5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5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5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5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5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5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5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5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5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5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5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5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5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5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5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5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5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5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5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5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5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5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5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5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5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5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5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5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5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5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5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5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5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5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5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5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5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5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5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5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5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5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5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5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5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5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5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5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5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5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5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5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5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5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5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5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5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5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5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5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5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5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5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5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5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5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5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5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5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5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5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5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5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5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5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5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5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5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5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5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5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5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5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5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5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5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5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5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5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5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5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5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5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5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5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5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5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5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5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5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5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5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5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5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5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5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5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5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5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5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5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5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5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5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5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5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5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5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5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5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5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5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5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5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5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5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5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5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5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5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5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5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5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5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5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5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5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5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5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5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5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5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5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5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5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5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5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5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5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5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5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5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5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5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5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5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5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5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5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5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5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5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5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5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5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5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5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5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5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5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5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5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5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5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5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5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5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5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5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5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5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5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5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5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5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5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5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5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5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5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5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5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5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5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5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5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5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5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5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5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5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5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5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5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5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5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5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5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5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5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5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5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5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5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5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5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5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5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5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5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5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5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5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5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5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5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5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5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5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5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5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5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5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5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5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5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5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5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5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5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5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5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5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5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5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5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5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5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5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5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5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5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5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5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5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5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5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5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5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5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5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5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5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5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5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5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5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5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5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5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5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5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5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5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5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5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5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5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5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5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5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5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5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5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5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5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5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5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5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5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5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5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5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5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5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5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5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5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5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5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5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5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5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5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5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5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5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5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5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5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5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5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5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5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5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5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5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5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5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5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5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5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5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5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5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5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5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5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5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5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5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5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5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5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5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5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5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5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5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5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5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5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5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5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5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5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5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5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5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5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5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5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5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5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5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5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5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5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5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5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5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5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5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5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5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5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5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5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5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5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5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5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5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5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5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5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5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5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5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5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5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5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5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5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5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5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5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5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5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5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5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5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5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5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5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5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5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5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5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5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5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5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5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5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5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5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5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5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5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5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5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5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5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5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5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5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5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5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5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5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5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5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5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5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5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5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5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5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5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5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5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5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5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5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5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5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5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5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5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5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5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5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5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5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5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5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5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5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5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5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5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5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5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5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5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5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5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5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5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5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5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5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5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5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5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5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5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5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5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5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5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5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5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5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5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5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5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5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5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5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5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5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5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5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5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5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5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5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5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5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5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5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5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5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5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5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5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5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5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5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5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5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5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5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5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5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5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5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5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5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5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5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5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5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5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5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5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5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5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5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5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5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5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5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5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5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5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5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5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5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5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5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5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5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5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5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5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5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5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5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5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5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5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5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5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5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5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5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5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5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5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5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5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5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5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5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5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5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5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5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5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5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5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5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5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5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5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5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5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5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5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5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5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5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5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5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5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5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5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5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5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5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5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5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5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5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5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5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5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5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5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5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5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5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5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5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5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5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5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5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5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5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5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5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5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5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5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5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5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5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5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5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5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5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5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5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5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5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5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5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5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5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5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5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5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5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5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5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5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5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5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5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5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5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5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5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5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5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5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5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5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5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5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5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5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5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5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5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5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5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5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5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5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5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5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5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5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5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5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5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5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5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5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5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5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5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5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5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5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5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5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5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5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5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5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5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5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5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5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5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5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5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5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5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5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5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5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5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5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5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5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5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5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5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5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5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5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5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5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5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5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5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5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5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5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5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5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5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5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5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5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5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5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5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5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5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5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5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5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5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5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5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5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5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5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5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5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5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5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5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5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5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5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5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5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5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5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5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5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5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5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5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5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5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5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5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5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5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5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5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5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5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5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5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5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5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5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5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5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5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5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5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5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5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5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5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5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5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5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5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5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5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5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5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5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5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5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5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5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5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5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5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5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5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5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5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5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5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5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5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5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5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5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5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5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5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5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5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5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5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5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5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5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5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5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5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5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5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5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5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5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5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5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5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5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5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5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5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5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5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5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5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5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5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5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5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5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5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5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5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5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5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5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5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5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5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5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5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5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5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5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5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5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5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5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5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5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5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5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5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5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5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5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5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5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5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5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5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5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5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5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5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5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5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5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5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5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5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5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5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5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5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5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5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5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5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5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5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5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5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5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5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5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5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5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5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5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5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5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5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5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5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5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5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5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5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5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5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5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5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5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5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5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5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5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5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5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5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5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5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5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5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5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5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5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5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5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5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5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5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5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5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5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5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5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5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5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5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5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5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5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5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5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5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5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5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5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5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5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5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5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5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5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5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5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5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5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5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5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5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5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5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5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5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5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5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5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5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5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5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5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5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5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5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5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5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5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5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5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5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5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5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5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5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5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5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5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5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5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5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5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5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5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5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5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5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5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5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5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5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5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5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5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5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5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5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5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5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5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5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5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5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5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5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5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5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5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5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5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5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5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5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5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5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5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5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5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5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5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5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5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5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5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5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5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5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5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5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5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5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5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5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5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5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5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5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5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5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5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5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5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5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5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5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5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5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5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5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5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5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5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5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5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5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5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5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5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5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5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5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5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5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5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5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5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5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5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5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5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5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5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5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5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5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5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5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5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5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5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5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5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5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5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5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5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5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5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5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5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5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5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5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5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5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5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5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5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5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5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5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5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5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5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5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5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5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5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5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5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5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5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5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5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5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5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5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5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5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5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5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5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5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5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5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5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5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5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5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5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5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5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5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5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5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5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5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5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5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5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5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5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5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5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5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5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5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5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5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5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5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5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5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5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5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5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5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5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5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5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5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5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5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5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5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5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5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5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5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5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5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5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5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5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5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5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5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5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5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5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5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5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5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5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5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5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5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5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5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5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5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5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5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5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5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5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5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5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5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5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5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5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5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5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5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5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5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5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5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5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5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5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5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5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5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5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5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5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5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5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5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5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5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5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5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5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5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5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5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5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5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5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5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5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5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5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5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5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5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5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5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5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5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5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5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5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5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5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5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5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5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5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5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5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5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5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5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5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5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5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5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5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5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5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5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5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5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5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5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5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5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5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5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5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5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5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5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5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5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5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5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5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5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5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5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5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5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5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5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5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5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5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5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5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5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5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5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5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5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5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5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5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5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5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5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5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5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5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5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5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5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5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5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5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5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5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5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5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5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5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5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5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5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5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5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5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5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5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5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5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5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5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5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5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5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5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5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5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5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5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5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5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5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5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5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5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5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5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5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5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5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5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5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5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5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5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5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5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5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5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5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5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5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5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5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5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5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5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5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5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5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5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5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5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5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5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5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5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5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5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5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5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5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5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5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5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5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5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5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5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5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5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5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5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5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5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5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5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5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5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5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5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5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5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5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5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5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5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5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5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5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5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5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5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5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5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5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5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5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5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5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5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5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5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5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5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5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5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5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5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5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5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5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5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5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5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5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5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5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5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5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5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5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5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5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5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5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5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5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5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5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5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5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5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5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5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5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5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5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5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5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5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5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5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5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5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5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5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5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5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5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5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5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5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5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5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5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5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5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5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5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5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5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5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5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5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5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5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5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5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5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5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5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5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5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5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5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5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5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5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5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5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5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5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5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5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5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5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5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5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5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5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5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5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5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5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5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5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5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5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5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5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5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5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5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5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5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5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5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5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5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5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5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5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5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5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5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5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5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5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5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5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5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5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5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5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5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5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5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5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5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5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5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5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5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5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5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5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5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5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5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5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5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5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5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5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5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5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5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5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5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5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5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5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5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5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5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5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5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5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5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5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5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5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5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5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5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5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5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5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5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5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5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5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5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5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5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5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5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5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5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5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5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5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5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5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5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5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5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5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5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5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5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5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5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5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5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5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5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5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5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5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5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5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5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5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5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5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5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5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5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5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5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5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5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5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5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5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5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5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5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5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5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5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5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5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5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5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5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5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5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5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5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5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5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5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5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5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5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5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5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5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5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5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5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5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5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5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5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5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5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5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5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5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5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5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5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5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5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5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5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5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5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5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5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5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5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5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5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5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5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5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5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5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5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5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5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5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5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5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5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5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5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5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5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5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5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5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5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5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5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5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5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5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5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5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5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5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5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5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5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5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5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5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5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5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5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5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5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5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5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5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5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5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5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5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5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5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5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5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5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5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5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5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5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5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5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5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5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5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5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5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5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5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5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5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5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5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5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5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5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5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5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5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5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5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5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5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5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5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5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5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5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5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5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5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5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5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5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5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5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5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5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5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5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5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5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5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5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5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5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5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5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5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5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5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5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5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5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5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5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5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5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5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5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5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5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5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5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5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5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5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5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5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5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5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5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5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5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5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5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5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5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5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5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5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5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5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5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5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5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5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5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5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5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5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5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5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5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5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5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5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5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5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5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5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5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5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5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5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5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5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5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5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5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5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5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5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5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5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5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5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5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5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5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5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5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5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5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5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5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5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5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5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5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5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5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5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5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5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5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5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5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5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5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5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5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5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5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5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5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5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5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5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5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5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5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5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5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5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5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5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5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5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5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5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5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5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5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5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5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5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5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5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5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5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5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5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5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5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5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5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5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5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5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5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5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5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5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5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5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5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5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5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5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5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5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5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5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5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5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5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5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5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5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5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5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5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5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5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5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5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5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5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5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5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5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5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5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5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5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5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5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5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5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5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5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5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5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5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5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5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5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5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5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5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5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5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5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5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5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5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5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5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5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5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5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5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5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5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5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5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5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5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5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5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5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5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5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5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5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5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5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5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5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5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5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5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5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5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5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5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5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5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5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5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5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5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5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5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5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5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5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5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5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5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5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5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5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5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5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5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5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5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5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5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5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5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5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5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5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5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5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5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5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5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5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5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5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5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5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5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5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5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5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5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5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5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5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5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5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5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5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5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5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5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5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5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5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5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5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5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5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5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5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5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5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5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5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5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5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5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5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5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5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5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5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5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5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5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5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5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5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5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5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5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5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5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5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5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5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5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5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5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5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5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5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5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5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5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5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5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5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5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5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5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5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5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5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5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5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5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5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5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5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5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5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5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5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5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5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5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5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5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5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5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5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5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5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5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5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5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5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5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5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5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5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5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5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5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5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5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5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5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5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5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5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5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5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5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5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5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5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5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5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5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5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5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5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5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5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5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5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5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5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5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5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5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5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5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5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5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5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5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5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5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5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5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5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5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5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5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5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5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5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5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5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5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5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5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5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5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5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5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5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5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5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5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5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5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5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5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5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5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5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5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5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5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5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5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5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5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5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5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5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5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5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5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5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5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5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5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5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5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5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5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5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5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5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5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5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5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5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5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5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5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5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5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5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5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5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5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5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5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5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5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5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5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5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5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5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5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5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5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5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5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5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5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5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5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5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5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5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5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5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5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5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5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5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5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5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5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5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5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5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5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5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5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5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5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5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5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5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5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5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5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5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5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5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5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5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5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5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5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5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5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5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5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5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5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5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5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5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5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5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5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5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5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5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5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5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5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5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5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5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5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5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5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5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5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5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5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5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5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5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5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5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5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5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5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5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5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5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5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5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5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5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5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5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5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5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5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5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5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5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5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5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5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5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5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5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5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5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5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5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5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5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5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5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5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5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5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5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5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5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5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5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5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5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5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5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5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5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5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5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5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5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5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5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5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5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5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5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5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5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5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5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5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5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5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5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5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5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5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5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5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5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5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5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5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5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5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5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5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5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5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5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5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5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5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5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5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5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5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5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5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5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5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5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5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5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5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5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5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5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5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5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5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5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5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5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5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5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5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5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5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5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5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5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5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5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5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5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5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5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5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5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5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5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5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5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5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5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5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5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5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5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5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5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5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5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5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5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5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5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5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5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5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5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5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5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5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5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5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5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5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5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5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5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5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5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5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5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5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5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5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5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5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5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5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5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5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5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5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5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5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5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5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5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5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5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5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5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5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5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5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5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5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5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5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5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5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5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5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5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5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5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5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5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5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5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5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5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5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5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5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5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5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5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5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5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5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5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5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5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5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5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5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5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5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5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5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5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5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5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5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5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5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5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5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5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5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5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5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5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5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5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5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5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5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5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5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5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5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5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5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5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5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5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5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5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5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5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5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5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5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5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5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5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5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5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5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5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5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5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5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5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5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5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5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5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5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5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5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5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5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5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5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5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5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5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5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5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5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5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5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5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5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5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5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5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5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5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5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5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5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5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5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5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5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5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5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5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5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5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5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5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5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5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5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5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5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5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5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5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5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5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5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5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5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5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5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5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5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5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5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5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5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5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5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5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5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5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5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5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5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5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5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5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5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5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5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5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5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5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5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5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5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5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5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5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5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5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5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5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5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5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5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5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5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5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5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5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5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5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5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5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5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5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5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5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5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5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5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5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5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5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5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5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5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5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5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5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5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5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5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5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5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5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5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5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5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5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5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5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5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5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5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5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5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5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5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5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5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5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5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5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5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5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5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5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5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5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5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5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5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5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5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5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5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5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5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5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5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5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5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5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5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5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5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5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5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5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5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5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5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5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5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5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5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5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5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5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5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5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5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5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5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5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5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5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5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5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5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5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5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5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5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5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5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5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5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5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5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5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5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5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5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5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5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5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5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5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5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5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5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5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5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5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5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5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5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5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5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5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5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5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5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5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5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5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5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5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5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5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5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5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5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5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5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5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5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5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5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5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5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5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5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5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5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5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5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5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5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5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5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5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5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5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5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5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5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5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5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5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5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5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5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5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5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5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5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5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5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5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5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5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5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5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5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5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5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5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5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5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5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5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5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5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5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5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5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5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5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5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5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5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5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5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5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5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5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5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5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5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5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5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5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5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5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5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5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5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5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5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5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5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5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5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5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5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5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5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5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5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5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5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5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5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5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5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5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5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5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5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5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5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5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5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5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5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5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5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5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5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5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5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5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5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5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5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5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5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5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5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5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5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5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5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5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5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5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5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5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5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5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5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5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5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5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5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5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5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5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5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5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5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5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5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5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5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5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5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5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5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5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5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5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5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5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5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5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5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5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5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5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5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5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5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5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5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5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5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5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5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5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5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5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5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5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5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5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5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5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5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5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5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5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5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5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5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5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5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5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5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5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5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5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5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5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5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5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5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5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5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5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5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5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5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5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5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5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5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5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5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5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5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5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5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5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5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5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5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5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5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5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5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5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5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5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5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5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5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5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5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5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5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5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5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5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5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5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5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5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5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5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5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5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5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5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5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5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5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5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5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5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5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5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5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5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5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5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5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5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5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5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5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5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5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5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5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5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5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5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5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5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5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5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5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5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5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5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5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5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5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5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5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5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5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5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5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5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5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5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5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5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5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5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5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5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5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5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5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5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5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5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5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5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5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5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5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5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5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5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5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5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5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5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5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5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5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5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5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5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5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5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5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5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5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5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5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5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5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5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5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5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5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5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5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5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5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5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5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5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5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5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5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5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5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5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5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5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5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5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5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5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5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5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5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5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5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5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5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5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5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5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5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5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5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5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5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5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5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5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5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5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5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5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5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5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5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5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5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5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5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5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5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5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5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5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5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5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5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5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5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5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5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5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5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5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5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5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5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5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5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5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5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5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5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5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5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5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5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5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5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5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5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5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5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5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5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5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5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5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5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5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5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5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5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5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5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5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5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5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5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5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5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5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5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5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5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5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5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5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5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5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5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5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5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5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5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5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5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5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5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5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5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5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5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5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5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5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5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5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5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5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5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5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5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5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5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5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5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5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5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5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5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5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5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5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5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5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5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5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5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5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5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5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5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5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5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5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5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5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5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5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5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5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5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5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5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5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5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5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5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5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5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5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5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5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5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5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5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5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5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5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5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5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5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5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5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5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5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5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5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5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5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5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5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5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5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5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5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5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5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5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5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5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5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5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5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5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5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5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5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5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5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5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5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5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5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5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5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5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5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5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5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5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5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5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5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5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5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5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5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5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5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5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5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5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5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5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5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5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5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5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5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5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5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5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5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5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5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5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5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5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5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5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5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5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5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5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5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5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5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5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5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5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5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5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5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5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5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5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5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5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5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5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5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5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5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5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5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5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5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5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5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5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5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5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5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5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5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5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5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5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5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5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5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5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5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5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5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5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5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5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5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5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5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5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5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5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5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5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5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5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5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5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5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5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5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5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5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5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5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5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5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5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5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5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5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5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5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5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5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5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5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5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5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5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5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5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5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5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5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5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5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5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5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5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5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5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5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5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5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5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5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5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5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5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5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5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5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5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5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5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5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5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5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5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5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5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5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5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5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5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5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5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5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5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5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5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5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5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5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5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5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5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5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5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5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5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5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5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5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5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5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5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5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5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5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5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5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5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5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5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5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5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5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5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5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5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5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5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5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5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5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5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5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5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5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5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5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5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5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5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5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5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5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5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5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5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5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5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5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5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5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5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5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5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5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5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5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5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5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5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5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5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5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5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5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5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5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5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5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5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5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5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5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5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5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5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5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5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5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5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5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5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5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5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5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5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5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5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5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5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5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5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5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5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5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5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5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5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5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5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5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5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5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5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5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5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5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5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5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5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5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5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5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5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5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5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5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5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5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5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5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5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5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5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5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5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5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5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5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5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5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5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5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5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5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5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5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5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5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5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5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5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5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5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5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5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5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5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5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5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5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5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5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5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5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5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5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5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5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5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5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5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5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5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5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5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5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5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5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5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5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5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5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5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5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5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5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5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5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5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5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5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5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5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5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5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5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5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5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5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5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5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5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5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5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5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5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5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5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5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5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5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5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5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5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5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5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5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5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5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5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5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5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5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5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5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5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5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5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5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5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5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5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5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5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5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5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5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5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5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5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5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5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5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5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5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5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5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5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5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5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5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5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5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5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5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5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5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5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5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5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5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5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5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5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5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5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5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5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5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5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5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5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5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5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5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5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5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5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5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5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5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5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5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5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5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5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5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5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5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5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5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5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5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5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5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5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5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5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5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5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5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5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5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5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5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5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5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5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5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5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5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5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5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5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5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5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5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5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5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5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5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5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5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5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5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5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5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5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5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5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5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5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5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5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5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5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5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5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5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5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5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5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5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5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5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5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5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5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5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5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5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5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5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5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5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5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5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5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5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5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5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5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5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5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5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5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5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5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5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5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5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5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5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5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5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5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5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5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5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5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5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5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5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5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5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5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5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5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5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5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5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5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5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5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5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5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5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5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5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5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5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5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5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5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5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5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5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5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5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5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5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5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5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5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5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5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5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5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5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5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5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5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5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5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5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5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5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5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5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5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5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5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5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5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5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5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5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5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5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5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5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5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5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5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5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5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5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5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5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5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5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5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5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5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5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5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5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5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5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5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5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5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5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5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5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5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5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5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5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5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5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5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5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5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5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5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5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5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5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5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5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5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5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5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5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5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5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5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5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5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5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5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5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5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5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5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5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5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5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5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5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5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5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5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5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5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5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5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5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5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5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5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5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5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5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5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5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5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5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5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5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5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5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5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5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5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5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5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5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5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5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5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5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5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5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5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5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5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5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5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5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5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5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5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5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5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5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5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5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5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5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5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5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5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5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5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5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5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5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5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5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5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5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5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5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5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5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5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5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5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5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5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5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5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5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5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5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5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5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5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5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5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5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5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5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5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5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5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5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5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5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5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5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5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5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5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5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5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5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5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5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5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5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5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5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5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5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5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5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5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5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5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5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5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5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5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5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5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5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5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5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5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5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5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5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5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5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5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5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5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5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5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5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5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5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5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5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5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5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5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5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5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5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5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5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5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5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5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5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5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5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5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5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5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5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5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5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5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5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5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5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5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5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5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5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5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5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5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5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5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5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5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5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5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5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5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5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5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5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5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5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5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5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5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5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5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5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5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5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5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5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5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5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5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5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5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5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5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5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5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5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5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5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5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5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5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5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5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5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5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5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5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5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5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5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5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5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5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5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5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5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5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5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5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5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5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5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5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5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5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5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5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5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5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5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5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5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5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5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5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5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5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5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5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5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5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5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5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5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5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5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5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5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5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5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5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5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5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5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5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5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5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5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5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5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5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5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5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5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5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5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5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5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5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5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5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5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5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5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5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5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5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5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5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5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5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5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5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5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5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5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5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5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5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5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5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5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5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5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5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5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5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5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5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5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5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5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5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5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5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5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5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5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5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5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5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5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5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5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5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5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5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5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5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5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5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5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5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5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5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5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5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5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5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5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5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5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5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5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5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5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5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5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5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5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5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5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5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5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5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5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5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5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5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5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5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5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5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5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5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5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5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5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5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5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5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5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5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5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5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5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5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5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5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5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5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5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5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5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5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5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5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5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5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5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5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5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5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5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5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5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5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5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5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5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5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5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5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5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5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5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5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5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5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5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5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5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5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5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5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5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5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5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5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5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5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5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5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5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5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5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5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5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5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5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5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5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5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5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5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5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5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5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5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5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5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5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5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5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5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5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5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5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5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5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5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5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5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5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5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5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5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5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5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5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5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5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5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5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5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5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5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5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5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5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5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5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5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5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5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5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5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5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5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5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5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5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5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5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5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5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5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5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5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5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5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5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5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5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5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5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5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5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5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5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5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5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5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5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5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5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5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5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5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5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5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5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5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5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5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5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5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5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5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5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5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5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5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5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5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5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5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5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5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5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5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5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5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5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5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5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5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5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5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5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5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5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5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5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5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5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5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5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5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5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5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5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5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5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5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5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5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5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5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5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5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5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5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5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5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5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5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5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5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5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5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5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5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5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5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5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5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5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5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5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5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5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5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5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5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5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5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5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5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5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5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5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5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5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5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5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5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5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5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5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5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5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5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5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5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5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5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5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5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5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5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5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5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5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5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5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5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5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5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5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5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5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5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5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5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5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5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5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5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5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5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5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5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5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5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5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5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5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5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5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5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5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5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5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5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5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5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5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5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5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5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5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5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5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5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5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5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5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5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5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5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5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5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5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5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5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5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5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5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5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5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5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5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5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5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5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5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5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5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5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5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5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5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5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5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5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5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5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5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5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5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5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5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5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5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5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5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5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5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5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5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5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5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5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5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5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5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5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5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5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5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5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5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5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5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5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5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5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5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5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5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5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5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5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5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5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5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5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5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5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5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5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5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5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5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5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5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5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5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5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5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5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5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5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5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5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5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5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5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5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5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5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5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5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5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5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5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5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5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5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5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5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5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5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5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5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5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5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5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5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5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5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5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5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5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5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5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5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5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5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5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5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5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5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5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5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5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5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5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5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5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5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5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5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5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5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5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5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5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5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5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5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5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5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5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5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5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5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5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5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5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5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5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5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5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5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5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5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5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5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5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5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5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5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5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5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5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5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5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5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5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5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5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5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5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5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5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5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5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5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5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5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5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5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5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5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5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5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5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5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5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5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5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5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5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5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5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5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5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5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5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5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5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5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5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5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5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5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5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5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5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5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5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5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5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5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5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5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5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5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5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5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5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5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5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5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5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5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5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5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5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5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5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5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5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5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5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5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5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5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5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5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5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5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5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5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5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5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5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5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5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5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5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5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5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5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5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5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5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5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5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5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5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5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5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5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5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5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5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5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5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5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5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5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5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5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5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5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5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5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5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5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5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5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5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5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5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5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5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5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5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5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5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5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5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5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5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5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5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5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5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5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5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5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5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5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5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5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5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5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5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5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5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5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5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5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5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5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5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5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5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5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5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5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5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5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5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5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5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5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5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5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5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5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5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5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5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5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5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5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5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5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5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5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5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5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5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5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5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5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5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5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5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5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5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5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5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5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5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5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5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5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5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5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5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5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5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5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5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5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5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5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5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5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5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5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5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5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5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5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5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5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5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5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5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5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5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5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5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5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5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5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5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5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5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5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5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5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5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5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5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5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5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5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5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5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5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5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5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5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5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5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5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5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5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5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5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5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5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5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5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5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5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5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5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5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5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5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5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5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5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5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5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5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5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5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5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5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5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5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5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5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5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5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5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5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5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5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5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5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5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5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5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5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5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5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5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5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5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5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5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5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5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5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5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5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5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5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5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5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5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5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5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5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5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5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5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5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5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5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5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5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5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5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5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5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5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5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5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5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5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5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5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5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5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5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5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5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5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5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5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5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5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5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5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5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5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5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5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5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5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5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5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5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5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5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5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5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5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5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5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5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5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5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5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5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5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5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5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5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5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5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5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5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5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5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5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5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5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5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5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5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5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5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5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5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5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5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5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5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5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5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5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5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5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5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5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5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5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5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5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5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5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5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5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5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5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5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5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5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5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5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5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5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5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5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5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5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5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5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5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5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5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5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5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5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5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5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5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5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5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5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5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5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5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5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5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5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5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5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5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5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5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5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5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5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5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5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5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5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5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5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5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5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5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5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5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5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5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5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5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5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5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5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5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5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5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5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5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5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5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5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5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5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5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5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5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5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5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5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5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5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5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5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5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5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5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5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5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5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5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5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5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5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5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5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5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5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5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5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5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5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5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5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5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5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5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5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5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5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5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5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5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5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5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5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5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5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5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5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5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5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5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5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5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5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5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5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5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5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5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5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5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5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5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5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5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5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5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5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5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5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5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5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5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5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5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5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5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5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5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5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5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5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5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5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5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5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5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5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5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5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5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5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5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5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5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5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5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5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5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5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5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5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5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5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5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5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5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5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5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5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5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5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5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5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5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5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5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5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5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5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5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5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5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5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5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5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5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5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5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5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5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5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5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5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5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5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5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5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5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5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5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5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5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5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5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5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5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5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5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5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5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5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5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5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5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5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5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5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5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5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5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5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5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5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5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5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5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5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5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5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5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5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5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5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5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5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5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5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5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5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5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5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5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5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5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5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5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5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5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5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5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5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5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5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5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5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5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5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5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5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5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5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5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5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5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5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5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5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5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5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5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5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5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5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5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5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5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5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5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5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5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5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5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5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5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5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5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5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5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5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5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5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5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5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5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5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5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5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5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5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5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5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5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5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5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5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5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5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5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5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5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5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5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5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5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5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5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5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5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5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5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5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5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5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5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5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5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5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5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5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5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5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5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5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5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5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5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5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5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5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5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5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5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5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5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5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5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5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5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5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5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5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5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5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5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5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5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5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5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5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5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5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5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5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5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5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5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5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5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5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5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5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5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5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5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5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5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5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5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5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5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5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5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5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5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5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5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5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5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5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5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5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5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5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5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5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5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5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5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5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5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5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5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5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5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5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5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5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5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5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5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5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5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5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5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5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5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5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5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5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5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5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5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5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5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5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5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5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5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5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5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5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5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5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5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5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5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5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5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5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5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5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5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5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5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5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5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5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5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5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5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5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5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5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5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5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5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5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5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5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5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5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5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5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5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5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5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5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5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5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5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5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5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5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5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5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5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5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5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5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5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5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5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5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5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5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5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5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5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5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5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5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5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5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5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B63E-6F75-4CDE-B028-07A96B316306}">
  <dimension ref="A1:F22"/>
  <sheetViews>
    <sheetView tabSelected="1" zoomScale="57" workbookViewId="0">
      <selection activeCell="F24" sqref="F24"/>
    </sheetView>
  </sheetViews>
  <sheetFormatPr defaultRowHeight="14.4" x14ac:dyDescent="0.3"/>
  <cols>
    <col min="1" max="1" width="15" bestFit="1" customWidth="1"/>
    <col min="2" max="2" width="18.88671875" bestFit="1" customWidth="1"/>
    <col min="4" max="4" width="3.88671875" customWidth="1"/>
    <col min="5" max="5" width="18.21875" customWidth="1"/>
    <col min="6" max="6" width="18.5546875" customWidth="1"/>
  </cols>
  <sheetData>
    <row r="1" spans="1:6" ht="43.2" x14ac:dyDescent="0.3">
      <c r="A1" s="6" t="s">
        <v>9895</v>
      </c>
      <c r="B1" s="6" t="s">
        <v>9896</v>
      </c>
      <c r="E1" s="6" t="s">
        <v>7066</v>
      </c>
      <c r="F1" s="6" t="s">
        <v>9898</v>
      </c>
    </row>
    <row r="2" spans="1:6" x14ac:dyDescent="0.3">
      <c r="A2" s="7" t="s">
        <v>9897</v>
      </c>
      <c r="B2" s="7">
        <f>COUNTA(task2!A3:A7038)</f>
        <v>7036</v>
      </c>
      <c r="E2" s="7" t="s">
        <v>8</v>
      </c>
      <c r="F2" s="7">
        <f>COUNTIFS(task2!Q3:Q7038,"DSL",task2!AC3:AC7038,"YES")</f>
        <v>458</v>
      </c>
    </row>
    <row r="3" spans="1:6" ht="28.8" x14ac:dyDescent="0.3">
      <c r="A3" s="7" t="s">
        <v>9898</v>
      </c>
      <c r="B3" s="7">
        <f>COUNTIF(task2!AC3:AC7038,"Yes")</f>
        <v>1868</v>
      </c>
      <c r="E3" s="7" t="s">
        <v>19</v>
      </c>
      <c r="F3" s="9">
        <f>COUNTIFS(task2!Q3:Q7038,"FIBER OPTIC",task2!AC3:AC7038,"YES")</f>
        <v>1297</v>
      </c>
    </row>
    <row r="4" spans="1:6" ht="28.8" x14ac:dyDescent="0.3">
      <c r="A4" s="7" t="s">
        <v>9899</v>
      </c>
      <c r="B4" s="7">
        <f>COUNTIF(task2!AC3:AC7038,"No")</f>
        <v>5168</v>
      </c>
      <c r="E4" s="7" t="s">
        <v>6</v>
      </c>
      <c r="F4" s="8">
        <f>COUNTIFS(task2!Q3:Q7038,"NO",task2!AC3:AC7038,"YES")</f>
        <v>113</v>
      </c>
    </row>
    <row r="5" spans="1:6" x14ac:dyDescent="0.3">
      <c r="A5" s="7" t="s">
        <v>9900</v>
      </c>
      <c r="B5" s="14">
        <f>2015/7036</f>
        <v>0.28638430926662878</v>
      </c>
    </row>
    <row r="8" spans="1:6" ht="43.2" x14ac:dyDescent="0.3">
      <c r="A8" s="6" t="s">
        <v>2</v>
      </c>
      <c r="B8" s="6" t="s">
        <v>9898</v>
      </c>
      <c r="E8" s="6" t="s">
        <v>9909</v>
      </c>
      <c r="F8" s="6" t="s">
        <v>9898</v>
      </c>
    </row>
    <row r="9" spans="1:6" ht="43.2" x14ac:dyDescent="0.3">
      <c r="A9" s="7" t="s">
        <v>9</v>
      </c>
      <c r="B9" s="9">
        <f>COUNTIFS(task2!X3:X7038,"MONTH-TO-MONTH",task2!AC3:AC7038,"YES")</f>
        <v>1654</v>
      </c>
      <c r="E9" s="7" t="s">
        <v>9910</v>
      </c>
      <c r="F9" s="7">
        <f>COUNTIFS(task2!U:U,"Yes",task2!AC:AC,"Yes")</f>
        <v>310</v>
      </c>
    </row>
    <row r="10" spans="1:6" ht="43.2" x14ac:dyDescent="0.3">
      <c r="A10" s="7" t="s">
        <v>13</v>
      </c>
      <c r="B10" s="7">
        <f>COUNTIFS(task2!X3:X7038,"ONE YEAR",task2!AC3:AC7038,"YES")</f>
        <v>166</v>
      </c>
      <c r="E10" s="7" t="s">
        <v>9911</v>
      </c>
      <c r="F10" s="7">
        <f>COUNTIFS(task2!U:U,"NO",task2!AC:AC,"Yes")</f>
        <v>1446</v>
      </c>
    </row>
    <row r="11" spans="1:6" ht="43.2" x14ac:dyDescent="0.3">
      <c r="A11" s="7" t="s">
        <v>29</v>
      </c>
      <c r="B11" s="8">
        <f>COUNTIFS(task2!X3:X7038,"TWO YEAR",task2!AC3:AC7038,"YES")</f>
        <v>48</v>
      </c>
      <c r="E11" s="7" t="s">
        <v>9912</v>
      </c>
      <c r="F11" s="7">
        <f>COUNTIFS(task2!R:R,"Yes",task2!AC:AC,"Yes")</f>
        <v>295</v>
      </c>
    </row>
    <row r="12" spans="1:6" x14ac:dyDescent="0.3">
      <c r="E12" s="7" t="s">
        <v>9913</v>
      </c>
      <c r="F12" s="9">
        <f>COUNTIFS(task2!R:R,"NO",task2!AC:AC,"Yes")</f>
        <v>1461</v>
      </c>
    </row>
    <row r="13" spans="1:6" ht="43.2" x14ac:dyDescent="0.3">
      <c r="A13" s="6" t="s">
        <v>9901</v>
      </c>
      <c r="B13" s="6" t="s">
        <v>9898</v>
      </c>
      <c r="E13" s="7" t="s">
        <v>9914</v>
      </c>
      <c r="F13" s="7">
        <f>COUNTIFS(task2!S:S,"Yes",task2!AC:AC,"Yes")</f>
        <v>523</v>
      </c>
    </row>
    <row r="14" spans="1:6" ht="43.2" x14ac:dyDescent="0.3">
      <c r="A14" s="7" t="s">
        <v>9902</v>
      </c>
      <c r="B14" s="9">
        <f>COUNTIFS(task2!N3:N7038,"&gt;=0",task2!N3:N7038,"&lt;=12",task2!AC3:AC7038,"YES")</f>
        <v>1036</v>
      </c>
      <c r="E14" s="7" t="s">
        <v>9915</v>
      </c>
      <c r="F14" s="8">
        <f>COUNTIFS(task2!S:S,"NO",task2!AC:AC,"Yes")</f>
        <v>1233</v>
      </c>
    </row>
    <row r="15" spans="1:6" x14ac:dyDescent="0.3">
      <c r="A15" s="7" t="s">
        <v>9903</v>
      </c>
      <c r="B15" s="7">
        <f>COUNTIFS(task2!N3:N7038,"&gt;=13",task2!N3:N7038,"&lt;=24",task2!AC3:AC7038,"YES")</f>
        <v>294</v>
      </c>
    </row>
    <row r="16" spans="1:6" x14ac:dyDescent="0.3">
      <c r="A16" s="7" t="s">
        <v>9904</v>
      </c>
      <c r="B16" s="7">
        <f>COUNTIFS(task2!N3:N7038,"&gt;=25",task2!N3:N7038,"&lt;=48",task2!AC3:AC7038,"YES")</f>
        <v>325</v>
      </c>
    </row>
    <row r="17" spans="1:2" x14ac:dyDescent="0.3">
      <c r="A17" s="7" t="s">
        <v>9905</v>
      </c>
      <c r="B17" s="8">
        <f>COUNTIFS(task2!N3:N7038,"&gt;=49",task2!AC3:AC7038,"YES")</f>
        <v>213</v>
      </c>
    </row>
    <row r="19" spans="1:2" ht="28.8" x14ac:dyDescent="0.3">
      <c r="A19" s="6" t="s">
        <v>7075</v>
      </c>
      <c r="B19" s="6" t="s">
        <v>9898</v>
      </c>
    </row>
    <row r="20" spans="1:2" x14ac:dyDescent="0.3">
      <c r="A20" s="7" t="s">
        <v>9906</v>
      </c>
      <c r="B20" s="7">
        <f>COUNTIFS(task2!AA3:AA7038,"&lt;50",task2!AC3:AC7038,"Yes")</f>
        <v>361</v>
      </c>
    </row>
    <row r="21" spans="1:2" x14ac:dyDescent="0.3">
      <c r="A21" s="7" t="s">
        <v>9907</v>
      </c>
      <c r="B21" s="7">
        <f>COUNTIFS(task2!AA3:AA7038,"&gt;=50",task2!AA3:AA7038,"&lt;=100",task2!AC3:AC7038,"Yes")</f>
        <v>1254</v>
      </c>
    </row>
    <row r="22" spans="1:2" x14ac:dyDescent="0.3">
      <c r="A22" s="7" t="s">
        <v>9908</v>
      </c>
      <c r="B22" s="9">
        <f>COUNTIFS(task2!AA3:AA7038,"&gt;50",task2!AC3:AC7038,"Yes")</f>
        <v>1507</v>
      </c>
    </row>
  </sheetData>
  <pageMargins left="0.7" right="0.7" top="0.75" bottom="0.75" header="0.3" footer="0.3"/>
  <ignoredErrors>
    <ignoredError sqref="B14:B17 B20:B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Muskan Shaikh</cp:lastModifiedBy>
  <dcterms:created xsi:type="dcterms:W3CDTF">2015-08-27T19:39:31Z</dcterms:created>
  <dcterms:modified xsi:type="dcterms:W3CDTF">2026-08-11T13:41:06Z</dcterms:modified>
</cp:coreProperties>
</file>