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3" documentId="13_ncr:1_{2F060645-C3B2-4260-A67F-708ADB928443}" xr6:coauthVersionLast="47" xr6:coauthVersionMax="47" xr10:uidLastSave="{1275A466-6A7C-48B5-A0FB-7A18CEBF2A7A}"/>
  <bookViews>
    <workbookView xWindow="-98" yWindow="-98" windowWidth="21795" windowHeight="12975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9" l="1"/>
  <c r="C48" i="9"/>
  <c r="F47" i="9"/>
  <c r="C47" i="9"/>
  <c r="F46" i="9"/>
  <c r="F44" i="9"/>
  <c r="F34" i="9"/>
  <c r="F35" i="9"/>
  <c r="F36" i="9"/>
  <c r="F37" i="9"/>
  <c r="F38" i="9"/>
  <c r="F39" i="9"/>
  <c r="F40" i="9"/>
  <c r="F41" i="9"/>
  <c r="F42" i="9"/>
  <c r="F43" i="9"/>
  <c r="F33" i="9"/>
  <c r="C46" i="9"/>
  <c r="C43" i="9"/>
  <c r="C33" i="9"/>
  <c r="C34" i="9"/>
  <c r="C35" i="9"/>
  <c r="C36" i="9"/>
  <c r="C37" i="9"/>
  <c r="C38" i="9"/>
  <c r="C39" i="9"/>
  <c r="C40" i="9"/>
  <c r="C41" i="9"/>
  <c r="C42" i="9"/>
  <c r="C32" i="9"/>
  <c r="E28" i="9"/>
  <c r="B28" i="9"/>
  <c r="B25" i="9"/>
  <c r="E25" i="9" l="1"/>
  <c r="L26" i="9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<sst xmlns="http://schemas.openxmlformats.org/spreadsheetml/2006/main" count="45" uniqueCount="42">
  <si>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</si>
  <si>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</si>
  <si>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</si>
  <si>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</si>
  <si>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</si>
  <si>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</si>
  <si>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</si>
  <si>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</si>
  <si>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</si>
  <si>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</si>
  <si>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</si>
  <si>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</si>
  <si>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</si>
  <si>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</si>
  <si>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</si>
  <si>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</si>
  <si>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</si>
  <si>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</si>
  <si>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</si>
  <si>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</si>
  <si>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</si>
  <si>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</si>
  <si>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</si>
  <si>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</si>
  <si>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</si>
  <si>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</si>
  <si>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</si>
  <si>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</si>
  <si>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</si>
  <si>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</si>
  <si>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</si>
  <si>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</si>
  <si>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</si>
  <si>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</si>
  <si>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</si>
  <si>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</si>
  <si>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</si>
  <si>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</si>
  <si>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</si>
  <si>
    <t>var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</si>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</sst>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8"/>
  <sheetViews>
    <sheetView tabSelected="1" topLeftCell="A9" zoomScale="83" zoomScaleNormal="83" workbookViewId="0">
      <selection activeCell="H36" sqref="H36"/>
    </sheetView>
  </sheetViews>
  <sheetFormatPr defaultColWidth="8.86328125" defaultRowHeight="11.65" x14ac:dyDescent="0.35"/>
  <cols>
    <col min="1" max="1" width="2" style="1" customWidth="1"/>
    <col min="2" max="2" width="16.796875" style="1" customWidth="1"/>
    <col min="3" max="3" width="14" style="1" bestFit="1" customWidth="1"/>
    <col min="4" max="4" width="7.53125" style="1" bestFit="1" customWidth="1"/>
    <col min="5" max="5" width="20.796875" style="1" customWidth="1"/>
    <col min="6" max="6" width="13.33203125" style="1" bestFit="1" customWidth="1"/>
    <col min="7" max="7" width="12.6640625" style="1" customWidth="1"/>
    <col min="8" max="8" width="20.1328125" style="1" customWidth="1"/>
    <col min="9" max="9" width="19.53125" style="1" bestFit="1" customWidth="1"/>
    <col min="10" max="10" width="5.33203125" style="1" customWidth="1"/>
    <col min="11" max="11" width="23.46484375" style="1" bestFit="1" customWidth="1"/>
    <col min="12" max="12" width="17.6640625" style="1" bestFit="1" customWidth="1"/>
    <col min="13" max="16384" width="8.86328125" style="1"/>
  </cols>
  <sheetData>
    <row r="1" spans="2:12" ht="15" x14ac:dyDescent="0.4">
      <c r="B1" s="2" t="s">
        <v>8</v>
      </c>
    </row>
    <row r="2" spans="2:12" x14ac:dyDescent="0.35">
      <c r="B2" s="4" t="s">
        <v>9</v>
      </c>
    </row>
    <row r="3" spans="2:12" x14ac:dyDescent="0.35">
      <c r="B3" s="4"/>
    </row>
    <row r="4" spans="2:12" x14ac:dyDescent="0.35">
      <c r="B4" s="4" t="s">
        <v>0</v>
      </c>
      <c r="C4" s="1" t="s">
        <v>38</v>
      </c>
    </row>
    <row r="5" spans="2:12" x14ac:dyDescent="0.35">
      <c r="B5" s="4" t="s">
        <v>1</v>
      </c>
      <c r="C5" s="1" t="s">
        <v>12</v>
      </c>
    </row>
    <row r="6" spans="2:12" x14ac:dyDescent="0.35">
      <c r="B6" s="4" t="s">
        <v>2</v>
      </c>
      <c r="C6" s="1" t="s">
        <v>13</v>
      </c>
    </row>
    <row r="7" spans="2:12" x14ac:dyDescent="0.35">
      <c r="B7" s="4"/>
    </row>
    <row r="8" spans="2:12" x14ac:dyDescent="0.35">
      <c r="B8" s="4" t="s">
        <v>6</v>
      </c>
      <c r="C8" s="1" t="s">
        <v>14</v>
      </c>
    </row>
    <row r="9" spans="2:12" x14ac:dyDescent="0.35">
      <c r="B9" s="4" t="s">
        <v>15</v>
      </c>
      <c r="C9" s="1" t="s">
        <v>16</v>
      </c>
    </row>
    <row r="10" spans="2:12" x14ac:dyDescent="0.35">
      <c r="B10" s="4"/>
    </row>
    <row r="11" spans="2:12" x14ac:dyDescent="0.35">
      <c r="B11" s="4" t="s">
        <v>3</v>
      </c>
    </row>
    <row r="13" spans="2:12" ht="12" thickBot="1" x14ac:dyDescent="0.4">
      <c r="B13" s="3" t="s">
        <v>10</v>
      </c>
      <c r="E13" s="3" t="s">
        <v>11</v>
      </c>
      <c r="G13" s="7" t="s">
        <v>4</v>
      </c>
      <c r="H13" s="10" t="s">
        <v>17</v>
      </c>
    </row>
    <row r="14" spans="2:12" x14ac:dyDescent="0.35">
      <c r="B14" s="5">
        <v>62000</v>
      </c>
      <c r="E14" s="14">
        <v>462852.36502627801</v>
      </c>
      <c r="F14" s="14"/>
      <c r="H14" s="8" t="s">
        <v>18</v>
      </c>
    </row>
    <row r="15" spans="2:12" x14ac:dyDescent="0.35">
      <c r="B15" s="5">
        <v>64000</v>
      </c>
      <c r="E15" s="14">
        <v>470317.72575250838</v>
      </c>
      <c r="F15" s="14"/>
      <c r="H15" s="8"/>
    </row>
    <row r="16" spans="2:12" x14ac:dyDescent="0.35">
      <c r="B16" s="5">
        <v>49000</v>
      </c>
      <c r="E16" s="14">
        <v>567367.41519350221</v>
      </c>
      <c r="F16" s="14"/>
      <c r="G16" s="7" t="s">
        <v>5</v>
      </c>
      <c r="H16" s="4" t="s">
        <v>29</v>
      </c>
      <c r="I16" s="5">
        <f>AVERAGE(B14:B24)</f>
        <v>189848.18181818182</v>
      </c>
      <c r="K16" s="4" t="s">
        <v>30</v>
      </c>
      <c r="L16" s="14">
        <f>AVERAGE(E14:E24)</f>
        <v>504929.85275593976</v>
      </c>
    </row>
    <row r="17" spans="2:12" x14ac:dyDescent="0.35">
      <c r="B17" s="5">
        <v>324000</v>
      </c>
      <c r="E17" s="14">
        <v>589763.49737219303</v>
      </c>
      <c r="F17" s="14"/>
      <c r="H17" s="4" t="s">
        <v>19</v>
      </c>
      <c r="I17" s="11">
        <f>_xlfn.VAR.S(B14:B24)</f>
        <v>133433409536.36362</v>
      </c>
      <c r="K17" s="4" t="s">
        <v>20</v>
      </c>
      <c r="L17" s="16">
        <f>_xlfn.VAR.S(E14:E24)</f>
        <v>2098548471.0972371</v>
      </c>
    </row>
    <row r="18" spans="2:12" x14ac:dyDescent="0.35">
      <c r="B18" s="5">
        <v>1264000</v>
      </c>
      <c r="E18" s="14">
        <v>500179.16865742957</v>
      </c>
      <c r="F18" s="14"/>
      <c r="H18" s="4" t="s">
        <v>21</v>
      </c>
      <c r="I18" s="5">
        <f>SQRT(I17)</f>
        <v>365285.38095078978</v>
      </c>
      <c r="K18" s="4" t="s">
        <v>22</v>
      </c>
      <c r="L18" s="14">
        <f>SQRT(L17)</f>
        <v>45809.916733140184</v>
      </c>
    </row>
    <row r="19" spans="2:12" x14ac:dyDescent="0.35">
      <c r="B19" s="5">
        <v>54330</v>
      </c>
      <c r="D19" s="9"/>
      <c r="E19" s="14">
        <v>492713.80793119926</v>
      </c>
      <c r="F19" s="14"/>
    </row>
    <row r="20" spans="2:12" x14ac:dyDescent="0.35">
      <c r="B20" s="5">
        <v>64000</v>
      </c>
      <c r="D20" s="8"/>
      <c r="E20" s="14">
        <v>515109.89010989014</v>
      </c>
      <c r="F20" s="14"/>
      <c r="G20" s="7" t="s">
        <v>7</v>
      </c>
      <c r="H20" s="4" t="s">
        <v>23</v>
      </c>
      <c r="I20" s="13">
        <f>I18/I16</f>
        <v>1.9240920690018759</v>
      </c>
      <c r="K20" s="4" t="s">
        <v>24</v>
      </c>
      <c r="L20" s="13">
        <f>L18/L16</f>
        <v>9.0725308640609584E-2</v>
      </c>
    </row>
    <row r="21" spans="2:12" x14ac:dyDescent="0.35">
      <c r="B21" s="5">
        <v>51000</v>
      </c>
      <c r="D21" s="8"/>
      <c r="E21" s="14">
        <v>507644.52938365989</v>
      </c>
      <c r="F21" s="14"/>
    </row>
    <row r="22" spans="2:12" x14ac:dyDescent="0.35">
      <c r="B22" s="5">
        <v>55000</v>
      </c>
      <c r="D22" s="8"/>
      <c r="E22" s="14">
        <v>425525.56139512663</v>
      </c>
      <c r="F22" s="14"/>
      <c r="G22" s="7" t="s">
        <v>25</v>
      </c>
      <c r="H22" s="1" t="s">
        <v>26</v>
      </c>
    </row>
    <row r="23" spans="2:12" x14ac:dyDescent="0.35">
      <c r="B23" s="5">
        <v>48000</v>
      </c>
      <c r="D23" s="8"/>
      <c r="E23" s="14">
        <v>522575.25083612045</v>
      </c>
      <c r="F23" s="14"/>
      <c r="H23" s="1" t="s">
        <v>27</v>
      </c>
    </row>
    <row r="24" spans="2:12" ht="12" thickBot="1" x14ac:dyDescent="0.4">
      <c r="B24" s="6">
        <v>53000</v>
      </c>
      <c r="D24" s="8"/>
      <c r="E24" s="15">
        <v>500179.16865742957</v>
      </c>
      <c r="F24" s="14"/>
    </row>
    <row r="25" spans="2:12" x14ac:dyDescent="0.35">
      <c r="B25" s="12">
        <f>SUM(B14:B24)</f>
        <v>2088330</v>
      </c>
      <c r="E25" s="14">
        <f>SUM(E14:E24)</f>
        <v>5554228.3803153373</v>
      </c>
      <c r="F25" s="12"/>
      <c r="H25" s="1" t="s">
        <v>28</v>
      </c>
    </row>
    <row r="26" spans="2:12" x14ac:dyDescent="0.35">
      <c r="B26" s="12"/>
      <c r="E26" s="14"/>
      <c r="F26" s="12"/>
      <c r="H26" s="4" t="s">
        <v>31</v>
      </c>
      <c r="I26" s="12">
        <f>MEDIAN(B14:B24)</f>
        <v>55000</v>
      </c>
      <c r="K26" s="4" t="s">
        <v>32</v>
      </c>
      <c r="L26" s="14">
        <f>MEDIAN(E14:E24)</f>
        <v>500179.16865742957</v>
      </c>
    </row>
    <row r="27" spans="2:12" x14ac:dyDescent="0.35">
      <c r="F27" s="12"/>
      <c r="H27" s="1" t="s">
        <v>37</v>
      </c>
    </row>
    <row r="28" spans="2:12" x14ac:dyDescent="0.35">
      <c r="B28" s="12">
        <f>B25/11</f>
        <v>189848.18181818182</v>
      </c>
      <c r="E28" s="14">
        <f>E25/11</f>
        <v>504929.85275593976</v>
      </c>
      <c r="F28" s="12"/>
      <c r="H28" s="1" t="s">
        <v>33</v>
      </c>
    </row>
    <row r="29" spans="2:12" x14ac:dyDescent="0.35">
      <c r="F29" s="12"/>
      <c r="H29" s="1" t="s">
        <v>34</v>
      </c>
    </row>
    <row r="30" spans="2:12" x14ac:dyDescent="0.35">
      <c r="F30" s="12"/>
      <c r="H30" s="1" t="s">
        <v>36</v>
      </c>
    </row>
    <row r="31" spans="2:12" x14ac:dyDescent="0.35">
      <c r="F31" s="12"/>
      <c r="H31" s="1" t="s">
        <v>35</v>
      </c>
    </row>
    <row r="32" spans="2:12" x14ac:dyDescent="0.35">
      <c r="B32" s="5">
        <v>62000</v>
      </c>
      <c r="C32" s="1">
        <f>POWER(B32-B$28,2)</f>
        <v>16345157594.214878</v>
      </c>
    </row>
    <row r="33" spans="2:6" x14ac:dyDescent="0.35">
      <c r="B33" s="5">
        <v>64000</v>
      </c>
      <c r="C33" s="1">
        <f t="shared" ref="C33:C42" si="0">POWER(B33-B$28,2)</f>
        <v>15837764866.94215</v>
      </c>
      <c r="E33" s="14">
        <v>462852.36502627801</v>
      </c>
      <c r="F33" s="1">
        <f>POWER(E33-E$28,2)</f>
        <v>1770514973.6398351</v>
      </c>
    </row>
    <row r="34" spans="2:6" x14ac:dyDescent="0.35">
      <c r="B34" s="5">
        <v>49000</v>
      </c>
      <c r="C34" s="1">
        <f t="shared" si="0"/>
        <v>19838210321.487606</v>
      </c>
      <c r="E34" s="14">
        <v>470317.72575250838</v>
      </c>
      <c r="F34" s="1">
        <f t="shared" ref="F34:F43" si="1">POWER(E34-E$28,2)</f>
        <v>1197999335.7016635</v>
      </c>
    </row>
    <row r="35" spans="2:6" x14ac:dyDescent="0.35">
      <c r="B35" s="5">
        <v>324000</v>
      </c>
      <c r="C35" s="1">
        <f t="shared" si="0"/>
        <v>17996710321.487602</v>
      </c>
      <c r="E35" s="14">
        <v>567367.41519350221</v>
      </c>
      <c r="F35" s="1">
        <f t="shared" si="1"/>
        <v>3898449203.1445088</v>
      </c>
    </row>
    <row r="36" spans="2:6" x14ac:dyDescent="0.35">
      <c r="B36" s="5">
        <v>1264000</v>
      </c>
      <c r="C36" s="1">
        <f t="shared" si="0"/>
        <v>1153802128503.3057</v>
      </c>
      <c r="E36" s="14">
        <v>589763.49737219303</v>
      </c>
      <c r="F36" s="1">
        <f t="shared" si="1"/>
        <v>7196747258.8767567</v>
      </c>
    </row>
    <row r="37" spans="2:6" x14ac:dyDescent="0.35">
      <c r="B37" s="5">
        <v>54330</v>
      </c>
      <c r="C37" s="1">
        <f t="shared" si="0"/>
        <v>18365177603.305786</v>
      </c>
      <c r="E37" s="14">
        <v>500179.16865742957</v>
      </c>
      <c r="F37" s="1">
        <f t="shared" si="1"/>
        <v>22568999.403837558</v>
      </c>
    </row>
    <row r="38" spans="2:6" x14ac:dyDescent="0.35">
      <c r="B38" s="5">
        <v>64000</v>
      </c>
      <c r="C38" s="1">
        <f t="shared" si="0"/>
        <v>15837764866.94215</v>
      </c>
      <c r="E38" s="14">
        <v>492713.80793119926</v>
      </c>
      <c r="F38" s="1">
        <f t="shared" si="1"/>
        <v>149231751.16006917</v>
      </c>
    </row>
    <row r="39" spans="2:6" x14ac:dyDescent="0.35">
      <c r="B39" s="5">
        <v>51000</v>
      </c>
      <c r="C39" s="1">
        <f t="shared" si="0"/>
        <v>19278817594.214878</v>
      </c>
      <c r="E39" s="14">
        <v>515109.89010989014</v>
      </c>
      <c r="F39" s="1">
        <f t="shared" si="1"/>
        <v>103633160.52782501</v>
      </c>
    </row>
    <row r="40" spans="2:6" x14ac:dyDescent="0.35">
      <c r="B40" s="5">
        <v>55000</v>
      </c>
      <c r="C40" s="1">
        <f t="shared" si="0"/>
        <v>18184032139.669422</v>
      </c>
      <c r="E40" s="14">
        <v>507644.52938365989</v>
      </c>
      <c r="F40" s="1">
        <f t="shared" si="1"/>
        <v>7369469.1930899052</v>
      </c>
    </row>
    <row r="41" spans="2:6" x14ac:dyDescent="0.35">
      <c r="B41" s="5">
        <v>48000</v>
      </c>
      <c r="C41" s="1">
        <f t="shared" si="0"/>
        <v>20120906685.12397</v>
      </c>
      <c r="E41" s="14">
        <v>425525.56139512663</v>
      </c>
      <c r="F41" s="1">
        <f t="shared" si="1"/>
        <v>6305041486.5129032</v>
      </c>
    </row>
    <row r="42" spans="2:6" ht="12" thickBot="1" x14ac:dyDescent="0.4">
      <c r="B42" s="6">
        <v>53000</v>
      </c>
      <c r="C42" s="1">
        <f t="shared" si="0"/>
        <v>18727424866.94215</v>
      </c>
      <c r="E42" s="14">
        <v>522575.25083612045</v>
      </c>
      <c r="F42" s="1">
        <f t="shared" si="1"/>
        <v>311360073.4080444</v>
      </c>
    </row>
    <row r="43" spans="2:6" ht="12" thickBot="1" x14ac:dyDescent="0.4">
      <c r="C43" s="1">
        <f>SUM(C32:C42)</f>
        <v>1334334095363.6362</v>
      </c>
      <c r="E43" s="15">
        <v>500179.16865742957</v>
      </c>
      <c r="F43" s="1">
        <f t="shared" si="1"/>
        <v>22568999.403837558</v>
      </c>
    </row>
    <row r="44" spans="2:6" x14ac:dyDescent="0.35">
      <c r="F44" s="1">
        <f>SUM(F33:F43)</f>
        <v>20985484710.97237</v>
      </c>
    </row>
    <row r="46" spans="2:6" x14ac:dyDescent="0.35">
      <c r="B46" s="1" t="s">
        <v>39</v>
      </c>
      <c r="C46" s="1">
        <f>C43/10</f>
        <v>133433409536.36362</v>
      </c>
      <c r="E46" s="1" t="s">
        <v>39</v>
      </c>
      <c r="F46" s="1">
        <f>F44/10</f>
        <v>2098548471.0972371</v>
      </c>
    </row>
    <row r="47" spans="2:6" x14ac:dyDescent="0.35">
      <c r="B47" s="1" t="s">
        <v>40</v>
      </c>
      <c r="C47" s="1">
        <f>SQRT(C46)</f>
        <v>365285.38095078978</v>
      </c>
      <c r="E47" s="1" t="s">
        <v>40</v>
      </c>
      <c r="F47" s="1">
        <f>SQRT(F46)</f>
        <v>45809.916733140184</v>
      </c>
    </row>
    <row r="48" spans="2:6" x14ac:dyDescent="0.35">
      <c r="B48" s="1" t="s">
        <v>41</v>
      </c>
      <c r="C48" s="12">
        <f>C47/B28</f>
        <v>1.9240920690018759</v>
      </c>
      <c r="E48" s="1" t="s">
        <v>41</v>
      </c>
      <c r="F48" s="14">
        <f>F47/E28</f>
        <v>9.0725308640609584E-2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4CA089-1978-4478-BEA4-490DC1E936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2B1F95-8245-40BD-AF89-545479BB14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2017-04-19T13:21:25Z</dcterms:created>
  <dcterms:modified xsi:type="dcterms:W3CDTF">2024-11-14T00:20:59Z</dcterms:modified>
</cp:coreProperties>
</file>