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6" documentId="13_ncr:1_{7E76F59A-942C-483F-B8EA-2B9A2BBE0AFF}" xr6:coauthVersionLast="47" xr6:coauthVersionMax="47" xr10:uidLastSave="{1CF822A9-6FDE-438C-BDBB-11B4065037F6}"/>
  <bookViews>
    <workbookView xWindow="-98" yWindow="-98" windowWidth="21795" windowHeight="12975" activeTab="4" xr2:uid="{00000000-000D-0000-FFFF-FFFF00000000}"/>
  </bookViews>
  <sheets>
    <sheet name="365RE" sheetId="1" r:id="rId1"/>
    <sheet name="Gender" sheetId="3" r:id="rId2"/>
    <sheet name="Location" sheetId="2" r:id="rId3"/>
    <sheet name="Age" sheetId="5" r:id="rId4"/>
    <sheet name="Age and price" sheetId="6" r:id="rId5"/>
  </sheets>
  <definedNames>
    <definedName name="_xlnm._FilterDatabase" localSheetId="0" hidden="1">'365RE'!$A$5:$AM$926</definedName>
    <definedName name="_xlchart.v1.0" hidden="1">'365RE'!$P$6</definedName>
    <definedName name="_xlchart.v1.1" hidden="1">'365RE'!$P$7:$P$223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C16" i="2"/>
  <c r="C15" i="2"/>
  <c r="C14" i="2"/>
  <c r="C13" i="2"/>
  <c r="C12" i="2"/>
  <c r="C11" i="2"/>
  <c r="C10" i="2"/>
  <c r="C9" i="2"/>
  <c r="C8" i="2"/>
  <c r="C7" i="2"/>
  <c r="D9" i="3"/>
  <c r="D8" i="3"/>
  <c r="D7" i="3"/>
  <c r="Q161" i="1" l="1"/>
  <c r="P159" i="1"/>
  <c r="P170" i="1"/>
  <c r="P180" i="1"/>
  <c r="P6" i="1" l="1"/>
  <c r="D10" i="3" l="1"/>
  <c r="E7" i="3" s="1"/>
  <c r="C17" i="2" l="1"/>
  <c r="F7" i="2" s="1"/>
  <c r="E9" i="3"/>
  <c r="E8" i="3"/>
  <c r="G209" i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E10" i="3" l="1"/>
  <c r="F8" i="2"/>
  <c r="F9" i="2" s="1"/>
  <c r="F10" i="2" s="1"/>
  <c r="F11" i="2" s="1"/>
  <c r="F12" i="2" s="1"/>
  <c r="F13" i="2" s="1"/>
  <c r="F14" i="2" s="1"/>
  <c r="F15" i="2" s="1"/>
  <c r="D10" i="2"/>
  <c r="D14" i="2"/>
  <c r="D15" i="2"/>
  <c r="D12" i="2"/>
  <c r="D8" i="2"/>
  <c r="D16" i="2"/>
  <c r="D9" i="2"/>
  <c r="D11" i="2"/>
  <c r="D13" i="2"/>
  <c r="D7" i="2"/>
  <c r="P184" i="1"/>
  <c r="E7" i="2" l="1"/>
  <c r="E8" i="2" s="1"/>
  <c r="E9" i="2" s="1"/>
  <c r="E10" i="2" s="1"/>
  <c r="E11" i="2" s="1"/>
  <c r="E12" i="2" s="1"/>
  <c r="E13" i="2" s="1"/>
  <c r="E14" i="2" s="1"/>
  <c r="E15" i="2" s="1"/>
  <c r="E16" i="2" s="1"/>
  <c r="D17" i="2"/>
  <c r="B143" i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9" i="1" l="1"/>
  <c r="C15" i="5"/>
  <c r="C16" i="5"/>
  <c r="C7" i="6"/>
  <c r="C6" i="6"/>
  <c r="Q143" i="1"/>
  <c r="C20" i="5"/>
  <c r="C19" i="5"/>
  <c r="C18" i="5"/>
  <c r="C17" i="5"/>
  <c r="C7" i="5" l="1"/>
  <c r="C9" i="5"/>
  <c r="C8" i="5"/>
  <c r="C10" i="5"/>
  <c r="C11" i="5"/>
  <c r="C12" i="5"/>
  <c r="C13" i="5" l="1"/>
  <c r="D12" i="5" s="1"/>
  <c r="D11" i="5" l="1"/>
  <c r="D10" i="5"/>
  <c r="D9" i="5"/>
  <c r="D8" i="5"/>
  <c r="D7" i="5"/>
  <c r="D13" i="5" l="1"/>
</calcChain>
</file>

<file path=xl/sharedStrings.xml><?xml version="1.0" encoding="utf-8"?>
<sst xmlns="http://schemas.openxmlformats.org/spreadsheetml/2006/main" count="2536" uniqueCount="567">
  <si>
    <t>Office</t>
  </si>
  <si>
    <t>Apartment</t>
  </si>
  <si>
    <t>Area (ft.)</t>
  </si>
  <si>
    <t>Status</t>
  </si>
  <si>
    <t>Sold</t>
  </si>
  <si>
    <t>USA</t>
  </si>
  <si>
    <t xml:space="preserve">USA 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</si>
  <si>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</si>
  <si>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</si>
  <si>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</si>
  <si>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</si>
  <si>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</si>
  <si>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</si>
  <si>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</si>
  <si>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</si>
  <si>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</si>
  <si>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</si>
  <si>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</si>
  <si>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</si>
  <si>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</si>
  <si>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</si>
  <si>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</si>
  <si>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</si>
  <si>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</si>
  <si>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</si>
  <si>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</si>
  <si>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</si>
  <si>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</si>
  <si>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</si>
  <si>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</si>
  <si>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</si>
  <si>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</si>
  <si>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</si>
  <si>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</si>
  <si>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</si>
  <si>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</si>
  <si>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</si>
  <si>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</si>
  <si>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</si>
  <si>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</si>
  <si>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</si>
  <si>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</si>
  <si>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</si>
  <si>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</si>
  <si>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</si>
  <si>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</si>
  <si>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</si>
  <si>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</si>
  <si>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</si>
  <si>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</si>
  <si>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</si>
  <si>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</si>
  <si>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</si>
  <si>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</si>
  <si>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</si>
  <si>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</si>
  <si>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</si>
  <si>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</si>
  <si>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</si>
  <si>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</si>
  <si>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</si>
  <si>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</si>
  <si>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</si>
  <si>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</si>
  <si>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</si>
  <si>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</si>
  <si>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</si>
  <si>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</si>
  <si>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</si>
  <si>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</si>
  <si>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</si>
  <si>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</si>
  <si>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</si>
  <si>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</si>
  <si>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</si>
  <si>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</si>
  <si>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</si>
  <si>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</si>
  <si>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</si>
  <si>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</si>
  <si>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</si>
  <si>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</si>
  <si>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</si>
  <si>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</si>
  <si>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</si>
  <si>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</si>
  <si>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</si>
  <si>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</si>
  <si>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</si>
  <si>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</si>
  <si>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</si>
  <si>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</si>
  <si>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</si>
  <si>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</si>
  <si>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</si>
  <si>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</si>
  <si>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</si>
  <si>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</si>
  <si>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</si>
  <si>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</si>
  <si>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</si>
  <si>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</si>
  <si>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</si>
  <si>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</si>
  <si>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</si>
  <si>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</si>
  <si>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</si>
  <si>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</si>
  <si>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</si>
  <si>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</si>
  <si>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</si>
  <si>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</si>
  <si>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</si>
  <si>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</si>
  <si>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</si>
  <si>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</si>
  <si>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</si>
  <si>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</si>
  <si>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</si>
  <si>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</si>
  <si>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</si>
  <si>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</si>
  <si>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</si>
  <si>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</si>
  <si>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</si>
  <si>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</si>
  <si>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</si>
  <si>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</si>
  <si>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</si>
  <si>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</si>
  <si>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</si>
  <si>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</si>
  <si>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</si>
  <si>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</si>
  <si>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</si>
  <si>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</si>
  <si>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</si>
  <si>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</si>
  <si>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</si>
  <si>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</si>
  <si>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</si>
  <si>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</si>
  <si>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</si>
  <si>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</si>
  <si>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</si>
  <si>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</si>
  <si>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</si>
  <si>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</si>
  <si>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</si>
  <si>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</si>
  <si>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</si>
  <si>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</si>
  <si>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</si>
  <si>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</si>
  <si>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</si>
  <si>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</si>
  <si>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</si>
  <si>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</si>
  <si>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</si>
  <si>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</si>
  <si>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</si>
  <si>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</si>
  <si>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</si>
  <si>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</si>
  <si>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</si>
  <si>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</si>
  <si>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</si>
  <si>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</si>
  <si>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</si>
  <si>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</si>
  <si>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</si>
  <si>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</si>
  <si>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</si>
  <si>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</si>
  <si>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</si>
  <si>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</si>
  <si>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</si>
  <si>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</si>
  <si>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</si>
  <si>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</si>
  <si>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</si>
  <si>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</si>
  <si>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</si>
  <si>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</si>
  <si>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</si>
  <si>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</si>
  <si>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</si>
  <si>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</si>
  <si>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</si>
  <si>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</si>
  <si>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</si>
  <si>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</si>
  <si>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</si>
  <si>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</si>
  <si>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</si>
  <si>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</si>
  <si>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</si>
  <si>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</si>
  <si>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</si>
  <si>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</si>
  <si>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</si>
  <si>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</si>
  <si>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</si>
  <si>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</si>
  <si>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</si>
  <si>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</si>
  <si>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</si>
  <si>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</si>
  <si>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</si>
  <si>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</si>
  <si>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</si>
  <si>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</si>
  <si>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</si>
  <si>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</si>
  <si>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</si>
  <si>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</si>
  <si>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</si>
  <si>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</si>
  <si>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</si>
  <si>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</si>
  <si>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</si>
  <si>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</si>
  <si>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</si>
  <si>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</si>
  <si>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</si>
  <si>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</si>
  <si>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</si>
  <si>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</si>
  <si>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</si>
  <si>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</si>
  <si>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</si>
  <si>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</si>
  <si>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</si>
  <si>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</si>
  <si>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</si>
  <si>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</si>
  <si>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</si>
  <si>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</si>
  <si>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</si>
  <si>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</si>
  <si>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</si>
  <si>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</si>
  <si>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</si>
  <si>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</si>
  <si>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</si>
  <si>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</si>
  <si>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</si>
  <si>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</si>
  <si>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</si>
  <si>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</si>
  <si>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</si>
  <si>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</si>
  <si>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</si>
  <si>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</si>
  <si>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</si>
  <si>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</si>
  <si>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</si>
  <si>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</si>
  <si>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</si>
  <si>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</si>
  <si>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</si>
  <si>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</si>
  <si>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</si>
  <si>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</si>
  <si>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</si>
  <si>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</si>
  <si>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</si>
  <si>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</si>
  <si>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</si>
  <si>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</si>
  <si>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</si>
  <si>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</si>
  <si>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</si>
  <si>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</si>
  <si>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</si>
  <si>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</si>
  <si>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</si>
  <si>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</si>
  <si>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</si>
  <si>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</si>
  <si>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</si>
  <si>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</si>
  <si>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</si>
  <si>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</si>
  <si>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</si>
  <si>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</si>
  <si>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</si>
  <si>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</si>
  <si>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</si>
  <si>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</si>
  <si>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</si>
  <si>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</si>
  <si>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</si>
  <si>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</si>
  <si>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</si>
  <si>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</si>
  <si>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</si>
  <si>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</si>
  <si>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</si>
  <si>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</si>
  <si>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</si>
  <si>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</si>
  <si>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</si>
  <si>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</si>
  <si>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</si>
  <si>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</si>
  <si>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</si>
  <si>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</si>
  <si>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</si>
  <si>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</si>
  <si>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</si>
  <si>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</si>
  <si>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</si>
  <si>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</si>
  <si>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</si>
  <si>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</si>
  <si>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</si>
  <si>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</si>
  <si>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</si>
  <si>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</si>
  <si>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</si>
  <si>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</si>
  <si>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</si>
  <si>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</si>
  <si>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</si>
  <si>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</si>
  <si>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</si>
  <si>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</si>
  <si>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</si>
  <si>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</si>
  <si>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</si>
  <si>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</si>
  <si>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</si>
  <si>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</si>
  <si>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</si>
  <si>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</si>
  <si>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</si>
  <si>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</si>
  <si>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</si>
  <si>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</si>
  <si>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</si>
  <si>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</si>
  <si>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</si>
  <si>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</si>
  <si>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</si>
  <si>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</si>
  <si>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</si>
  <si>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</si>
  <si>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</si>
  <si>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</si>
  <si>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</si>
  <si>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</si>
  <si>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</si>
  <si>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</si>
  <si>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</si>
  <si>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</si>
  <si>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</si>
  <si>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</si>
  <si>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</si>
  <si>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</si>
  <si>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</si>
  <si>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</si>
  <si>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</si>
  <si>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</si>
  <si>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</si>
  <si>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</si>
  <si>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</si>
  <si>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</si>
  <si>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</si>
  <si>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</si>
  <si>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</si>
  <si>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</si>
  <si>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</si>
  <si>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</si>
  <si>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</si>
  <si>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</si>
  <si>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</si>
  <si>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</si>
  <si>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</si>
  <si>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</si>
  <si>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</si>
  <si>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</si>
  <si>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</si>
  <si>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</si>
  <si>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</si>
  <si>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</si>
  <si>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</si>
  <si>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</si>
  <si>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</si>
  <si>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</si>
  <si>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</si>
  <si>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</si>
  <si>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</si>
  <si>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</si>
  <si>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</si>
  <si>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</si>
  <si>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</si>
  <si>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</si>
  <si>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</si>
  <si>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</si>
  <si>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</si>
  <si>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</si>
  <si>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</si>
  <si>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</si>
  <si>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</si>
  <si>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</si>
  <si>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</si>
  <si>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</si>
  <si>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</si>
  <si>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</si>
  <si>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</si>
  <si>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</si>
  <si>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</si>
  <si>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</si>
  <si>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</si>
  <si>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</si>
  <si>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</si>
  <si>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</si>
  <si>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</si>
  <si>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</si>
  <si>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</si>
  <si>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</si>
  <si>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</si>
  <si>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</si>
  <si>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</si>
  <si>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</si>
  <si>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</si>
  <si>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</si>
  <si>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</si>
  <si>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</si>
  <si>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</si>
  <si>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</si>
  <si>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</si>
  <si>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</si>
  <si>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</si>
  <si>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</si>
  <si>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</si>
  <si>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</si>
  <si>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</si>
  <si>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</si>
  <si>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</si>
  <si>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</si>
  <si>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</si>
  <si>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</si>
  <si>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</si>
  <si>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</si>
  <si>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</si>
  <si>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</si>
  <si>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</si>
  <si>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</si>
  <si>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</si>
  <si>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</si>
  <si>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</si>
  <si>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</si>
  <si>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</si>
  <si>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</si>
  <si>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</si>
  <si>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</si>
  <si>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</si>
  <si>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</si>
  <si>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</si>
  <si>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</si>
  <si>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</si>
  <si>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</si>
  <si>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</si>
  <si>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</si>
  <si>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</si>
  <si>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</si>
  <si>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</si>
  <si>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</si>
  <si>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</si>
  <si>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</si>
  <si>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</si>
  <si>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</si>
  <si>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</si>
  <si>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</si>
  <si>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</si>
  <si>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</si>
  <si>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</si>
  <si>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</si>
  <si>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</si>
  <si>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</si>
  <si>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</si>
  <si>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</si>
  <si>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</si>
  <si>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</si>
  <si>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</si>
  <si>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</si>
  <si>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</si>
  <si>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</si>
  <si>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</si>
  <si>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</si>
  <si>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</si>
  <si>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</si>
  <si>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</si>
  <si>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</si>
  <si>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</si>
  <si>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</si>
  <si>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</si>
  <si>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</si>
  <si>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</si>
  <si>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</si>
  <si>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</si>
  <si>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</si>
  <si>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</si>
  <si>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</si>
  <si>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</si>
  <si>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</si>
  <si>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</si>
  <si>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</si>
  <si>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</si>
  <si>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</si>
  <si>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</si>
  <si>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</si>
  <si>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</si>
  <si>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</si>
  <si>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</si>
  <si>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</si>
  <si>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</si>
  <si>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</si>
  <si>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</si>
  <si>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</si>
  <si>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</si>
  <si>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</si>
  <si>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</si>
  <si>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</si>
  <si>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</si>
  <si>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</si>
  <si>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365 DataScience RE California Database</t>
  </si>
  <si>
    <t>Frequency distribution table</t>
  </si>
  <si>
    <t>Frequency</t>
  </si>
  <si>
    <t>Relative frequency</t>
  </si>
  <si>
    <t>Total</t>
  </si>
  <si>
    <t>Product</t>
  </si>
  <si>
    <t>Customer</t>
  </si>
  <si>
    <t>Male</t>
  </si>
  <si>
    <t>Female</t>
  </si>
  <si>
    <t>Firms</t>
  </si>
  <si>
    <t>Cumulative frequency</t>
  </si>
  <si>
    <t>Location</t>
  </si>
  <si>
    <t>Cumulative US only</t>
  </si>
  <si>
    <t>The secondary axis (the orange line), shows the cumulative frequency. For example, California, Nevada, and Oregon together, account for 81% of all purchases.</t>
  </si>
  <si>
    <t>Age</t>
  </si>
  <si>
    <t>56-65</t>
  </si>
  <si>
    <t>65+</t>
  </si>
  <si>
    <t>36-45</t>
  </si>
  <si>
    <t>26-35</t>
  </si>
  <si>
    <t>46-55</t>
  </si>
  <si>
    <t>18-25</t>
  </si>
  <si>
    <t>Mean</t>
  </si>
  <si>
    <t>Median</t>
  </si>
  <si>
    <t>Mode</t>
  </si>
  <si>
    <t>Variance</t>
  </si>
  <si>
    <t>St. dev.</t>
  </si>
  <si>
    <t>Skew</t>
  </si>
  <si>
    <t>Relationship between age and price</t>
  </si>
  <si>
    <t>Covariance</t>
  </si>
  <si>
    <t>Age and price</t>
  </si>
  <si>
    <t>Correlation coefficient</t>
  </si>
  <si>
    <t>Property #</t>
  </si>
  <si>
    <t>N/A</t>
  </si>
  <si>
    <t>Building</t>
  </si>
  <si>
    <t>x</t>
  </si>
  <si>
    <t>None (abroad)</t>
  </si>
  <si>
    <t>The first graph represents the frequency distribution of the variable age. We have a high bar at 0 as that is the null values associated with corporate clients.</t>
  </si>
  <si>
    <t>The bars show the absolute frequency of each category, translates to: how many customers are there from each state. For example, there are 4 customers from Virginia.</t>
  </si>
  <si>
    <t xml:space="preserve">The second graph is a histogram, based on the intervals from the original table. It is built using the data from the frequency distribution table above.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</si>
</sst>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999999"/>
      <name val="Arial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theme="1"/>
      <name val="Arial"/>
      <family val="2"/>
    </font>
    <font>
      <sz val="9"/>
      <color rgb="FF002060"/>
      <name val="Arial"/>
      <family val="2"/>
    </font>
    <font>
      <b/>
      <sz val="10"/>
      <color theme="0"/>
      <name val="Arial"/>
      <family val="2"/>
    </font>
    <font>
      <b/>
      <sz val="12"/>
      <color rgb="FF002060"/>
      <name val="Arial"/>
      <family val="2"/>
    </font>
    <font>
      <sz val="9"/>
      <color rgb="FF00000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4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4" fontId="2" fillId="0" borderId="0" xfId="1" applyFont="1" applyAlignment="1">
      <alignment vertical="center"/>
    </xf>
    <xf numFmtId="0" fontId="4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2" fillId="5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9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right" vertical="center"/>
    </xf>
    <xf numFmtId="0" fontId="9" fillId="4" borderId="0" xfId="0" applyFont="1" applyFill="1" applyAlignment="1">
      <alignment vertical="center"/>
    </xf>
    <xf numFmtId="9" fontId="9" fillId="4" borderId="0" xfId="2" applyFont="1" applyFill="1" applyAlignment="1">
      <alignment vertical="center"/>
    </xf>
    <xf numFmtId="9" fontId="9" fillId="4" borderId="0" xfId="2" applyFont="1" applyFill="1" applyBorder="1" applyAlignment="1">
      <alignment vertical="center"/>
    </xf>
    <xf numFmtId="0" fontId="9" fillId="4" borderId="2" xfId="0" applyFont="1" applyFill="1" applyBorder="1" applyAlignment="1">
      <alignment vertical="center"/>
    </xf>
    <xf numFmtId="9" fontId="9" fillId="4" borderId="2" xfId="0" applyNumberFormat="1" applyFont="1" applyFill="1" applyBorder="1" applyAlignment="1">
      <alignment vertical="center"/>
    </xf>
    <xf numFmtId="0" fontId="2" fillId="4" borderId="0" xfId="0" applyFont="1" applyFill="1"/>
    <xf numFmtId="0" fontId="5" fillId="4" borderId="0" xfId="0" applyFont="1" applyFill="1"/>
    <xf numFmtId="9" fontId="9" fillId="4" borderId="2" xfId="2" applyFont="1" applyFill="1" applyBorder="1" applyAlignment="1">
      <alignment vertical="center"/>
    </xf>
    <xf numFmtId="9" fontId="2" fillId="4" borderId="0" xfId="0" applyNumberFormat="1" applyFont="1" applyFill="1" applyAlignment="1">
      <alignment vertical="center"/>
    </xf>
    <xf numFmtId="9" fontId="2" fillId="4" borderId="0" xfId="2" applyFont="1" applyFill="1" applyAlignment="1">
      <alignment vertical="center"/>
    </xf>
    <xf numFmtId="0" fontId="10" fillId="4" borderId="0" xfId="0" applyFont="1" applyFill="1"/>
    <xf numFmtId="0" fontId="5" fillId="4" borderId="1" xfId="0" applyFont="1" applyFill="1" applyBorder="1"/>
    <xf numFmtId="2" fontId="2" fillId="4" borderId="0" xfId="0" applyNumberFormat="1" applyFont="1" applyFill="1"/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4" borderId="0" xfId="0" applyFont="1" applyFill="1"/>
    <xf numFmtId="0" fontId="14" fillId="4" borderId="0" xfId="0" applyFont="1" applyFill="1" applyAlignment="1">
      <alignment vertical="center"/>
    </xf>
    <xf numFmtId="0" fontId="15" fillId="4" borderId="1" xfId="0" applyFont="1" applyFill="1" applyBorder="1" applyAlignment="1">
      <alignment vertical="center"/>
    </xf>
    <xf numFmtId="0" fontId="14" fillId="4" borderId="1" xfId="0" applyFont="1" applyFill="1" applyBorder="1" applyAlignment="1">
      <alignment horizontal="right" vertical="center"/>
    </xf>
    <xf numFmtId="0" fontId="15" fillId="4" borderId="0" xfId="0" applyFont="1" applyFill="1" applyAlignment="1">
      <alignment vertical="center"/>
    </xf>
    <xf numFmtId="9" fontId="15" fillId="4" borderId="0" xfId="2" applyFont="1" applyFill="1" applyAlignment="1">
      <alignment vertical="center"/>
    </xf>
    <xf numFmtId="0" fontId="15" fillId="4" borderId="2" xfId="0" applyFont="1" applyFill="1" applyBorder="1" applyAlignment="1">
      <alignment vertical="center"/>
    </xf>
    <xf numFmtId="9" fontId="15" fillId="4" borderId="2" xfId="0" applyNumberFormat="1" applyFont="1" applyFill="1" applyBorder="1" applyAlignment="1">
      <alignment vertical="center"/>
    </xf>
    <xf numFmtId="0" fontId="13" fillId="5" borderId="0" xfId="0" applyFont="1" applyFill="1" applyAlignment="1">
      <alignment horizontal="left" vertical="center"/>
    </xf>
    <xf numFmtId="0" fontId="16" fillId="4" borderId="0" xfId="0" applyFont="1" applyFill="1"/>
    <xf numFmtId="0" fontId="14" fillId="5" borderId="0" xfId="0" applyFont="1" applyFill="1" applyAlignment="1">
      <alignment horizontal="left" vertical="center"/>
    </xf>
    <xf numFmtId="2" fontId="15" fillId="4" borderId="0" xfId="0" applyNumberFormat="1" applyFont="1" applyFill="1" applyAlignment="1">
      <alignment vertical="center"/>
    </xf>
    <xf numFmtId="9" fontId="15" fillId="4" borderId="0" xfId="2" applyFont="1" applyFill="1" applyBorder="1" applyAlignment="1">
      <alignment vertical="center"/>
    </xf>
    <xf numFmtId="0" fontId="14" fillId="4" borderId="0" xfId="0" applyFont="1" applyFill="1"/>
    <xf numFmtId="0" fontId="11" fillId="6" borderId="0" xfId="0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C66666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11E4-46F7-AFD7-084519EF92D2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0-11E4-46F7-AFD7-084519EF92D2}"/>
              </c:ext>
            </c:extLst>
          </c:dPt>
          <c:dPt>
            <c:idx val="2"/>
            <c:bubble3D val="0"/>
            <c:spPr>
              <a:solidFill>
                <a:srgbClr val="00206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24-11E4-46F7-AFD7-084519EF92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Gender!$B$7:$B$9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Firms</c:v>
                </c:pt>
              </c:strCache>
            </c:strRef>
          </c:cat>
          <c:val>
            <c:numRef>
              <c:f>Gender!$D$7:$D$9</c:f>
              <c:numCache>
                <c:formatCode>General</c:formatCode>
                <c:ptCount val="3"/>
                <c:pt idx="0">
                  <c:v>108</c:v>
                </c:pt>
                <c:pt idx="1">
                  <c:v>70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46F7-AFD7-084519EF92D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Segmentation</a:t>
            </a:r>
            <a:r>
              <a:rPr lang="en-US" sz="1000" b="1" baseline="0">
                <a:solidFill>
                  <a:srgbClr val="002060"/>
                </a:solidFill>
              </a:rPr>
              <a:t> of US clients by State</a:t>
            </a:r>
            <a:endParaRPr lang="en-US" sz="10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2.5477206272578733E-2"/>
          <c:y val="3.689303959792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06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Location!$B$7:$B$15</c:f>
              <c:strCache>
                <c:ptCount val="9"/>
                <c:pt idx="0">
                  <c:v>California</c:v>
                </c:pt>
                <c:pt idx="1">
                  <c:v>Nevada</c:v>
                </c:pt>
                <c:pt idx="2">
                  <c:v>Oregon</c:v>
                </c:pt>
                <c:pt idx="3">
                  <c:v>Arizona</c:v>
                </c:pt>
                <c:pt idx="4">
                  <c:v>Colorado</c:v>
                </c:pt>
                <c:pt idx="5">
                  <c:v>Utah</c:v>
                </c:pt>
                <c:pt idx="6">
                  <c:v>Virginia</c:v>
                </c:pt>
                <c:pt idx="7">
                  <c:v>Wyoming</c:v>
                </c:pt>
                <c:pt idx="8">
                  <c:v>Kansas</c:v>
                </c:pt>
              </c:strCache>
            </c:strRef>
          </c:cat>
          <c:val>
            <c:numRef>
              <c:f>Location!$C$7:$C$15</c:f>
              <c:numCache>
                <c:formatCode>General</c:formatCode>
                <c:ptCount val="9"/>
                <c:pt idx="0">
                  <c:v>119</c:v>
                </c:pt>
                <c:pt idx="1">
                  <c:v>17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6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2-472D-82B1-BF4F00E9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127480"/>
        <c:axId val="623126496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Location!$B$7:$B$15</c:f>
              <c:strCache>
                <c:ptCount val="9"/>
                <c:pt idx="0">
                  <c:v>California</c:v>
                </c:pt>
                <c:pt idx="1">
                  <c:v>Nevada</c:v>
                </c:pt>
                <c:pt idx="2">
                  <c:v>Oregon</c:v>
                </c:pt>
                <c:pt idx="3">
                  <c:v>Arizona</c:v>
                </c:pt>
                <c:pt idx="4">
                  <c:v>Colorado</c:v>
                </c:pt>
                <c:pt idx="5">
                  <c:v>Utah</c:v>
                </c:pt>
                <c:pt idx="6">
                  <c:v>Virginia</c:v>
                </c:pt>
                <c:pt idx="7">
                  <c:v>Wyoming</c:v>
                </c:pt>
                <c:pt idx="8">
                  <c:v>Kansas</c:v>
                </c:pt>
              </c:strCache>
            </c:strRef>
          </c:cat>
          <c:val>
            <c:numRef>
              <c:f>Location!$F$7:$F$15</c:f>
              <c:numCache>
                <c:formatCode>0%</c:formatCode>
                <c:ptCount val="9"/>
                <c:pt idx="0">
                  <c:v>0.65745856353591159</c:v>
                </c:pt>
                <c:pt idx="1">
                  <c:v>0.75138121546961323</c:v>
                </c:pt>
                <c:pt idx="2">
                  <c:v>0.81215469613259661</c:v>
                </c:pt>
                <c:pt idx="3">
                  <c:v>0.87292817679557999</c:v>
                </c:pt>
                <c:pt idx="4">
                  <c:v>0.93370165745856337</c:v>
                </c:pt>
                <c:pt idx="5">
                  <c:v>0.96685082872928163</c:v>
                </c:pt>
                <c:pt idx="6">
                  <c:v>0.98895027624309373</c:v>
                </c:pt>
                <c:pt idx="7">
                  <c:v>0.99447513812154675</c:v>
                </c:pt>
                <c:pt idx="8">
                  <c:v>0.99999999999999978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2-472D-82B1-BF4F00E9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643888"/>
        <c:axId val="643641264"/>
      </c:lineChart>
      <c:catAx>
        <c:axId val="62312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126496"/>
        <c:crosses val="autoZero"/>
        <c:auto val="1"/>
        <c:lblAlgn val="ctr"/>
        <c:lblOffset val="100"/>
        <c:noMultiLvlLbl val="0"/>
      </c:catAx>
      <c:valAx>
        <c:axId val="623126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3127480"/>
        <c:crosses val="autoZero"/>
        <c:crossBetween val="between"/>
      </c:valAx>
      <c:valAx>
        <c:axId val="643641264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43643888"/>
        <c:crosses val="max"/>
        <c:crossBetween val="between"/>
      </c:valAx>
      <c:catAx>
        <c:axId val="64364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364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Age!$B$7:$B$12</c:f>
              <c:strCache>
                <c:ptCount val="6"/>
                <c:pt idx="0">
                  <c:v>18-25</c:v>
                </c:pt>
                <c:pt idx="1">
                  <c:v>26-35</c:v>
                </c:pt>
                <c:pt idx="2">
                  <c:v>36-45</c:v>
                </c:pt>
                <c:pt idx="3">
                  <c:v>46-55</c:v>
                </c:pt>
                <c:pt idx="4">
                  <c:v>56-65</c:v>
                </c:pt>
                <c:pt idx="5">
                  <c:v>65+</c:v>
                </c:pt>
              </c:strCache>
            </c:strRef>
          </c:cat>
          <c:val>
            <c:numRef>
              <c:f>Age!$C$7:$C$12</c:f>
              <c:numCache>
                <c:formatCode>General</c:formatCode>
                <c:ptCount val="6"/>
                <c:pt idx="0">
                  <c:v>5</c:v>
                </c:pt>
                <c:pt idx="1">
                  <c:v>36</c:v>
                </c:pt>
                <c:pt idx="2">
                  <c:v>52</c:v>
                </c:pt>
                <c:pt idx="3">
                  <c:v>41</c:v>
                </c:pt>
                <c:pt idx="4">
                  <c:v>26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0-49B3-95A8-5DC5F0E5E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-27"/>
        <c:axId val="803587040"/>
        <c:axId val="803587696"/>
      </c:barChart>
      <c:catAx>
        <c:axId val="8035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87696"/>
        <c:crosses val="autoZero"/>
        <c:auto val="1"/>
        <c:lblAlgn val="ctr"/>
        <c:lblOffset val="100"/>
        <c:noMultiLvlLbl val="0"/>
      </c:catAx>
      <c:valAx>
        <c:axId val="803587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'365RE'!$I$6:$I$200</c:f>
              <c:numCache>
                <c:formatCode>_("$"* #,##0.00_);_("$"* \(#,##0.00\);_("$"* "-"??_);_(@_)</c:formatCode>
                <c:ptCount val="195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</c:numCache>
            </c:numRef>
          </c:xVal>
          <c:yVal>
            <c:numRef>
              <c:f>'365RE'!$P$6:$P$200</c:f>
              <c:numCache>
                <c:formatCode>General</c:formatCode>
                <c:ptCount val="195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48</c:v>
                </c:pt>
                <c:pt idx="145">
                  <c:v>48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B-46DA-863A-3C0E9617A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80496"/>
        <c:axId val="405782464"/>
      </c:scatterChart>
      <c:valAx>
        <c:axId val="40578049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5782464"/>
        <c:crosses val="autoZero"/>
        <c:crossBetween val="midCat"/>
      </c:valAx>
      <c:valAx>
        <c:axId val="405782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578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8445B3AB-3E13-49E7-835F-62F7280F51BF}">
          <cx:tx>
            <cx:txData>
              <cx:f>_xlchart.v1.0</cx:f>
              <cx:v>19</cx:v>
            </cx:txData>
          </cx:tx>
          <cx:spPr>
            <a:solidFill>
              <a:srgbClr val="00206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  <cx:axis id="1">
        <cx:valScaling/>
        <cx:majorGridlines>
          <cx:spPr>
            <a:ln>
              <a:noFill/>
            </a:ln>
          </cx:spPr>
        </cx:majorGridlines>
        <cx:tickLabels/>
        <cx:txPr>
          <a:bodyPr spcFirstLastPara="1" vertOverflow="ellipsis" wrap="square" lIns="0" tIns="0" rIns="0" bIns="0" anchor="ctr" anchorCtr="1"/>
          <a:lstStyle/>
          <a:p>
            <a:pPr>
              <a:defRPr/>
            </a:pPr>
            <a:endParaRPr lang="en-US" sz="800">
              <a:latin typeface="Arial" panose="020B0604020202020204" pitchFamily="34" charset="0"/>
              <a:cs typeface="Arial" panose="020B0604020202020204" pitchFamily="34" charset="0"/>
            </a:endParaRPr>
          </a:p>
        </cx:tx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0</xdr:rowOff>
    </xdr:from>
    <xdr:to>
      <xdr:col>15</xdr:col>
      <xdr:colOff>60960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D08EF-768D-45D8-8103-A1D4A46E2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518553</xdr:colOff>
      <xdr:row>2</xdr:row>
      <xdr:rowOff>170014</xdr:rowOff>
    </xdr:from>
    <xdr:to>
      <xdr:col>16</xdr:col>
      <xdr:colOff>213753</xdr:colOff>
      <xdr:row>18</xdr:row>
      <xdr:rowOff>125757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8B1292-BBAF-4E35-8B6B-37ED5F2F9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3</xdr:row>
      <xdr:rowOff>0</xdr:rowOff>
    </xdr:from>
    <xdr:to>
      <xdr:col>13</xdr:col>
      <xdr:colOff>83820</xdr:colOff>
      <xdr:row>21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D5D2336-10D7-4E78-BD39-BC8C0DBE1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9495" y="485775"/>
              <a:ext cx="4762500" cy="3110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34290</xdr:colOff>
      <xdr:row>4</xdr:row>
      <xdr:rowOff>45720</xdr:rowOff>
    </xdr:from>
    <xdr:to>
      <xdr:col>21</xdr:col>
      <xdr:colOff>339090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C3AB1-319B-4143-A1A3-4B058619B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3</xdr:row>
      <xdr:rowOff>121920</xdr:rowOff>
    </xdr:from>
    <xdr:to>
      <xdr:col>18</xdr:col>
      <xdr:colOff>144780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2DC3C-D1CD-4D7E-B07E-71C3D99D4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6" activePane="bottomLeft" state="frozen"/>
      <selection pane="bottomLeft" activeCell="AC18" sqref="AC18"/>
    </sheetView>
  </sheetViews>
  <sheetFormatPr defaultColWidth="15.1328125" defaultRowHeight="15" customHeight="1" x14ac:dyDescent="0.45"/>
  <cols>
    <col min="1" max="1" width="2" style="11" customWidth="1"/>
    <col min="2" max="2" width="4.53125" style="11" customWidth="1"/>
    <col min="3" max="3" width="7.33203125" style="11" bestFit="1" customWidth="1"/>
    <col min="4" max="4" width="10.1328125" style="11" customWidth="1"/>
    <col min="5" max="5" width="11.46484375" style="14" bestFit="1" customWidth="1"/>
    <col min="6" max="6" width="13.86328125" style="11" bestFit="1" customWidth="1"/>
    <col min="7" max="7" width="10.19921875" style="11" bestFit="1" customWidth="1"/>
    <col min="8" max="8" width="8.1328125" style="11" bestFit="1" customWidth="1"/>
    <col min="9" max="9" width="10.796875" style="11" bestFit="1" customWidth="1"/>
    <col min="10" max="10" width="5.796875" style="11" bestFit="1" customWidth="1"/>
    <col min="11" max="11" width="2" style="11" customWidth="1"/>
    <col min="12" max="12" width="10.19921875" style="14" customWidth="1"/>
    <col min="13" max="13" width="7.33203125" style="14" bestFit="1" customWidth="1"/>
    <col min="14" max="15" width="9.53125" style="11" bestFit="1" customWidth="1"/>
    <col min="16" max="16" width="19.46484375" style="14" bestFit="1" customWidth="1"/>
    <col min="17" max="17" width="6.796875" style="14" bestFit="1" customWidth="1"/>
    <col min="18" max="18" width="4.33203125" style="14" bestFit="1" customWidth="1"/>
    <col min="19" max="20" width="2.53125" style="14" hidden="1" customWidth="1"/>
    <col min="21" max="21" width="6.796875" style="6" bestFit="1" customWidth="1"/>
    <col min="22" max="22" width="7.46484375" style="6" bestFit="1" customWidth="1"/>
    <col min="23" max="23" width="8" style="6" bestFit="1" customWidth="1"/>
    <col min="24" max="24" width="8.6640625" style="6" bestFit="1" customWidth="1"/>
    <col min="25" max="25" width="13.86328125" style="6" bestFit="1" customWidth="1"/>
    <col min="26" max="26" width="8.33203125" style="6" bestFit="1" customWidth="1"/>
    <col min="27" max="27" width="6.46484375" style="6" bestFit="1" customWidth="1"/>
    <col min="28" max="16384" width="15.1328125" style="11"/>
  </cols>
  <sheetData>
    <row r="1" spans="2:27" x14ac:dyDescent="0.45">
      <c r="B1" s="18" t="s">
        <v>528</v>
      </c>
      <c r="W1" s="14"/>
    </row>
    <row r="2" spans="2:27" ht="11.65" x14ac:dyDescent="0.45">
      <c r="B2" s="19" t="s">
        <v>182</v>
      </c>
      <c r="W2" s="14"/>
    </row>
    <row r="3" spans="2:27" ht="11.65" x14ac:dyDescent="0.45">
      <c r="B3" s="19"/>
      <c r="W3" s="14"/>
    </row>
    <row r="4" spans="2:27" ht="15" customHeight="1" x14ac:dyDescent="0.45">
      <c r="B4" s="60" t="s">
        <v>533</v>
      </c>
      <c r="C4" s="60"/>
      <c r="D4" s="60"/>
      <c r="E4" s="60"/>
      <c r="F4" s="60"/>
      <c r="G4" s="60"/>
      <c r="H4" s="60"/>
      <c r="I4" s="60"/>
      <c r="J4" s="60"/>
      <c r="L4" s="60" t="s">
        <v>534</v>
      </c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spans="2:27" ht="13.8" customHeight="1" thickBot="1" x14ac:dyDescent="0.5">
      <c r="B5" s="42" t="s">
        <v>179</v>
      </c>
      <c r="C5" s="42" t="s">
        <v>561</v>
      </c>
      <c r="D5" s="42" t="s">
        <v>27</v>
      </c>
      <c r="E5" s="42" t="s">
        <v>28</v>
      </c>
      <c r="F5" s="42" t="s">
        <v>521</v>
      </c>
      <c r="G5" s="42" t="s">
        <v>559</v>
      </c>
      <c r="H5" s="42" t="s">
        <v>2</v>
      </c>
      <c r="I5" s="42" t="s">
        <v>520</v>
      </c>
      <c r="J5" s="42" t="s">
        <v>3</v>
      </c>
      <c r="K5" s="42"/>
      <c r="L5" s="42" t="s">
        <v>29</v>
      </c>
      <c r="M5" s="42" t="s">
        <v>522</v>
      </c>
      <c r="N5" s="42" t="s">
        <v>23</v>
      </c>
      <c r="O5" s="42" t="s">
        <v>24</v>
      </c>
      <c r="P5" s="42" t="s">
        <v>523</v>
      </c>
      <c r="Q5" s="42" t="s">
        <v>524</v>
      </c>
      <c r="R5" s="42" t="s">
        <v>175</v>
      </c>
      <c r="S5" s="42" t="s">
        <v>176</v>
      </c>
      <c r="T5" s="42" t="s">
        <v>177</v>
      </c>
      <c r="U5" s="42" t="s">
        <v>25</v>
      </c>
      <c r="V5" s="42" t="s">
        <v>26</v>
      </c>
      <c r="W5" s="42" t="s">
        <v>13</v>
      </c>
      <c r="X5" s="42" t="s">
        <v>41</v>
      </c>
      <c r="Y5" s="42" t="s">
        <v>525</v>
      </c>
      <c r="Z5" s="42" t="s">
        <v>38</v>
      </c>
      <c r="AA5" s="42" t="s">
        <v>39</v>
      </c>
    </row>
    <row r="6" spans="2:27" ht="14.25" customHeight="1" x14ac:dyDescent="0.45">
      <c r="B6" s="4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63</v>
      </c>
      <c r="M6" s="3" t="s">
        <v>180</v>
      </c>
      <c r="N6" s="11" t="s">
        <v>226</v>
      </c>
      <c r="O6" s="11" t="s">
        <v>227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178</v>
      </c>
      <c r="V6" s="3" t="s">
        <v>5</v>
      </c>
      <c r="W6" s="3" t="s">
        <v>14</v>
      </c>
      <c r="X6" s="3" t="s">
        <v>34</v>
      </c>
      <c r="Y6" s="4">
        <v>5</v>
      </c>
      <c r="Z6" s="3" t="s">
        <v>36</v>
      </c>
      <c r="AA6" s="3" t="s">
        <v>526</v>
      </c>
    </row>
    <row r="7" spans="2:27" ht="14.25" customHeight="1" x14ac:dyDescent="0.45">
      <c r="B7" s="41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62</v>
      </c>
      <c r="M7" s="3" t="s">
        <v>180</v>
      </c>
      <c r="N7" s="11" t="s">
        <v>222</v>
      </c>
      <c r="O7" s="11" t="s">
        <v>223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178</v>
      </c>
      <c r="V7" s="3" t="s">
        <v>5</v>
      </c>
      <c r="W7" s="3" t="s">
        <v>14</v>
      </c>
      <c r="X7" s="3" t="s">
        <v>34</v>
      </c>
      <c r="Y7" s="4">
        <v>5</v>
      </c>
      <c r="Z7" s="3" t="s">
        <v>36</v>
      </c>
      <c r="AA7" s="3" t="s">
        <v>526</v>
      </c>
    </row>
    <row r="8" spans="2:27" ht="14.25" customHeight="1" x14ac:dyDescent="0.45">
      <c r="B8" s="41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133</v>
      </c>
      <c r="M8" s="3" t="s">
        <v>180</v>
      </c>
      <c r="N8" s="9" t="s">
        <v>330</v>
      </c>
      <c r="O8" s="10" t="s">
        <v>331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176</v>
      </c>
      <c r="V8" s="3" t="s">
        <v>5</v>
      </c>
      <c r="W8" s="3" t="s">
        <v>14</v>
      </c>
      <c r="X8" s="3" t="s">
        <v>34</v>
      </c>
      <c r="Y8" s="4">
        <v>1</v>
      </c>
      <c r="Z8" s="3" t="s">
        <v>37</v>
      </c>
      <c r="AA8" s="3" t="s">
        <v>183</v>
      </c>
    </row>
    <row r="9" spans="2:27" ht="14.25" customHeight="1" x14ac:dyDescent="0.45">
      <c r="B9" s="41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164</v>
      </c>
      <c r="M9" s="3" t="s">
        <v>180</v>
      </c>
      <c r="N9" s="9" t="s">
        <v>474</v>
      </c>
      <c r="O9" s="10" t="s">
        <v>475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176</v>
      </c>
      <c r="V9" s="3" t="s">
        <v>5</v>
      </c>
      <c r="W9" s="3" t="s">
        <v>14</v>
      </c>
      <c r="X9" s="3" t="s">
        <v>35</v>
      </c>
      <c r="Y9" s="4">
        <v>3</v>
      </c>
      <c r="Z9" s="3" t="s">
        <v>37</v>
      </c>
      <c r="AA9" s="3" t="s">
        <v>526</v>
      </c>
    </row>
    <row r="10" spans="2:27" ht="14.25" customHeight="1" x14ac:dyDescent="0.45">
      <c r="B10" s="41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50</v>
      </c>
      <c r="M10" s="3" t="s">
        <v>180</v>
      </c>
      <c r="N10" s="9" t="s">
        <v>213</v>
      </c>
      <c r="O10" s="10" t="s">
        <v>214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178</v>
      </c>
      <c r="V10" s="3" t="s">
        <v>5</v>
      </c>
      <c r="W10" s="3" t="s">
        <v>14</v>
      </c>
      <c r="X10" s="3" t="s">
        <v>34</v>
      </c>
      <c r="Y10" s="4">
        <v>4</v>
      </c>
      <c r="Z10" s="3" t="s">
        <v>36</v>
      </c>
      <c r="AA10" s="3" t="s">
        <v>40</v>
      </c>
    </row>
    <row r="11" spans="2:27" ht="14.25" customHeight="1" x14ac:dyDescent="0.45">
      <c r="B11" s="41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143</v>
      </c>
      <c r="M11" s="3" t="s">
        <v>180</v>
      </c>
      <c r="N11" s="9" t="s">
        <v>417</v>
      </c>
      <c r="O11" s="10" t="s">
        <v>418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178</v>
      </c>
      <c r="V11" s="3" t="s">
        <v>5</v>
      </c>
      <c r="W11" s="3" t="s">
        <v>17</v>
      </c>
      <c r="X11" s="3" t="s">
        <v>35</v>
      </c>
      <c r="Y11" s="4">
        <v>5</v>
      </c>
      <c r="Z11" s="3" t="s">
        <v>36</v>
      </c>
      <c r="AA11" s="3" t="s">
        <v>183</v>
      </c>
    </row>
    <row r="12" spans="2:27" ht="14.25" customHeight="1" x14ac:dyDescent="0.45">
      <c r="B12" s="41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143</v>
      </c>
      <c r="M12" s="3" t="s">
        <v>180</v>
      </c>
      <c r="N12" s="9" t="s">
        <v>417</v>
      </c>
      <c r="O12" s="10" t="s">
        <v>418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178</v>
      </c>
      <c r="V12" s="3" t="s">
        <v>5</v>
      </c>
      <c r="W12" s="3" t="s">
        <v>17</v>
      </c>
      <c r="X12" s="3" t="s">
        <v>35</v>
      </c>
      <c r="Y12" s="4">
        <v>5</v>
      </c>
      <c r="Z12" s="3" t="s">
        <v>36</v>
      </c>
      <c r="AA12" s="3" t="s">
        <v>40</v>
      </c>
    </row>
    <row r="13" spans="2:27" ht="14.25" customHeight="1" x14ac:dyDescent="0.45">
      <c r="B13" s="41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169</v>
      </c>
      <c r="M13" s="3" t="s">
        <v>180</v>
      </c>
      <c r="N13" s="9" t="s">
        <v>293</v>
      </c>
      <c r="O13" s="10" t="s">
        <v>294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176</v>
      </c>
      <c r="V13" s="3" t="s">
        <v>5</v>
      </c>
      <c r="W13" s="3" t="s">
        <v>14</v>
      </c>
      <c r="X13" s="3" t="s">
        <v>34</v>
      </c>
      <c r="Y13" s="4">
        <v>5</v>
      </c>
      <c r="Z13" s="3" t="s">
        <v>36</v>
      </c>
      <c r="AA13" s="3" t="s">
        <v>183</v>
      </c>
    </row>
    <row r="14" spans="2:27" ht="14.25" customHeight="1" x14ac:dyDescent="0.45">
      <c r="B14" s="41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69</v>
      </c>
      <c r="M14" s="3" t="s">
        <v>180</v>
      </c>
      <c r="N14" s="9" t="s">
        <v>241</v>
      </c>
      <c r="O14" s="10" t="s">
        <v>242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176</v>
      </c>
      <c r="V14" s="3" t="s">
        <v>5</v>
      </c>
      <c r="W14" s="3" t="s">
        <v>16</v>
      </c>
      <c r="X14" s="3" t="s">
        <v>34</v>
      </c>
      <c r="Y14" s="4">
        <v>2</v>
      </c>
      <c r="Z14" s="3" t="s">
        <v>37</v>
      </c>
      <c r="AA14" s="3" t="s">
        <v>526</v>
      </c>
    </row>
    <row r="15" spans="2:27" ht="14.25" customHeight="1" x14ac:dyDescent="0.45">
      <c r="B15" s="41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513</v>
      </c>
      <c r="M15" s="3" t="s">
        <v>180</v>
      </c>
      <c r="N15" s="9" t="s">
        <v>251</v>
      </c>
      <c r="O15" s="10" t="s">
        <v>252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178</v>
      </c>
      <c r="V15" s="3" t="s">
        <v>5</v>
      </c>
      <c r="W15" s="3" t="s">
        <v>17</v>
      </c>
      <c r="X15" s="3" t="s">
        <v>35</v>
      </c>
      <c r="Y15" s="4">
        <v>3</v>
      </c>
      <c r="Z15" s="3" t="s">
        <v>37</v>
      </c>
      <c r="AA15" s="3" t="s">
        <v>40</v>
      </c>
    </row>
    <row r="16" spans="2:27" ht="14.25" customHeight="1" x14ac:dyDescent="0.45">
      <c r="B16" s="41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45</v>
      </c>
      <c r="M16" s="3" t="s">
        <v>180</v>
      </c>
      <c r="N16" s="9" t="s">
        <v>224</v>
      </c>
      <c r="O16" s="10" t="s">
        <v>225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178</v>
      </c>
      <c r="V16" s="3" t="s">
        <v>5</v>
      </c>
      <c r="W16" s="3" t="s">
        <v>19</v>
      </c>
      <c r="X16" s="3" t="s">
        <v>34</v>
      </c>
      <c r="Y16" s="4">
        <v>1</v>
      </c>
      <c r="Z16" s="3" t="s">
        <v>36</v>
      </c>
      <c r="AA16" s="3" t="s">
        <v>40</v>
      </c>
    </row>
    <row r="17" spans="2:27" ht="14.25" customHeight="1" x14ac:dyDescent="0.45">
      <c r="B17" s="41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76</v>
      </c>
      <c r="M17" s="3" t="s">
        <v>180</v>
      </c>
      <c r="N17" s="9" t="s">
        <v>287</v>
      </c>
      <c r="O17" s="10" t="s">
        <v>288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176</v>
      </c>
      <c r="V17" s="3" t="s">
        <v>5</v>
      </c>
      <c r="W17" s="3" t="s">
        <v>14</v>
      </c>
      <c r="X17" s="3" t="s">
        <v>34</v>
      </c>
      <c r="Y17" s="4">
        <v>5</v>
      </c>
      <c r="Z17" s="3" t="s">
        <v>36</v>
      </c>
      <c r="AA17" s="3" t="s">
        <v>526</v>
      </c>
    </row>
    <row r="18" spans="2:27" ht="14.25" customHeight="1" x14ac:dyDescent="0.45">
      <c r="B18" s="41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489</v>
      </c>
      <c r="M18" s="3" t="s">
        <v>180</v>
      </c>
      <c r="N18" s="9" t="s">
        <v>315</v>
      </c>
      <c r="O18" s="10" t="s">
        <v>316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178</v>
      </c>
      <c r="V18" s="3" t="s">
        <v>5</v>
      </c>
      <c r="W18" s="3" t="s">
        <v>15</v>
      </c>
      <c r="X18" s="3" t="s">
        <v>34</v>
      </c>
      <c r="Y18" s="4">
        <v>3</v>
      </c>
      <c r="Z18" s="3" t="s">
        <v>37</v>
      </c>
      <c r="AA18" s="3" t="s">
        <v>526</v>
      </c>
    </row>
    <row r="19" spans="2:27" ht="14.25" customHeight="1" x14ac:dyDescent="0.45">
      <c r="B19" s="41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92</v>
      </c>
      <c r="M19" s="3" t="s">
        <v>180</v>
      </c>
      <c r="N19" s="9" t="s">
        <v>295</v>
      </c>
      <c r="O19" s="10" t="s">
        <v>296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176</v>
      </c>
      <c r="V19" s="3" t="s">
        <v>5</v>
      </c>
      <c r="W19" s="3" t="s">
        <v>14</v>
      </c>
      <c r="X19" s="3" t="s">
        <v>34</v>
      </c>
      <c r="Y19" s="4">
        <v>2</v>
      </c>
      <c r="Z19" s="3" t="s">
        <v>36</v>
      </c>
      <c r="AA19" s="3" t="s">
        <v>526</v>
      </c>
    </row>
    <row r="20" spans="2:27" ht="14.25" customHeight="1" x14ac:dyDescent="0.45">
      <c r="B20" s="41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117</v>
      </c>
      <c r="M20" s="3" t="s">
        <v>180</v>
      </c>
      <c r="N20" s="9" t="s">
        <v>384</v>
      </c>
      <c r="O20" s="10" t="s">
        <v>385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178</v>
      </c>
      <c r="V20" s="3" t="s">
        <v>5</v>
      </c>
      <c r="W20" s="3" t="s">
        <v>14</v>
      </c>
      <c r="X20" s="3" t="s">
        <v>34</v>
      </c>
      <c r="Y20" s="4">
        <v>5</v>
      </c>
      <c r="Z20" s="3" t="s">
        <v>36</v>
      </c>
      <c r="AA20" s="3" t="s">
        <v>40</v>
      </c>
    </row>
    <row r="21" spans="2:27" ht="14.25" customHeight="1" x14ac:dyDescent="0.45">
      <c r="B21" s="41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163</v>
      </c>
      <c r="M21" s="3" t="s">
        <v>180</v>
      </c>
      <c r="N21" s="9" t="s">
        <v>255</v>
      </c>
      <c r="O21" s="10" t="s">
        <v>256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176</v>
      </c>
      <c r="V21" s="3" t="s">
        <v>5</v>
      </c>
      <c r="W21" s="3" t="s">
        <v>14</v>
      </c>
      <c r="X21" s="3" t="s">
        <v>34</v>
      </c>
      <c r="Y21" s="4">
        <v>5</v>
      </c>
      <c r="Z21" s="3" t="s">
        <v>36</v>
      </c>
      <c r="AA21" s="3" t="s">
        <v>526</v>
      </c>
    </row>
    <row r="22" spans="2:27" ht="14.25" customHeight="1" x14ac:dyDescent="0.45">
      <c r="B22" s="41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172</v>
      </c>
      <c r="M22" s="3" t="s">
        <v>180</v>
      </c>
      <c r="N22" s="9" t="s">
        <v>265</v>
      </c>
      <c r="O22" s="10" t="s">
        <v>266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176</v>
      </c>
      <c r="V22" s="3" t="s">
        <v>5</v>
      </c>
      <c r="W22" s="3" t="s">
        <v>15</v>
      </c>
      <c r="X22" s="3" t="s">
        <v>34</v>
      </c>
      <c r="Y22" s="4">
        <v>4</v>
      </c>
      <c r="Z22" s="3" t="s">
        <v>37</v>
      </c>
      <c r="AA22" s="3" t="s">
        <v>526</v>
      </c>
    </row>
    <row r="23" spans="2:27" ht="14.25" customHeight="1" x14ac:dyDescent="0.45">
      <c r="B23" s="41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77</v>
      </c>
      <c r="M23" s="3" t="s">
        <v>180</v>
      </c>
      <c r="N23" s="9" t="s">
        <v>291</v>
      </c>
      <c r="O23" s="10" t="s">
        <v>292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176</v>
      </c>
      <c r="V23" s="3" t="s">
        <v>5</v>
      </c>
      <c r="W23" s="3" t="s">
        <v>20</v>
      </c>
      <c r="X23" s="3" t="s">
        <v>34</v>
      </c>
      <c r="Y23" s="4">
        <v>4</v>
      </c>
      <c r="Z23" s="3" t="s">
        <v>37</v>
      </c>
      <c r="AA23" s="3" t="s">
        <v>40</v>
      </c>
    </row>
    <row r="24" spans="2:27" ht="14.25" customHeight="1" x14ac:dyDescent="0.45">
      <c r="B24" s="41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120</v>
      </c>
      <c r="M24" s="3" t="s">
        <v>180</v>
      </c>
      <c r="N24" s="9" t="s">
        <v>382</v>
      </c>
      <c r="O24" s="10" t="s">
        <v>383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176</v>
      </c>
      <c r="V24" s="3" t="s">
        <v>5</v>
      </c>
      <c r="W24" s="3" t="s">
        <v>16</v>
      </c>
      <c r="X24" s="3" t="s">
        <v>34</v>
      </c>
      <c r="Y24" s="4">
        <v>5</v>
      </c>
      <c r="Z24" s="3" t="s">
        <v>36</v>
      </c>
      <c r="AA24" s="3" t="s">
        <v>183</v>
      </c>
    </row>
    <row r="25" spans="2:27" ht="14.25" customHeight="1" x14ac:dyDescent="0.45">
      <c r="B25" s="41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120</v>
      </c>
      <c r="M25" s="3" t="s">
        <v>180</v>
      </c>
      <c r="N25" s="9" t="s">
        <v>382</v>
      </c>
      <c r="O25" s="10" t="s">
        <v>383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176</v>
      </c>
      <c r="V25" s="3" t="s">
        <v>5</v>
      </c>
      <c r="W25" s="3" t="s">
        <v>16</v>
      </c>
      <c r="X25" s="3" t="s">
        <v>34</v>
      </c>
      <c r="Y25" s="4">
        <v>3</v>
      </c>
      <c r="Z25" s="3" t="s">
        <v>36</v>
      </c>
      <c r="AA25" s="3" t="s">
        <v>183</v>
      </c>
    </row>
    <row r="26" spans="2:27" ht="14.25" customHeight="1" x14ac:dyDescent="0.45">
      <c r="B26" s="41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84</v>
      </c>
      <c r="M26" s="3" t="s">
        <v>180</v>
      </c>
      <c r="N26" s="9" t="s">
        <v>309</v>
      </c>
      <c r="O26" s="10" t="s">
        <v>310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176</v>
      </c>
      <c r="V26" s="3" t="s">
        <v>5</v>
      </c>
      <c r="W26" s="3" t="s">
        <v>15</v>
      </c>
      <c r="X26" s="3" t="s">
        <v>34</v>
      </c>
      <c r="Y26" s="4">
        <v>5</v>
      </c>
      <c r="Z26" s="3" t="s">
        <v>36</v>
      </c>
      <c r="AA26" s="3" t="s">
        <v>526</v>
      </c>
    </row>
    <row r="27" spans="2:27" ht="14.25" customHeight="1" x14ac:dyDescent="0.45">
      <c r="B27" s="41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95</v>
      </c>
      <c r="M27" s="3" t="s">
        <v>180</v>
      </c>
      <c r="N27" s="9" t="s">
        <v>324</v>
      </c>
      <c r="O27" s="10" t="s">
        <v>325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176</v>
      </c>
      <c r="V27" s="3" t="s">
        <v>5</v>
      </c>
      <c r="W27" s="3" t="s">
        <v>14</v>
      </c>
      <c r="X27" s="3" t="s">
        <v>35</v>
      </c>
      <c r="Y27" s="4">
        <v>5</v>
      </c>
      <c r="Z27" s="3" t="s">
        <v>36</v>
      </c>
      <c r="AA27" s="3" t="s">
        <v>40</v>
      </c>
    </row>
    <row r="28" spans="2:27" ht="14.25" customHeight="1" x14ac:dyDescent="0.45">
      <c r="B28" s="41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95</v>
      </c>
      <c r="M28" s="3" t="s">
        <v>180</v>
      </c>
      <c r="N28" s="9" t="s">
        <v>324</v>
      </c>
      <c r="O28" s="10" t="s">
        <v>325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176</v>
      </c>
      <c r="V28" s="3" t="s">
        <v>5</v>
      </c>
      <c r="W28" s="3" t="s">
        <v>14</v>
      </c>
      <c r="X28" s="3" t="s">
        <v>35</v>
      </c>
      <c r="Y28" s="4">
        <v>5</v>
      </c>
      <c r="Z28" s="3" t="s">
        <v>36</v>
      </c>
      <c r="AA28" s="3" t="s">
        <v>40</v>
      </c>
    </row>
    <row r="29" spans="2:27" ht="14.25" customHeight="1" x14ac:dyDescent="0.45">
      <c r="B29" s="41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145</v>
      </c>
      <c r="M29" s="3" t="s">
        <v>180</v>
      </c>
      <c r="N29" s="9" t="s">
        <v>349</v>
      </c>
      <c r="O29" s="10" t="s">
        <v>350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178</v>
      </c>
      <c r="V29" s="3" t="s">
        <v>5</v>
      </c>
      <c r="W29" s="3" t="s">
        <v>20</v>
      </c>
      <c r="X29" s="3" t="s">
        <v>34</v>
      </c>
      <c r="Y29" s="4">
        <v>4</v>
      </c>
      <c r="Z29" s="3" t="s">
        <v>37</v>
      </c>
      <c r="AA29" s="3" t="s">
        <v>40</v>
      </c>
    </row>
    <row r="30" spans="2:27" ht="14.25" customHeight="1" x14ac:dyDescent="0.45">
      <c r="B30" s="41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55</v>
      </c>
      <c r="M30" s="3" t="s">
        <v>180</v>
      </c>
      <c r="N30" s="9" t="s">
        <v>205</v>
      </c>
      <c r="O30" s="10" t="s">
        <v>206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176</v>
      </c>
      <c r="V30" s="3" t="s">
        <v>5</v>
      </c>
      <c r="W30" s="3" t="s">
        <v>14</v>
      </c>
      <c r="X30" s="3" t="s">
        <v>34</v>
      </c>
      <c r="Y30" s="4">
        <v>4</v>
      </c>
      <c r="Z30" s="3" t="s">
        <v>36</v>
      </c>
      <c r="AA30" s="3" t="s">
        <v>526</v>
      </c>
    </row>
    <row r="31" spans="2:27" ht="14.25" customHeight="1" x14ac:dyDescent="0.45">
      <c r="B31" s="41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72</v>
      </c>
      <c r="M31" s="3" t="s">
        <v>180</v>
      </c>
      <c r="N31" s="9" t="s">
        <v>279</v>
      </c>
      <c r="O31" s="10" t="s">
        <v>280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176</v>
      </c>
      <c r="V31" s="3" t="s">
        <v>5</v>
      </c>
      <c r="W31" s="3" t="s">
        <v>14</v>
      </c>
      <c r="X31" s="3" t="s">
        <v>34</v>
      </c>
      <c r="Y31" s="4">
        <v>5</v>
      </c>
      <c r="Z31" s="3" t="s">
        <v>37</v>
      </c>
      <c r="AA31" s="3" t="s">
        <v>183</v>
      </c>
    </row>
    <row r="32" spans="2:27" ht="14.25" customHeight="1" x14ac:dyDescent="0.45">
      <c r="B32" s="41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144</v>
      </c>
      <c r="M32" s="3" t="s">
        <v>180</v>
      </c>
      <c r="N32" s="9" t="s">
        <v>421</v>
      </c>
      <c r="O32" s="10" t="s">
        <v>422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178</v>
      </c>
      <c r="V32" s="3" t="s">
        <v>5</v>
      </c>
      <c r="W32" s="3" t="s">
        <v>18</v>
      </c>
      <c r="X32" s="3" t="s">
        <v>34</v>
      </c>
      <c r="Y32" s="4">
        <v>1</v>
      </c>
      <c r="Z32" s="3" t="s">
        <v>37</v>
      </c>
      <c r="AA32" s="3" t="s">
        <v>526</v>
      </c>
    </row>
    <row r="33" spans="2:27" ht="14.25" customHeight="1" x14ac:dyDescent="0.45">
      <c r="B33" s="41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54</v>
      </c>
      <c r="M33" s="3" t="s">
        <v>180</v>
      </c>
      <c r="N33" s="11" t="s">
        <v>390</v>
      </c>
      <c r="O33" s="11" t="s">
        <v>186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176</v>
      </c>
      <c r="V33" s="3" t="s">
        <v>5</v>
      </c>
      <c r="W33" s="3" t="s">
        <v>14</v>
      </c>
      <c r="X33" s="3" t="s">
        <v>34</v>
      </c>
      <c r="Y33" s="4">
        <v>1</v>
      </c>
      <c r="Z33" s="3" t="s">
        <v>36</v>
      </c>
      <c r="AA33" s="3" t="s">
        <v>40</v>
      </c>
    </row>
    <row r="34" spans="2:27" ht="14.25" customHeight="1" x14ac:dyDescent="0.45">
      <c r="B34" s="41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75</v>
      </c>
      <c r="M34" s="3" t="s">
        <v>180</v>
      </c>
      <c r="N34" s="9" t="s">
        <v>285</v>
      </c>
      <c r="O34" s="10" t="s">
        <v>286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176</v>
      </c>
      <c r="V34" s="3" t="s">
        <v>5</v>
      </c>
      <c r="W34" s="3" t="s">
        <v>14</v>
      </c>
      <c r="X34" s="3" t="s">
        <v>34</v>
      </c>
      <c r="Y34" s="4">
        <v>3</v>
      </c>
      <c r="Z34" s="3" t="s">
        <v>36</v>
      </c>
      <c r="AA34" s="3" t="s">
        <v>526</v>
      </c>
    </row>
    <row r="35" spans="2:27" ht="14.25" customHeight="1" x14ac:dyDescent="0.45">
      <c r="B35" s="41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111</v>
      </c>
      <c r="M35" s="3" t="s">
        <v>180</v>
      </c>
      <c r="N35" s="9" t="s">
        <v>361</v>
      </c>
      <c r="O35" s="10" t="s">
        <v>362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178</v>
      </c>
      <c r="V35" s="3" t="s">
        <v>5</v>
      </c>
      <c r="W35" s="3" t="s">
        <v>14</v>
      </c>
      <c r="X35" s="3" t="s">
        <v>35</v>
      </c>
      <c r="Y35" s="4">
        <v>4</v>
      </c>
      <c r="Z35" s="3" t="s">
        <v>36</v>
      </c>
      <c r="AA35" s="3" t="s">
        <v>183</v>
      </c>
    </row>
    <row r="36" spans="2:27" ht="14.25" customHeight="1" x14ac:dyDescent="0.45">
      <c r="B36" s="41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114</v>
      </c>
      <c r="M36" s="3" t="s">
        <v>180</v>
      </c>
      <c r="N36" s="9" t="s">
        <v>378</v>
      </c>
      <c r="O36" s="10" t="s">
        <v>379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176</v>
      </c>
      <c r="V36" s="3" t="s">
        <v>5</v>
      </c>
      <c r="W36" s="3" t="s">
        <v>15</v>
      </c>
      <c r="X36" s="3" t="s">
        <v>34</v>
      </c>
      <c r="Y36" s="4">
        <v>2</v>
      </c>
      <c r="Z36" s="3" t="s">
        <v>37</v>
      </c>
      <c r="AA36" s="3" t="s">
        <v>526</v>
      </c>
    </row>
    <row r="37" spans="2:27" ht="14.25" customHeight="1" x14ac:dyDescent="0.45">
      <c r="B37" s="41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116</v>
      </c>
      <c r="M37" s="3" t="s">
        <v>180</v>
      </c>
      <c r="N37" s="9" t="s">
        <v>367</v>
      </c>
      <c r="O37" s="10" t="s">
        <v>368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178</v>
      </c>
      <c r="V37" s="3" t="s">
        <v>5</v>
      </c>
      <c r="W37" s="3" t="s">
        <v>14</v>
      </c>
      <c r="X37" s="3" t="s">
        <v>35</v>
      </c>
      <c r="Y37" s="4">
        <v>3</v>
      </c>
      <c r="Z37" s="3" t="s">
        <v>36</v>
      </c>
      <c r="AA37" s="3" t="s">
        <v>183</v>
      </c>
    </row>
    <row r="38" spans="2:27" ht="14.25" customHeight="1" x14ac:dyDescent="0.45">
      <c r="B38" s="4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119</v>
      </c>
      <c r="M38" s="3" t="s">
        <v>180</v>
      </c>
      <c r="N38" s="11" t="s">
        <v>496</v>
      </c>
      <c r="O38" s="11" t="s">
        <v>497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176</v>
      </c>
      <c r="V38" s="3" t="s">
        <v>10</v>
      </c>
      <c r="W38" s="3" t="s">
        <v>16</v>
      </c>
      <c r="X38" s="3" t="s">
        <v>35</v>
      </c>
      <c r="Y38" s="4">
        <v>4</v>
      </c>
      <c r="Z38" s="3" t="s">
        <v>36</v>
      </c>
      <c r="AA38" s="3" t="s">
        <v>40</v>
      </c>
    </row>
    <row r="39" spans="2:27" ht="14.25" customHeight="1" x14ac:dyDescent="0.45">
      <c r="B39" s="41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43</v>
      </c>
      <c r="M39" s="3" t="s">
        <v>180</v>
      </c>
      <c r="N39" s="9" t="s">
        <v>199</v>
      </c>
      <c r="O39" s="10" t="s">
        <v>200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178</v>
      </c>
      <c r="V39" s="3" t="s">
        <v>5</v>
      </c>
      <c r="W39" s="3" t="s">
        <v>14</v>
      </c>
      <c r="X39" s="3" t="s">
        <v>34</v>
      </c>
      <c r="Y39" s="4">
        <v>3</v>
      </c>
      <c r="Z39" s="3" t="s">
        <v>36</v>
      </c>
      <c r="AA39" s="3" t="s">
        <v>526</v>
      </c>
    </row>
    <row r="40" spans="2:27" ht="14.25" customHeight="1" x14ac:dyDescent="0.45">
      <c r="B40" s="41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82</v>
      </c>
      <c r="M40" s="3" t="s">
        <v>180</v>
      </c>
      <c r="N40" s="9" t="s">
        <v>301</v>
      </c>
      <c r="O40" s="10" t="s">
        <v>302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178</v>
      </c>
      <c r="V40" s="3" t="s">
        <v>5</v>
      </c>
      <c r="W40" s="3" t="s">
        <v>14</v>
      </c>
      <c r="X40" s="3" t="s">
        <v>35</v>
      </c>
      <c r="Y40" s="4">
        <v>2</v>
      </c>
      <c r="Z40" s="3" t="s">
        <v>36</v>
      </c>
      <c r="AA40" s="3" t="s">
        <v>40</v>
      </c>
    </row>
    <row r="41" spans="2:27" ht="14.25" customHeight="1" x14ac:dyDescent="0.45">
      <c r="B41" s="41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96</v>
      </c>
      <c r="M41" s="3" t="s">
        <v>180</v>
      </c>
      <c r="N41" s="9" t="s">
        <v>332</v>
      </c>
      <c r="O41" s="10" t="s">
        <v>333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178</v>
      </c>
      <c r="V41" s="3" t="s">
        <v>5</v>
      </c>
      <c r="W41" s="3" t="s">
        <v>14</v>
      </c>
      <c r="X41" s="3" t="s">
        <v>34</v>
      </c>
      <c r="Y41" s="4">
        <v>5</v>
      </c>
      <c r="Z41" s="3" t="s">
        <v>37</v>
      </c>
      <c r="AA41" s="3" t="s">
        <v>40</v>
      </c>
    </row>
    <row r="42" spans="2:27" ht="14.25" customHeight="1" x14ac:dyDescent="0.45">
      <c r="B42" s="41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122</v>
      </c>
      <c r="M42" s="3" t="s">
        <v>180</v>
      </c>
      <c r="N42" s="9" t="s">
        <v>343</v>
      </c>
      <c r="O42" s="10" t="s">
        <v>344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176</v>
      </c>
      <c r="V42" s="3" t="s">
        <v>5</v>
      </c>
      <c r="W42" s="3" t="s">
        <v>20</v>
      </c>
      <c r="X42" s="3" t="s">
        <v>34</v>
      </c>
      <c r="Y42" s="4">
        <v>3</v>
      </c>
      <c r="Z42" s="3" t="s">
        <v>36</v>
      </c>
      <c r="AA42" s="3" t="s">
        <v>526</v>
      </c>
    </row>
    <row r="43" spans="2:27" ht="14.25" customHeight="1" x14ac:dyDescent="0.45">
      <c r="B43" s="41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167</v>
      </c>
      <c r="M43" s="3" t="s">
        <v>180</v>
      </c>
      <c r="N43" s="9" t="s">
        <v>259</v>
      </c>
      <c r="O43" s="10" t="s">
        <v>260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178</v>
      </c>
      <c r="V43" s="3" t="s">
        <v>5</v>
      </c>
      <c r="W43" s="3" t="s">
        <v>14</v>
      </c>
      <c r="X43" s="3" t="s">
        <v>34</v>
      </c>
      <c r="Y43" s="4">
        <v>1</v>
      </c>
      <c r="Z43" s="3" t="s">
        <v>37</v>
      </c>
      <c r="AA43" s="3" t="s">
        <v>40</v>
      </c>
    </row>
    <row r="44" spans="2:27" ht="14.25" customHeight="1" x14ac:dyDescent="0.45">
      <c r="B44" s="41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73</v>
      </c>
      <c r="M44" s="3" t="s">
        <v>180</v>
      </c>
      <c r="N44" s="9" t="s">
        <v>267</v>
      </c>
      <c r="O44" s="10" t="s">
        <v>268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176</v>
      </c>
      <c r="V44" s="3" t="s">
        <v>5</v>
      </c>
      <c r="W44" s="3" t="s">
        <v>14</v>
      </c>
      <c r="X44" s="3" t="s">
        <v>34</v>
      </c>
      <c r="Y44" s="4">
        <v>1</v>
      </c>
      <c r="Z44" s="3" t="s">
        <v>36</v>
      </c>
      <c r="AA44" s="3" t="s">
        <v>526</v>
      </c>
    </row>
    <row r="45" spans="2:27" ht="14.25" customHeight="1" x14ac:dyDescent="0.45">
      <c r="B45" s="41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494</v>
      </c>
      <c r="M45" s="3" t="s">
        <v>180</v>
      </c>
      <c r="N45" s="9" t="s">
        <v>373</v>
      </c>
      <c r="O45" s="10" t="s">
        <v>374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176</v>
      </c>
      <c r="V45" s="3" t="s">
        <v>5</v>
      </c>
      <c r="W45" s="3" t="s">
        <v>16</v>
      </c>
      <c r="X45" s="3" t="s">
        <v>35</v>
      </c>
      <c r="Y45" s="4">
        <v>5</v>
      </c>
      <c r="Z45" s="3" t="s">
        <v>36</v>
      </c>
      <c r="AA45" s="3" t="s">
        <v>526</v>
      </c>
    </row>
    <row r="46" spans="2:27" ht="14.25" customHeight="1" x14ac:dyDescent="0.45">
      <c r="B46" s="41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154</v>
      </c>
      <c r="M46" s="3" t="s">
        <v>180</v>
      </c>
      <c r="N46" s="9" t="s">
        <v>453</v>
      </c>
      <c r="O46" s="10" t="s">
        <v>454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178</v>
      </c>
      <c r="V46" s="3" t="s">
        <v>6</v>
      </c>
      <c r="W46" s="3" t="s">
        <v>14</v>
      </c>
      <c r="X46" s="3" t="s">
        <v>34</v>
      </c>
      <c r="Y46" s="4">
        <v>5</v>
      </c>
      <c r="Z46" s="3" t="s">
        <v>36</v>
      </c>
      <c r="AA46" s="3" t="s">
        <v>526</v>
      </c>
    </row>
    <row r="47" spans="2:27" ht="14.25" customHeight="1" x14ac:dyDescent="0.45">
      <c r="B47" s="41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51</v>
      </c>
      <c r="M47" s="3" t="s">
        <v>180</v>
      </c>
      <c r="N47" s="9" t="s">
        <v>218</v>
      </c>
      <c r="O47" s="10" t="s">
        <v>219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178</v>
      </c>
      <c r="V47" s="3" t="s">
        <v>8</v>
      </c>
      <c r="W47" s="3"/>
      <c r="X47" s="3" t="s">
        <v>34</v>
      </c>
      <c r="Y47" s="4">
        <v>2</v>
      </c>
      <c r="Z47" s="3" t="s">
        <v>36</v>
      </c>
      <c r="AA47" s="3" t="s">
        <v>40</v>
      </c>
    </row>
    <row r="48" spans="2:27" ht="14.25" customHeight="1" x14ac:dyDescent="0.45">
      <c r="B48" s="41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140</v>
      </c>
      <c r="M48" s="3" t="s">
        <v>180</v>
      </c>
      <c r="N48" s="9" t="s">
        <v>425</v>
      </c>
      <c r="O48" s="10" t="s">
        <v>426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176</v>
      </c>
      <c r="V48" s="3" t="s">
        <v>5</v>
      </c>
      <c r="W48" s="3" t="s">
        <v>22</v>
      </c>
      <c r="X48" s="3" t="s">
        <v>34</v>
      </c>
      <c r="Y48" s="4">
        <v>3</v>
      </c>
      <c r="Z48" s="3" t="s">
        <v>36</v>
      </c>
      <c r="AA48" s="3" t="s">
        <v>526</v>
      </c>
    </row>
    <row r="49" spans="1:27" ht="14.25" customHeight="1" x14ac:dyDescent="0.45">
      <c r="B49" s="41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53</v>
      </c>
      <c r="M49" s="3" t="s">
        <v>180</v>
      </c>
      <c r="N49" s="9" t="s">
        <v>216</v>
      </c>
      <c r="O49" s="10" t="s">
        <v>217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176</v>
      </c>
      <c r="V49" s="3" t="s">
        <v>5</v>
      </c>
      <c r="W49" s="3" t="s">
        <v>14</v>
      </c>
      <c r="X49" s="3" t="s">
        <v>34</v>
      </c>
      <c r="Y49" s="4">
        <v>2</v>
      </c>
      <c r="Z49" s="3" t="s">
        <v>37</v>
      </c>
      <c r="AA49" s="3" t="s">
        <v>526</v>
      </c>
    </row>
    <row r="50" spans="1:27" ht="14.25" customHeight="1" x14ac:dyDescent="0.45">
      <c r="B50" s="41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56</v>
      </c>
      <c r="M50" s="3" t="s">
        <v>180</v>
      </c>
      <c r="N50" s="9" t="s">
        <v>207</v>
      </c>
      <c r="O50" s="10" t="s">
        <v>208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176</v>
      </c>
      <c r="V50" s="3" t="s">
        <v>5</v>
      </c>
      <c r="W50" s="3" t="s">
        <v>14</v>
      </c>
      <c r="X50" s="3" t="s">
        <v>34</v>
      </c>
      <c r="Y50" s="4">
        <v>5</v>
      </c>
      <c r="Z50" s="3" t="s">
        <v>37</v>
      </c>
      <c r="AA50" s="3" t="s">
        <v>526</v>
      </c>
    </row>
    <row r="51" spans="1:27" ht="14.25" customHeight="1" x14ac:dyDescent="0.45">
      <c r="A51" s="11" t="s">
        <v>562</v>
      </c>
      <c r="B51" s="41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493</v>
      </c>
      <c r="M51" s="3" t="s">
        <v>180</v>
      </c>
      <c r="N51" s="9" t="s">
        <v>375</v>
      </c>
      <c r="O51" s="10" t="s">
        <v>376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178</v>
      </c>
      <c r="V51" s="3" t="s">
        <v>5</v>
      </c>
      <c r="W51" s="3" t="s">
        <v>14</v>
      </c>
      <c r="X51" s="3" t="s">
        <v>34</v>
      </c>
      <c r="Y51" s="4">
        <v>1</v>
      </c>
      <c r="Z51" s="3" t="s">
        <v>36</v>
      </c>
      <c r="AA51" s="3" t="s">
        <v>526</v>
      </c>
    </row>
    <row r="52" spans="1:27" ht="14.25" customHeight="1" x14ac:dyDescent="0.45">
      <c r="B52" s="41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515</v>
      </c>
      <c r="M52" s="3" t="s">
        <v>180</v>
      </c>
      <c r="N52" s="9" t="s">
        <v>462</v>
      </c>
      <c r="O52" s="10" t="s">
        <v>463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176</v>
      </c>
      <c r="V52" s="3" t="s">
        <v>6</v>
      </c>
      <c r="W52" s="3" t="s">
        <v>14</v>
      </c>
      <c r="X52" s="3" t="s">
        <v>34</v>
      </c>
      <c r="Y52" s="4">
        <v>3</v>
      </c>
      <c r="Z52" s="3" t="s">
        <v>36</v>
      </c>
      <c r="AA52" s="3" t="s">
        <v>526</v>
      </c>
    </row>
    <row r="53" spans="1:27" ht="14.25" customHeight="1" x14ac:dyDescent="0.45">
      <c r="B53" s="41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161</v>
      </c>
      <c r="M53" s="3" t="s">
        <v>180</v>
      </c>
      <c r="N53" s="9" t="s">
        <v>470</v>
      </c>
      <c r="O53" s="10" t="s">
        <v>471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176</v>
      </c>
      <c r="V53" s="3" t="s">
        <v>5</v>
      </c>
      <c r="W53" s="3" t="s">
        <v>14</v>
      </c>
      <c r="X53" s="3" t="s">
        <v>35</v>
      </c>
      <c r="Y53" s="4">
        <v>4</v>
      </c>
      <c r="Z53" s="3" t="s">
        <v>36</v>
      </c>
      <c r="AA53" s="3" t="s">
        <v>526</v>
      </c>
    </row>
    <row r="54" spans="1:27" ht="14.25" customHeight="1" x14ac:dyDescent="0.45">
      <c r="B54" s="41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171</v>
      </c>
      <c r="M54" s="3" t="s">
        <v>180</v>
      </c>
      <c r="N54" s="9" t="s">
        <v>249</v>
      </c>
      <c r="O54" s="10" t="s">
        <v>250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176</v>
      </c>
      <c r="V54" s="3" t="s">
        <v>5</v>
      </c>
      <c r="W54" s="3" t="s">
        <v>20</v>
      </c>
      <c r="X54" s="3" t="s">
        <v>34</v>
      </c>
      <c r="Y54" s="4">
        <v>2</v>
      </c>
      <c r="Z54" s="3" t="s">
        <v>36</v>
      </c>
      <c r="AA54" s="3" t="s">
        <v>40</v>
      </c>
    </row>
    <row r="55" spans="1:27" ht="14.25" customHeight="1" x14ac:dyDescent="0.45">
      <c r="B55" s="41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58</v>
      </c>
      <c r="M55" s="3" t="s">
        <v>180</v>
      </c>
      <c r="N55" s="9" t="s">
        <v>229</v>
      </c>
      <c r="O55" s="10" t="s">
        <v>230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176</v>
      </c>
      <c r="V55" s="3" t="s">
        <v>5</v>
      </c>
      <c r="W55" s="3" t="s">
        <v>16</v>
      </c>
      <c r="X55" s="3" t="s">
        <v>34</v>
      </c>
      <c r="Y55" s="4">
        <v>1</v>
      </c>
      <c r="Z55" s="3" t="s">
        <v>37</v>
      </c>
      <c r="AA55" s="3" t="s">
        <v>526</v>
      </c>
    </row>
    <row r="56" spans="1:27" ht="14.25" customHeight="1" x14ac:dyDescent="0.45">
      <c r="B56" s="41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103</v>
      </c>
      <c r="M56" s="3" t="s">
        <v>180</v>
      </c>
      <c r="N56" s="9" t="s">
        <v>345</v>
      </c>
      <c r="O56" s="10" t="s">
        <v>346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176</v>
      </c>
      <c r="V56" s="3" t="s">
        <v>5</v>
      </c>
      <c r="W56" s="3" t="s">
        <v>20</v>
      </c>
      <c r="X56" s="3" t="s">
        <v>35</v>
      </c>
      <c r="Y56" s="4">
        <v>4</v>
      </c>
      <c r="Z56" s="3" t="s">
        <v>37</v>
      </c>
      <c r="AA56" s="3" t="s">
        <v>40</v>
      </c>
    </row>
    <row r="57" spans="1:27" ht="14.25" customHeight="1" x14ac:dyDescent="0.45">
      <c r="B57" s="41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151</v>
      </c>
      <c r="M57" s="3" t="s">
        <v>180</v>
      </c>
      <c r="N57" s="9" t="s">
        <v>449</v>
      </c>
      <c r="O57" s="10" t="s">
        <v>450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178</v>
      </c>
      <c r="V57" s="3" t="s">
        <v>5</v>
      </c>
      <c r="W57" s="3" t="s">
        <v>14</v>
      </c>
      <c r="X57" s="3" t="s">
        <v>34</v>
      </c>
      <c r="Y57" s="4">
        <v>5</v>
      </c>
      <c r="Z57" s="3" t="s">
        <v>37</v>
      </c>
      <c r="AA57" s="3" t="s">
        <v>526</v>
      </c>
    </row>
    <row r="58" spans="1:27" ht="14.25" customHeight="1" x14ac:dyDescent="0.45">
      <c r="B58" s="41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157</v>
      </c>
      <c r="M58" s="3" t="s">
        <v>180</v>
      </c>
      <c r="N58" s="9" t="s">
        <v>466</v>
      </c>
      <c r="O58" s="10" t="s">
        <v>467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178</v>
      </c>
      <c r="V58" s="3" t="s">
        <v>5</v>
      </c>
      <c r="W58" s="3" t="s">
        <v>14</v>
      </c>
      <c r="X58" s="3" t="s">
        <v>34</v>
      </c>
      <c r="Y58" s="4">
        <v>5</v>
      </c>
      <c r="Z58" s="3" t="s">
        <v>36</v>
      </c>
      <c r="AA58" s="3" t="s">
        <v>526</v>
      </c>
    </row>
    <row r="59" spans="1:27" ht="14.25" customHeight="1" x14ac:dyDescent="0.45">
      <c r="B59" s="41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47</v>
      </c>
      <c r="M59" s="3" t="s">
        <v>180</v>
      </c>
      <c r="N59" s="9" t="s">
        <v>191</v>
      </c>
      <c r="O59" s="10" t="s">
        <v>192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176</v>
      </c>
      <c r="V59" s="3" t="s">
        <v>5</v>
      </c>
      <c r="W59" s="3" t="s">
        <v>15</v>
      </c>
      <c r="X59" s="3" t="s">
        <v>34</v>
      </c>
      <c r="Y59" s="4">
        <v>1</v>
      </c>
      <c r="Z59" s="3" t="s">
        <v>37</v>
      </c>
      <c r="AA59" s="3" t="s">
        <v>40</v>
      </c>
    </row>
    <row r="60" spans="1:27" ht="14.25" customHeight="1" x14ac:dyDescent="0.45">
      <c r="B60" s="41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104</v>
      </c>
      <c r="M60" s="3" t="s">
        <v>180</v>
      </c>
      <c r="N60" s="9" t="s">
        <v>355</v>
      </c>
      <c r="O60" s="10" t="s">
        <v>356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176</v>
      </c>
      <c r="V60" s="3" t="s">
        <v>5</v>
      </c>
      <c r="W60" s="3" t="s">
        <v>20</v>
      </c>
      <c r="X60" s="3" t="s">
        <v>35</v>
      </c>
      <c r="Y60" s="4">
        <v>2</v>
      </c>
      <c r="Z60" s="3" t="s">
        <v>36</v>
      </c>
      <c r="AA60" s="3" t="s">
        <v>40</v>
      </c>
    </row>
    <row r="61" spans="1:27" ht="14.25" customHeight="1" x14ac:dyDescent="0.45">
      <c r="B61" s="41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503</v>
      </c>
      <c r="M61" s="3" t="s">
        <v>180</v>
      </c>
      <c r="N61" s="9" t="s">
        <v>404</v>
      </c>
      <c r="O61" s="10" t="s">
        <v>405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178</v>
      </c>
      <c r="V61" s="3" t="s">
        <v>5</v>
      </c>
      <c r="W61" s="3" t="s">
        <v>14</v>
      </c>
      <c r="X61" s="3" t="s">
        <v>34</v>
      </c>
      <c r="Y61" s="4">
        <v>4</v>
      </c>
      <c r="Z61" s="3" t="s">
        <v>37</v>
      </c>
      <c r="AA61" s="11" t="s">
        <v>526</v>
      </c>
    </row>
    <row r="62" spans="1:27" ht="14.25" customHeight="1" x14ac:dyDescent="0.45">
      <c r="B62" s="41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132</v>
      </c>
      <c r="M62" s="3" t="s">
        <v>180</v>
      </c>
      <c r="N62" s="9" t="s">
        <v>394</v>
      </c>
      <c r="O62" s="10" t="s">
        <v>395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178</v>
      </c>
      <c r="V62" s="3" t="s">
        <v>5</v>
      </c>
      <c r="W62" s="3" t="s">
        <v>14</v>
      </c>
      <c r="X62" s="3" t="s">
        <v>34</v>
      </c>
      <c r="Y62" s="4">
        <v>3</v>
      </c>
      <c r="Z62" s="3" t="s">
        <v>37</v>
      </c>
      <c r="AA62" s="3" t="s">
        <v>526</v>
      </c>
    </row>
    <row r="63" spans="1:27" ht="14.25" customHeight="1" x14ac:dyDescent="0.45">
      <c r="B63" s="41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141</v>
      </c>
      <c r="M63" s="3" t="s">
        <v>180</v>
      </c>
      <c r="N63" s="9" t="s">
        <v>347</v>
      </c>
      <c r="O63" s="10" t="s">
        <v>348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178</v>
      </c>
      <c r="V63" s="3" t="s">
        <v>5</v>
      </c>
      <c r="W63" s="3" t="s">
        <v>14</v>
      </c>
      <c r="X63" s="3" t="s">
        <v>34</v>
      </c>
      <c r="Y63" s="4">
        <v>3</v>
      </c>
      <c r="Z63" s="3" t="s">
        <v>37</v>
      </c>
      <c r="AA63" s="3" t="s">
        <v>526</v>
      </c>
    </row>
    <row r="64" spans="1:27" ht="14.25" customHeight="1" x14ac:dyDescent="0.45">
      <c r="B64" s="41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101</v>
      </c>
      <c r="M64" s="3" t="s">
        <v>180</v>
      </c>
      <c r="N64" s="11" t="s">
        <v>487</v>
      </c>
      <c r="O64" s="11" t="s">
        <v>488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178</v>
      </c>
      <c r="V64" s="3" t="s">
        <v>7</v>
      </c>
      <c r="W64" s="3"/>
      <c r="X64" s="3" t="s">
        <v>34</v>
      </c>
      <c r="Y64" s="4">
        <v>1</v>
      </c>
      <c r="Z64" s="3" t="s">
        <v>36</v>
      </c>
      <c r="AA64" s="3" t="s">
        <v>40</v>
      </c>
    </row>
    <row r="65" spans="2:27" ht="14.25" customHeight="1" x14ac:dyDescent="0.45">
      <c r="B65" s="41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106</v>
      </c>
      <c r="M65" s="3" t="s">
        <v>180</v>
      </c>
      <c r="N65" s="9" t="s">
        <v>353</v>
      </c>
      <c r="O65" s="10" t="s">
        <v>354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178</v>
      </c>
      <c r="V65" s="3" t="s">
        <v>5</v>
      </c>
      <c r="W65" s="3" t="s">
        <v>14</v>
      </c>
      <c r="X65" s="3" t="s">
        <v>35</v>
      </c>
      <c r="Y65" s="4">
        <v>2</v>
      </c>
      <c r="Z65" s="3" t="s">
        <v>37</v>
      </c>
      <c r="AA65" s="3" t="s">
        <v>40</v>
      </c>
    </row>
    <row r="66" spans="2:27" ht="14.25" customHeight="1" x14ac:dyDescent="0.45">
      <c r="B66" s="41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107</v>
      </c>
      <c r="M66" s="3" t="s">
        <v>180</v>
      </c>
      <c r="N66" s="9" t="s">
        <v>359</v>
      </c>
      <c r="O66" s="10" t="s">
        <v>360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176</v>
      </c>
      <c r="V66" s="3" t="s">
        <v>5</v>
      </c>
      <c r="W66" s="3" t="s">
        <v>14</v>
      </c>
      <c r="X66" s="3" t="s">
        <v>34</v>
      </c>
      <c r="Y66" s="4">
        <v>2</v>
      </c>
      <c r="Z66" s="3" t="s">
        <v>37</v>
      </c>
      <c r="AA66" s="3" t="s">
        <v>40</v>
      </c>
    </row>
    <row r="67" spans="2:27" ht="14.25" customHeight="1" x14ac:dyDescent="0.45">
      <c r="B67" s="41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502</v>
      </c>
      <c r="M67" s="3" t="s">
        <v>180</v>
      </c>
      <c r="N67" s="9" t="s">
        <v>396</v>
      </c>
      <c r="O67" s="10" t="s">
        <v>397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178</v>
      </c>
      <c r="V67" s="3" t="s">
        <v>5</v>
      </c>
      <c r="W67" s="3" t="s">
        <v>19</v>
      </c>
      <c r="X67" s="3" t="s">
        <v>35</v>
      </c>
      <c r="Y67" s="4">
        <v>2</v>
      </c>
      <c r="Z67" s="3" t="s">
        <v>36</v>
      </c>
      <c r="AA67" s="3" t="s">
        <v>183</v>
      </c>
    </row>
    <row r="68" spans="2:27" ht="14.25" customHeight="1" x14ac:dyDescent="0.45">
      <c r="B68" s="41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150</v>
      </c>
      <c r="M68" s="3" t="s">
        <v>180</v>
      </c>
      <c r="N68" s="9" t="s">
        <v>247</v>
      </c>
      <c r="O68" s="10" t="s">
        <v>248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176</v>
      </c>
      <c r="V68" s="3" t="s">
        <v>5</v>
      </c>
      <c r="W68" s="3" t="s">
        <v>18</v>
      </c>
      <c r="X68" s="3" t="s">
        <v>34</v>
      </c>
      <c r="Y68" s="4">
        <v>5</v>
      </c>
      <c r="Z68" s="3" t="s">
        <v>36</v>
      </c>
      <c r="AA68" s="3" t="s">
        <v>40</v>
      </c>
    </row>
    <row r="69" spans="2:27" ht="14.25" customHeight="1" x14ac:dyDescent="0.45">
      <c r="B69" s="41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159</v>
      </c>
      <c r="M69" s="3" t="s">
        <v>180</v>
      </c>
      <c r="N69" s="9" t="s">
        <v>476</v>
      </c>
      <c r="O69" s="10" t="s">
        <v>477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178</v>
      </c>
      <c r="V69" s="3" t="s">
        <v>5</v>
      </c>
      <c r="W69" s="3" t="s">
        <v>14</v>
      </c>
      <c r="X69" s="3" t="s">
        <v>34</v>
      </c>
      <c r="Y69" s="4">
        <v>5</v>
      </c>
      <c r="Z69" s="3" t="s">
        <v>36</v>
      </c>
      <c r="AA69" s="3" t="s">
        <v>526</v>
      </c>
    </row>
    <row r="70" spans="2:27" ht="14.25" customHeight="1" x14ac:dyDescent="0.45">
      <c r="B70" s="4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81</v>
      </c>
      <c r="M70" s="3" t="s">
        <v>180</v>
      </c>
      <c r="N70" s="9" t="s">
        <v>269</v>
      </c>
      <c r="O70" s="10" t="s">
        <v>270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178</v>
      </c>
      <c r="V70" s="3" t="s">
        <v>9</v>
      </c>
      <c r="W70" s="3"/>
      <c r="X70" s="3" t="s">
        <v>35</v>
      </c>
      <c r="Y70" s="4">
        <v>1</v>
      </c>
      <c r="Z70" s="3" t="s">
        <v>36</v>
      </c>
      <c r="AA70" s="3" t="s">
        <v>40</v>
      </c>
    </row>
    <row r="71" spans="2:27" ht="14.25" customHeight="1" x14ac:dyDescent="0.45">
      <c r="B71" s="41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91</v>
      </c>
      <c r="M71" s="3" t="s">
        <v>180</v>
      </c>
      <c r="N71" s="9" t="s">
        <v>307</v>
      </c>
      <c r="O71" s="10" t="s">
        <v>308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178</v>
      </c>
      <c r="V71" s="3" t="s">
        <v>5</v>
      </c>
      <c r="W71" s="3" t="s">
        <v>14</v>
      </c>
      <c r="X71" s="3" t="s">
        <v>34</v>
      </c>
      <c r="Y71" s="4">
        <v>4</v>
      </c>
      <c r="Z71" s="3" t="s">
        <v>37</v>
      </c>
      <c r="AA71" s="3" t="s">
        <v>40</v>
      </c>
    </row>
    <row r="72" spans="2:27" ht="14.25" customHeight="1" x14ac:dyDescent="0.45">
      <c r="B72" s="41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97</v>
      </c>
      <c r="M72" s="3" t="s">
        <v>180</v>
      </c>
      <c r="N72" s="9" t="s">
        <v>334</v>
      </c>
      <c r="O72" s="10" t="s">
        <v>335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178</v>
      </c>
      <c r="V72" s="3" t="s">
        <v>5</v>
      </c>
      <c r="W72" s="3" t="s">
        <v>20</v>
      </c>
      <c r="X72" s="3" t="s">
        <v>34</v>
      </c>
      <c r="Y72" s="4">
        <v>5</v>
      </c>
      <c r="Z72" s="3" t="s">
        <v>37</v>
      </c>
      <c r="AA72" s="3" t="s">
        <v>40</v>
      </c>
    </row>
    <row r="73" spans="2:27" ht="14.25" customHeight="1" x14ac:dyDescent="0.45">
      <c r="B73" s="41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99</v>
      </c>
      <c r="M73" s="3" t="s">
        <v>180</v>
      </c>
      <c r="N73" s="9" t="s">
        <v>339</v>
      </c>
      <c r="O73" s="10" t="s">
        <v>340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176</v>
      </c>
      <c r="V73" s="3" t="s">
        <v>5</v>
      </c>
      <c r="W73" s="3" t="s">
        <v>19</v>
      </c>
      <c r="X73" s="3" t="s">
        <v>35</v>
      </c>
      <c r="Y73" s="4">
        <v>3</v>
      </c>
      <c r="Z73" s="3" t="s">
        <v>36</v>
      </c>
      <c r="AA73" s="3" t="s">
        <v>40</v>
      </c>
    </row>
    <row r="74" spans="2:27" ht="14.25" customHeight="1" x14ac:dyDescent="0.45">
      <c r="B74" s="41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118</v>
      </c>
      <c r="M74" s="3" t="s">
        <v>180</v>
      </c>
      <c r="N74" s="9" t="s">
        <v>386</v>
      </c>
      <c r="O74" s="10" t="s">
        <v>387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178</v>
      </c>
      <c r="V74" s="3" t="s">
        <v>5</v>
      </c>
      <c r="W74" s="3" t="s">
        <v>14</v>
      </c>
      <c r="X74" s="3" t="s">
        <v>34</v>
      </c>
      <c r="Y74" s="4">
        <v>5</v>
      </c>
      <c r="Z74" s="3" t="s">
        <v>36</v>
      </c>
      <c r="AA74" s="3" t="s">
        <v>526</v>
      </c>
    </row>
    <row r="75" spans="2:27" ht="14.25" customHeight="1" x14ac:dyDescent="0.45">
      <c r="B75" s="41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121</v>
      </c>
      <c r="M75" s="3" t="s">
        <v>180</v>
      </c>
      <c r="N75" s="9" t="s">
        <v>390</v>
      </c>
      <c r="O75" s="10" t="s">
        <v>391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176</v>
      </c>
      <c r="V75" s="3" t="s">
        <v>5</v>
      </c>
      <c r="W75" s="3" t="s">
        <v>14</v>
      </c>
      <c r="X75" s="3" t="s">
        <v>34</v>
      </c>
      <c r="Y75" s="4">
        <v>4</v>
      </c>
      <c r="Z75" s="3" t="s">
        <v>36</v>
      </c>
      <c r="AA75" s="3" t="s">
        <v>526</v>
      </c>
    </row>
    <row r="76" spans="2:27" ht="14.25" customHeight="1" x14ac:dyDescent="0.45">
      <c r="B76" s="41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158</v>
      </c>
      <c r="M76" s="3" t="s">
        <v>180</v>
      </c>
      <c r="N76" s="9" t="s">
        <v>464</v>
      </c>
      <c r="O76" s="10" t="s">
        <v>465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176</v>
      </c>
      <c r="V76" s="3" t="s">
        <v>5</v>
      </c>
      <c r="W76" s="3" t="s">
        <v>14</v>
      </c>
      <c r="X76" s="3" t="s">
        <v>34</v>
      </c>
      <c r="Y76" s="4">
        <v>4</v>
      </c>
      <c r="Z76" s="3" t="s">
        <v>37</v>
      </c>
      <c r="AA76" s="3" t="s">
        <v>40</v>
      </c>
    </row>
    <row r="77" spans="2:27" ht="14.25" customHeight="1" x14ac:dyDescent="0.45">
      <c r="B77" s="41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165</v>
      </c>
      <c r="M77" s="3" t="s">
        <v>180</v>
      </c>
      <c r="N77" s="9" t="s">
        <v>261</v>
      </c>
      <c r="O77" s="10" t="s">
        <v>262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176</v>
      </c>
      <c r="V77" s="3" t="s">
        <v>11</v>
      </c>
      <c r="W77" s="3" t="s">
        <v>14</v>
      </c>
      <c r="X77" s="3" t="s">
        <v>35</v>
      </c>
      <c r="Y77" s="4">
        <v>5</v>
      </c>
      <c r="Z77" s="3" t="s">
        <v>36</v>
      </c>
      <c r="AA77" s="3" t="s">
        <v>40</v>
      </c>
    </row>
    <row r="78" spans="2:27" ht="14.25" customHeight="1" x14ac:dyDescent="0.45">
      <c r="B78" s="41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46</v>
      </c>
      <c r="M78" s="3" t="s">
        <v>180</v>
      </c>
      <c r="N78" s="9" t="s">
        <v>203</v>
      </c>
      <c r="O78" s="10" t="s">
        <v>204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176</v>
      </c>
      <c r="V78" s="3" t="s">
        <v>5</v>
      </c>
      <c r="W78" s="3" t="s">
        <v>14</v>
      </c>
      <c r="X78" s="3" t="s">
        <v>34</v>
      </c>
      <c r="Y78" s="4">
        <v>1</v>
      </c>
      <c r="Z78" s="3" t="s">
        <v>36</v>
      </c>
      <c r="AA78" s="3" t="s">
        <v>526</v>
      </c>
    </row>
    <row r="79" spans="2:27" ht="14.25" customHeight="1" x14ac:dyDescent="0.45">
      <c r="B79" s="41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87</v>
      </c>
      <c r="M79" s="3" t="s">
        <v>180</v>
      </c>
      <c r="N79" s="9" t="s">
        <v>313</v>
      </c>
      <c r="O79" s="10" t="s">
        <v>314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176</v>
      </c>
      <c r="V79" s="3" t="s">
        <v>5</v>
      </c>
      <c r="W79" s="3" t="s">
        <v>19</v>
      </c>
      <c r="X79" s="3" t="s">
        <v>35</v>
      </c>
      <c r="Y79" s="4">
        <v>5</v>
      </c>
      <c r="Z79" s="3" t="s">
        <v>36</v>
      </c>
      <c r="AA79" s="3" t="s">
        <v>40</v>
      </c>
    </row>
    <row r="80" spans="2:27" ht="14.25" customHeight="1" x14ac:dyDescent="0.45">
      <c r="B80" s="41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89</v>
      </c>
      <c r="M80" s="3" t="s">
        <v>180</v>
      </c>
      <c r="N80" s="9" t="s">
        <v>303</v>
      </c>
      <c r="O80" s="10" t="s">
        <v>304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178</v>
      </c>
      <c r="V80" s="3" t="s">
        <v>5</v>
      </c>
      <c r="W80" s="3" t="s">
        <v>14</v>
      </c>
      <c r="X80" s="3" t="s">
        <v>34</v>
      </c>
      <c r="Y80" s="4">
        <v>4</v>
      </c>
      <c r="Z80" s="3" t="s">
        <v>36</v>
      </c>
      <c r="AA80" s="3" t="s">
        <v>526</v>
      </c>
    </row>
    <row r="81" spans="2:27" ht="14.25" customHeight="1" x14ac:dyDescent="0.45">
      <c r="B81" s="41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112</v>
      </c>
      <c r="M81" s="3" t="s">
        <v>180</v>
      </c>
      <c r="N81" s="9" t="s">
        <v>371</v>
      </c>
      <c r="O81" s="10" t="s">
        <v>372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176</v>
      </c>
      <c r="V81" s="3" t="s">
        <v>5</v>
      </c>
      <c r="W81" s="3" t="s">
        <v>15</v>
      </c>
      <c r="X81" s="3" t="s">
        <v>35</v>
      </c>
      <c r="Y81" s="4">
        <v>3</v>
      </c>
      <c r="Z81" s="3" t="s">
        <v>37</v>
      </c>
      <c r="AA81" s="3" t="s">
        <v>526</v>
      </c>
    </row>
    <row r="82" spans="2:27" ht="14.25" customHeight="1" x14ac:dyDescent="0.45">
      <c r="B82" s="41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115</v>
      </c>
      <c r="M82" s="3" t="s">
        <v>180</v>
      </c>
      <c r="N82" s="11" t="s">
        <v>492</v>
      </c>
      <c r="O82" s="11" t="s">
        <v>377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176</v>
      </c>
      <c r="V82" s="3" t="s">
        <v>12</v>
      </c>
      <c r="W82" s="3"/>
      <c r="X82" s="3" t="s">
        <v>34</v>
      </c>
      <c r="Y82" s="4">
        <v>3</v>
      </c>
      <c r="Z82" s="3" t="s">
        <v>36</v>
      </c>
      <c r="AA82" s="3" t="s">
        <v>40</v>
      </c>
    </row>
    <row r="83" spans="2:27" ht="14.25" customHeight="1" x14ac:dyDescent="0.45">
      <c r="B83" s="41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52</v>
      </c>
      <c r="M83" s="3" t="s">
        <v>180</v>
      </c>
      <c r="N83" s="9" t="s">
        <v>197</v>
      </c>
      <c r="O83" s="10" t="s">
        <v>198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176</v>
      </c>
      <c r="V83" s="3" t="s">
        <v>5</v>
      </c>
      <c r="W83" s="3" t="s">
        <v>14</v>
      </c>
      <c r="X83" s="3" t="s">
        <v>34</v>
      </c>
      <c r="Y83" s="4">
        <v>1</v>
      </c>
      <c r="Z83" s="3" t="s">
        <v>37</v>
      </c>
      <c r="AA83" s="3" t="s">
        <v>526</v>
      </c>
    </row>
    <row r="84" spans="2:27" ht="14.25" customHeight="1" x14ac:dyDescent="0.45">
      <c r="B84" s="41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70</v>
      </c>
      <c r="M84" s="3" t="s">
        <v>180</v>
      </c>
      <c r="N84" s="9" t="s">
        <v>253</v>
      </c>
      <c r="O84" s="10" t="s">
        <v>254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178</v>
      </c>
      <c r="V84" s="3" t="s">
        <v>5</v>
      </c>
      <c r="W84" s="3" t="s">
        <v>14</v>
      </c>
      <c r="X84" s="3" t="s">
        <v>34</v>
      </c>
      <c r="Y84" s="4">
        <v>3</v>
      </c>
      <c r="Z84" s="3" t="s">
        <v>37</v>
      </c>
      <c r="AA84" s="3" t="s">
        <v>526</v>
      </c>
    </row>
    <row r="85" spans="2:27" ht="14.25" customHeight="1" x14ac:dyDescent="0.45">
      <c r="B85" s="41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93</v>
      </c>
      <c r="M85" s="3" t="s">
        <v>180</v>
      </c>
      <c r="N85" s="9" t="s">
        <v>322</v>
      </c>
      <c r="O85" s="10" t="s">
        <v>323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178</v>
      </c>
      <c r="V85" s="3" t="s">
        <v>5</v>
      </c>
      <c r="W85" s="3" t="s">
        <v>14</v>
      </c>
      <c r="X85" s="3" t="s">
        <v>34</v>
      </c>
      <c r="Y85" s="4">
        <v>4</v>
      </c>
      <c r="Z85" s="3" t="s">
        <v>36</v>
      </c>
      <c r="AA85" s="3" t="s">
        <v>40</v>
      </c>
    </row>
    <row r="86" spans="2:27" ht="14.25" customHeight="1" x14ac:dyDescent="0.45">
      <c r="B86" s="41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124</v>
      </c>
      <c r="M86" s="3" t="s">
        <v>180</v>
      </c>
      <c r="N86" s="9" t="s">
        <v>400</v>
      </c>
      <c r="O86" s="10" t="s">
        <v>401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176</v>
      </c>
      <c r="V86" s="3" t="s">
        <v>5</v>
      </c>
      <c r="W86" s="3" t="s">
        <v>14</v>
      </c>
      <c r="X86" s="3" t="s">
        <v>34</v>
      </c>
      <c r="Y86" s="4">
        <v>2</v>
      </c>
      <c r="Z86" s="3" t="s">
        <v>36</v>
      </c>
      <c r="AA86" s="3" t="s">
        <v>40</v>
      </c>
    </row>
    <row r="87" spans="2:27" ht="14.25" customHeight="1" x14ac:dyDescent="0.45">
      <c r="B87" s="41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124</v>
      </c>
      <c r="M87" s="3" t="s">
        <v>180</v>
      </c>
      <c r="N87" s="9" t="s">
        <v>400</v>
      </c>
      <c r="O87" s="10" t="s">
        <v>401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176</v>
      </c>
      <c r="V87" s="3" t="s">
        <v>5</v>
      </c>
      <c r="W87" s="3" t="s">
        <v>14</v>
      </c>
      <c r="X87" s="3" t="s">
        <v>34</v>
      </c>
      <c r="Y87" s="4">
        <v>3</v>
      </c>
      <c r="Z87" s="3" t="s">
        <v>37</v>
      </c>
      <c r="AA87" s="3" t="s">
        <v>40</v>
      </c>
    </row>
    <row r="88" spans="2:27" ht="14.25" customHeight="1" x14ac:dyDescent="0.45">
      <c r="B88" s="41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135</v>
      </c>
      <c r="M88" s="3" t="s">
        <v>180</v>
      </c>
      <c r="N88" s="9" t="s">
        <v>411</v>
      </c>
      <c r="O88" s="10" t="s">
        <v>412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176</v>
      </c>
      <c r="V88" s="3" t="s">
        <v>10</v>
      </c>
      <c r="W88" s="3" t="s">
        <v>14</v>
      </c>
      <c r="X88" s="3" t="s">
        <v>35</v>
      </c>
      <c r="Y88" s="4">
        <v>4</v>
      </c>
      <c r="Z88" s="3" t="s">
        <v>36</v>
      </c>
      <c r="AA88" s="3" t="s">
        <v>40</v>
      </c>
    </row>
    <row r="89" spans="2:27" ht="14.25" customHeight="1" x14ac:dyDescent="0.45">
      <c r="B89" s="41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42</v>
      </c>
      <c r="M89" s="3" t="s">
        <v>180</v>
      </c>
      <c r="N89" s="9" t="s">
        <v>193</v>
      </c>
      <c r="O89" s="10" t="s">
        <v>194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178</v>
      </c>
      <c r="V89" s="3" t="s">
        <v>5</v>
      </c>
      <c r="W89" s="3" t="s">
        <v>14</v>
      </c>
      <c r="X89" s="3" t="s">
        <v>34</v>
      </c>
      <c r="Y89" s="4">
        <v>2</v>
      </c>
      <c r="Z89" s="3" t="s">
        <v>37</v>
      </c>
      <c r="AA89" s="3" t="s">
        <v>526</v>
      </c>
    </row>
    <row r="90" spans="2:27" ht="14.25" customHeight="1" x14ac:dyDescent="0.45">
      <c r="B90" s="41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86</v>
      </c>
      <c r="M90" s="3" t="s">
        <v>180</v>
      </c>
      <c r="N90" s="9" t="s">
        <v>326</v>
      </c>
      <c r="O90" s="10" t="s">
        <v>327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178</v>
      </c>
      <c r="V90" s="3" t="s">
        <v>5</v>
      </c>
      <c r="W90" s="3" t="s">
        <v>14</v>
      </c>
      <c r="X90" s="3" t="s">
        <v>34</v>
      </c>
      <c r="Y90" s="4">
        <v>5</v>
      </c>
      <c r="Z90" s="3" t="s">
        <v>37</v>
      </c>
      <c r="AA90" s="3" t="s">
        <v>526</v>
      </c>
    </row>
    <row r="91" spans="2:27" ht="14.25" customHeight="1" x14ac:dyDescent="0.45">
      <c r="B91" s="41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100</v>
      </c>
      <c r="M91" s="3" t="s">
        <v>180</v>
      </c>
      <c r="N91" s="9" t="s">
        <v>318</v>
      </c>
      <c r="O91" s="10" t="s">
        <v>319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176</v>
      </c>
      <c r="V91" s="3" t="s">
        <v>5</v>
      </c>
      <c r="W91" s="3" t="s">
        <v>14</v>
      </c>
      <c r="X91" s="3" t="s">
        <v>35</v>
      </c>
      <c r="Y91" s="4">
        <v>4</v>
      </c>
      <c r="Z91" s="3" t="s">
        <v>36</v>
      </c>
      <c r="AA91" s="3" t="s">
        <v>526</v>
      </c>
    </row>
    <row r="92" spans="2:27" ht="14.25" customHeight="1" x14ac:dyDescent="0.45">
      <c r="B92" s="41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100</v>
      </c>
      <c r="M92" s="3" t="s">
        <v>180</v>
      </c>
      <c r="N92" s="9" t="s">
        <v>318</v>
      </c>
      <c r="O92" s="10" t="s">
        <v>319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176</v>
      </c>
      <c r="V92" s="3" t="s">
        <v>5</v>
      </c>
      <c r="W92" s="3" t="s">
        <v>14</v>
      </c>
      <c r="X92" s="3" t="s">
        <v>35</v>
      </c>
      <c r="Y92" s="4">
        <v>5</v>
      </c>
      <c r="Z92" s="3" t="s">
        <v>36</v>
      </c>
      <c r="AA92" s="3" t="s">
        <v>526</v>
      </c>
    </row>
    <row r="93" spans="2:27" ht="14.25" customHeight="1" x14ac:dyDescent="0.45">
      <c r="B93" s="41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100</v>
      </c>
      <c r="M93" s="3" t="s">
        <v>180</v>
      </c>
      <c r="N93" s="9" t="s">
        <v>318</v>
      </c>
      <c r="O93" s="10" t="s">
        <v>319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176</v>
      </c>
      <c r="V93" s="3" t="s">
        <v>5</v>
      </c>
      <c r="W93" s="3" t="s">
        <v>14</v>
      </c>
      <c r="X93" s="3" t="s">
        <v>34</v>
      </c>
      <c r="Y93" s="4">
        <v>5</v>
      </c>
      <c r="Z93" s="3" t="s">
        <v>36</v>
      </c>
      <c r="AA93" s="3" t="s">
        <v>526</v>
      </c>
    </row>
    <row r="94" spans="2:27" ht="14.25" customHeight="1" x14ac:dyDescent="0.45">
      <c r="B94" s="41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108</v>
      </c>
      <c r="M94" s="3" t="s">
        <v>180</v>
      </c>
      <c r="N94" s="9" t="s">
        <v>357</v>
      </c>
      <c r="O94" s="10" t="s">
        <v>358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176</v>
      </c>
      <c r="V94" s="3" t="s">
        <v>5</v>
      </c>
      <c r="W94" s="3" t="s">
        <v>20</v>
      </c>
      <c r="X94" s="3" t="s">
        <v>34</v>
      </c>
      <c r="Y94" s="4">
        <v>2</v>
      </c>
      <c r="Z94" s="3" t="s">
        <v>36</v>
      </c>
      <c r="AA94" s="3" t="s">
        <v>526</v>
      </c>
    </row>
    <row r="95" spans="2:27" ht="14.25" customHeight="1" x14ac:dyDescent="0.45">
      <c r="B95" s="41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170</v>
      </c>
      <c r="M95" s="3" t="s">
        <v>180</v>
      </c>
      <c r="N95" s="9" t="s">
        <v>243</v>
      </c>
      <c r="O95" s="10" t="s">
        <v>244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178</v>
      </c>
      <c r="V95" s="3" t="s">
        <v>5</v>
      </c>
      <c r="W95" s="3" t="s">
        <v>14</v>
      </c>
      <c r="X95" s="3" t="s">
        <v>34</v>
      </c>
      <c r="Y95" s="4">
        <v>5</v>
      </c>
      <c r="Z95" s="3" t="s">
        <v>36</v>
      </c>
      <c r="AA95" s="3" t="s">
        <v>183</v>
      </c>
    </row>
    <row r="96" spans="2:27" ht="14.25" customHeight="1" x14ac:dyDescent="0.45">
      <c r="B96" s="41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490</v>
      </c>
      <c r="M96" s="3" t="s">
        <v>180</v>
      </c>
      <c r="N96" s="9" t="s">
        <v>289</v>
      </c>
      <c r="O96" s="10" t="s">
        <v>290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178</v>
      </c>
      <c r="V96" s="3" t="s">
        <v>5</v>
      </c>
      <c r="W96" s="3" t="s">
        <v>14</v>
      </c>
      <c r="X96" s="3" t="s">
        <v>34</v>
      </c>
      <c r="Y96" s="4">
        <v>4</v>
      </c>
      <c r="Z96" s="3" t="s">
        <v>37</v>
      </c>
      <c r="AA96" s="3" t="s">
        <v>526</v>
      </c>
    </row>
    <row r="97" spans="2:27" ht="14.25" customHeight="1" x14ac:dyDescent="0.45">
      <c r="B97" s="41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129</v>
      </c>
      <c r="M97" s="3" t="s">
        <v>180</v>
      </c>
      <c r="N97" s="9" t="s">
        <v>406</v>
      </c>
      <c r="O97" s="10" t="s">
        <v>407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176</v>
      </c>
      <c r="V97" s="3" t="s">
        <v>5</v>
      </c>
      <c r="W97" s="3" t="s">
        <v>14</v>
      </c>
      <c r="X97" s="3" t="s">
        <v>34</v>
      </c>
      <c r="Y97" s="4">
        <v>2</v>
      </c>
      <c r="Z97" s="3" t="s">
        <v>36</v>
      </c>
      <c r="AA97" s="3" t="s">
        <v>40</v>
      </c>
    </row>
    <row r="98" spans="2:27" ht="14.25" customHeight="1" x14ac:dyDescent="0.45">
      <c r="B98" s="41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147</v>
      </c>
      <c r="M98" s="3" t="s">
        <v>180</v>
      </c>
      <c r="N98" s="9" t="s">
        <v>435</v>
      </c>
      <c r="O98" s="10" t="s">
        <v>436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178</v>
      </c>
      <c r="V98" s="3" t="s">
        <v>5</v>
      </c>
      <c r="W98" s="3" t="s">
        <v>14</v>
      </c>
      <c r="X98" s="3" t="s">
        <v>34</v>
      </c>
      <c r="Y98" s="4">
        <v>1</v>
      </c>
      <c r="Z98" s="3" t="s">
        <v>37</v>
      </c>
      <c r="AA98" s="3" t="s">
        <v>526</v>
      </c>
    </row>
    <row r="99" spans="2:27" ht="14.25" customHeight="1" x14ac:dyDescent="0.45">
      <c r="B99" s="41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155</v>
      </c>
      <c r="M99" s="3" t="s">
        <v>180</v>
      </c>
      <c r="N99" s="9" t="s">
        <v>320</v>
      </c>
      <c r="O99" s="10" t="s">
        <v>321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176</v>
      </c>
      <c r="V99" s="3" t="s">
        <v>5</v>
      </c>
      <c r="W99" s="3" t="s">
        <v>14</v>
      </c>
      <c r="X99" s="3" t="s">
        <v>35</v>
      </c>
      <c r="Y99" s="4">
        <v>5</v>
      </c>
      <c r="Z99" s="3" t="s">
        <v>36</v>
      </c>
      <c r="AA99" s="3" t="s">
        <v>526</v>
      </c>
    </row>
    <row r="100" spans="2:27" ht="14.25" customHeight="1" x14ac:dyDescent="0.45">
      <c r="B100" s="41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155</v>
      </c>
      <c r="M100" s="3" t="s">
        <v>180</v>
      </c>
      <c r="N100" s="9" t="s">
        <v>320</v>
      </c>
      <c r="O100" s="10" t="s">
        <v>321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176</v>
      </c>
      <c r="V100" s="3" t="s">
        <v>5</v>
      </c>
      <c r="W100" s="3" t="s">
        <v>14</v>
      </c>
      <c r="X100" s="3" t="s">
        <v>35</v>
      </c>
      <c r="Y100" s="4">
        <v>5</v>
      </c>
      <c r="Z100" s="3" t="s">
        <v>36</v>
      </c>
      <c r="AA100" s="3" t="s">
        <v>526</v>
      </c>
    </row>
    <row r="101" spans="2:27" ht="14.25" customHeight="1" x14ac:dyDescent="0.45">
      <c r="B101" s="41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82</v>
      </c>
      <c r="M101" s="3" t="s">
        <v>180</v>
      </c>
      <c r="N101" s="9" t="s">
        <v>301</v>
      </c>
      <c r="O101" s="10" t="s">
        <v>302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178</v>
      </c>
      <c r="V101" s="3" t="s">
        <v>5</v>
      </c>
      <c r="W101" s="3" t="s">
        <v>18</v>
      </c>
      <c r="X101" s="3" t="s">
        <v>35</v>
      </c>
      <c r="Y101" s="4">
        <v>1</v>
      </c>
      <c r="Z101" s="3" t="s">
        <v>36</v>
      </c>
      <c r="AA101" s="3" t="s">
        <v>183</v>
      </c>
    </row>
    <row r="102" spans="2:27" ht="14.25" customHeight="1" x14ac:dyDescent="0.45">
      <c r="B102" s="4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123</v>
      </c>
      <c r="M102" s="3" t="s">
        <v>180</v>
      </c>
      <c r="N102" s="9" t="s">
        <v>336</v>
      </c>
      <c r="O102" s="10" t="s">
        <v>337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176</v>
      </c>
      <c r="V102" s="3" t="s">
        <v>5</v>
      </c>
      <c r="W102" s="3" t="s">
        <v>14</v>
      </c>
      <c r="X102" s="3" t="s">
        <v>34</v>
      </c>
      <c r="Y102" s="4">
        <v>2</v>
      </c>
      <c r="Z102" s="3" t="s">
        <v>36</v>
      </c>
      <c r="AA102" s="3" t="s">
        <v>526</v>
      </c>
    </row>
    <row r="103" spans="2:27" ht="14.25" customHeight="1" x14ac:dyDescent="0.45">
      <c r="B103" s="41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507</v>
      </c>
      <c r="M103" s="3" t="s">
        <v>180</v>
      </c>
      <c r="N103" s="9" t="s">
        <v>451</v>
      </c>
      <c r="O103" s="10" t="s">
        <v>452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176</v>
      </c>
      <c r="V103" s="3" t="s">
        <v>5</v>
      </c>
      <c r="W103" s="3" t="s">
        <v>14</v>
      </c>
      <c r="X103" s="3" t="s">
        <v>34</v>
      </c>
      <c r="Y103" s="4">
        <v>1</v>
      </c>
      <c r="Z103" s="3" t="s">
        <v>36</v>
      </c>
      <c r="AA103" s="3" t="s">
        <v>526</v>
      </c>
    </row>
    <row r="104" spans="2:27" ht="14.25" customHeight="1" x14ac:dyDescent="0.45">
      <c r="B104" s="41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153</v>
      </c>
      <c r="M104" s="3" t="s">
        <v>180</v>
      </c>
      <c r="N104" s="9" t="s">
        <v>443</v>
      </c>
      <c r="O104" s="10" t="s">
        <v>444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178</v>
      </c>
      <c r="V104" s="3" t="s">
        <v>5</v>
      </c>
      <c r="W104" s="3" t="s">
        <v>14</v>
      </c>
      <c r="X104" s="3" t="s">
        <v>35</v>
      </c>
      <c r="Y104" s="4">
        <v>1</v>
      </c>
      <c r="Z104" s="3" t="s">
        <v>37</v>
      </c>
      <c r="AA104" s="3" t="s">
        <v>40</v>
      </c>
    </row>
    <row r="105" spans="2:27" ht="14.25" customHeight="1" x14ac:dyDescent="0.45">
      <c r="B105" s="41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98</v>
      </c>
      <c r="M105" s="3" t="s">
        <v>180</v>
      </c>
      <c r="N105" s="9" t="s">
        <v>338</v>
      </c>
      <c r="O105" s="10" t="s">
        <v>207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178</v>
      </c>
      <c r="V105" s="3" t="s">
        <v>5</v>
      </c>
      <c r="W105" s="3" t="s">
        <v>14</v>
      </c>
      <c r="X105" s="3" t="s">
        <v>34</v>
      </c>
      <c r="Y105" s="4">
        <v>4</v>
      </c>
      <c r="Z105" s="3" t="s">
        <v>36</v>
      </c>
      <c r="AA105" s="3" t="s">
        <v>526</v>
      </c>
    </row>
    <row r="106" spans="2:27" ht="14.25" customHeight="1" x14ac:dyDescent="0.45">
      <c r="B106" s="41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113</v>
      </c>
      <c r="M106" s="3" t="s">
        <v>180</v>
      </c>
      <c r="N106" s="9" t="s">
        <v>369</v>
      </c>
      <c r="O106" s="10" t="s">
        <v>370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178</v>
      </c>
      <c r="V106" s="3" t="s">
        <v>5</v>
      </c>
      <c r="W106" s="3" t="s">
        <v>19</v>
      </c>
      <c r="X106" s="3" t="s">
        <v>35</v>
      </c>
      <c r="Y106" s="4">
        <v>5</v>
      </c>
      <c r="Z106" s="3" t="s">
        <v>36</v>
      </c>
      <c r="AA106" s="3" t="s">
        <v>183</v>
      </c>
    </row>
    <row r="107" spans="2:27" ht="14.25" customHeight="1" x14ac:dyDescent="0.45">
      <c r="B107" s="41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134</v>
      </c>
      <c r="M107" s="3" t="s">
        <v>180</v>
      </c>
      <c r="N107" s="9" t="s">
        <v>328</v>
      </c>
      <c r="O107" s="10" t="s">
        <v>329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178</v>
      </c>
      <c r="V107" s="3" t="s">
        <v>5</v>
      </c>
      <c r="W107" s="3" t="s">
        <v>14</v>
      </c>
      <c r="X107" s="3" t="s">
        <v>34</v>
      </c>
      <c r="Y107" s="4">
        <v>4</v>
      </c>
      <c r="Z107" s="3" t="s">
        <v>36</v>
      </c>
      <c r="AA107" s="3" t="s">
        <v>526</v>
      </c>
    </row>
    <row r="108" spans="2:27" ht="14.25" customHeight="1" x14ac:dyDescent="0.45">
      <c r="B108" s="41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148</v>
      </c>
      <c r="M108" s="3" t="s">
        <v>180</v>
      </c>
      <c r="N108" s="9" t="s">
        <v>431</v>
      </c>
      <c r="O108" s="10" t="s">
        <v>432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176</v>
      </c>
      <c r="V108" s="3" t="s">
        <v>5</v>
      </c>
      <c r="W108" s="3" t="s">
        <v>14</v>
      </c>
      <c r="X108" s="3" t="s">
        <v>34</v>
      </c>
      <c r="Y108" s="4">
        <v>4</v>
      </c>
      <c r="Z108" s="3" t="s">
        <v>37</v>
      </c>
      <c r="AA108" s="3" t="s">
        <v>40</v>
      </c>
    </row>
    <row r="109" spans="2:27" ht="14.25" customHeight="1" x14ac:dyDescent="0.45">
      <c r="B109" s="41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152</v>
      </c>
      <c r="M109" s="3" t="s">
        <v>180</v>
      </c>
      <c r="N109" s="9" t="s">
        <v>439</v>
      </c>
      <c r="O109" s="10" t="s">
        <v>440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176</v>
      </c>
      <c r="V109" s="3" t="s">
        <v>5</v>
      </c>
      <c r="W109" s="3" t="s">
        <v>14</v>
      </c>
      <c r="X109" s="3" t="s">
        <v>34</v>
      </c>
      <c r="Y109" s="4">
        <v>5</v>
      </c>
      <c r="Z109" s="3" t="s">
        <v>36</v>
      </c>
      <c r="AA109" s="3" t="s">
        <v>526</v>
      </c>
    </row>
    <row r="110" spans="2:27" ht="14.25" customHeight="1" x14ac:dyDescent="0.45">
      <c r="B110" s="41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152</v>
      </c>
      <c r="M110" s="3" t="s">
        <v>180</v>
      </c>
      <c r="N110" s="9" t="s">
        <v>439</v>
      </c>
      <c r="O110" s="10" t="s">
        <v>440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176</v>
      </c>
      <c r="V110" s="3" t="s">
        <v>5</v>
      </c>
      <c r="W110" s="3" t="s">
        <v>14</v>
      </c>
      <c r="X110" s="3" t="s">
        <v>34</v>
      </c>
      <c r="Y110" s="4">
        <v>5</v>
      </c>
      <c r="Z110" s="3" t="s">
        <v>36</v>
      </c>
      <c r="AA110" s="3" t="s">
        <v>526</v>
      </c>
    </row>
    <row r="111" spans="2:27" ht="14.25" customHeight="1" x14ac:dyDescent="0.45">
      <c r="B111" s="41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160</v>
      </c>
      <c r="M111" s="3" t="s">
        <v>180</v>
      </c>
      <c r="N111" s="9" t="s">
        <v>220</v>
      </c>
      <c r="O111" s="10" t="s">
        <v>221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176</v>
      </c>
      <c r="V111" s="3" t="s">
        <v>5</v>
      </c>
      <c r="W111" s="3" t="s">
        <v>14</v>
      </c>
      <c r="X111" s="3" t="s">
        <v>34</v>
      </c>
      <c r="Y111" s="4">
        <v>4</v>
      </c>
      <c r="Z111" s="3" t="s">
        <v>37</v>
      </c>
      <c r="AA111" s="3" t="s">
        <v>40</v>
      </c>
    </row>
    <row r="112" spans="2:27" ht="14.25" customHeight="1" x14ac:dyDescent="0.45">
      <c r="B112" s="41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166</v>
      </c>
      <c r="M112" s="3" t="s">
        <v>180</v>
      </c>
      <c r="N112" s="9" t="s">
        <v>275</v>
      </c>
      <c r="O112" s="10" t="s">
        <v>276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178</v>
      </c>
      <c r="V112" s="3" t="s">
        <v>5</v>
      </c>
      <c r="W112" s="3" t="s">
        <v>14</v>
      </c>
      <c r="X112" s="3" t="s">
        <v>35</v>
      </c>
      <c r="Y112" s="4">
        <v>2</v>
      </c>
      <c r="Z112" s="3" t="s">
        <v>37</v>
      </c>
      <c r="AA112" s="3" t="s">
        <v>526</v>
      </c>
    </row>
    <row r="113" spans="2:27" ht="14.25" customHeight="1" x14ac:dyDescent="0.45">
      <c r="B113" s="41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74</v>
      </c>
      <c r="M113" s="3" t="s">
        <v>180</v>
      </c>
      <c r="N113" s="9" t="s">
        <v>273</v>
      </c>
      <c r="O113" s="10" t="s">
        <v>274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176</v>
      </c>
      <c r="V113" s="3" t="s">
        <v>5</v>
      </c>
      <c r="W113" s="3" t="s">
        <v>14</v>
      </c>
      <c r="X113" s="3" t="s">
        <v>34</v>
      </c>
      <c r="Y113" s="4">
        <v>3</v>
      </c>
      <c r="Z113" s="3" t="s">
        <v>37</v>
      </c>
      <c r="AA113" s="3" t="s">
        <v>40</v>
      </c>
    </row>
    <row r="114" spans="2:27" ht="14.25" customHeight="1" x14ac:dyDescent="0.45">
      <c r="B114" s="41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102</v>
      </c>
      <c r="M114" s="3" t="s">
        <v>180</v>
      </c>
      <c r="N114" s="9" t="s">
        <v>341</v>
      </c>
      <c r="O114" s="10" t="s">
        <v>342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176</v>
      </c>
      <c r="V114" s="3" t="s">
        <v>5</v>
      </c>
      <c r="W114" s="3" t="s">
        <v>14</v>
      </c>
      <c r="X114" s="3" t="s">
        <v>34</v>
      </c>
      <c r="Y114" s="4">
        <v>3</v>
      </c>
      <c r="Z114" s="3" t="s">
        <v>37</v>
      </c>
      <c r="AA114" s="3" t="s">
        <v>526</v>
      </c>
    </row>
    <row r="115" spans="2:27" ht="14.25" customHeight="1" x14ac:dyDescent="0.45">
      <c r="B115" s="41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125</v>
      </c>
      <c r="M115" s="3" t="s">
        <v>180</v>
      </c>
      <c r="N115" s="9" t="s">
        <v>392</v>
      </c>
      <c r="O115" s="10" t="s">
        <v>393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178</v>
      </c>
      <c r="V115" s="3" t="s">
        <v>5</v>
      </c>
      <c r="W115" s="3" t="s">
        <v>14</v>
      </c>
      <c r="X115" s="3" t="s">
        <v>34</v>
      </c>
      <c r="Y115" s="4">
        <v>3</v>
      </c>
      <c r="Z115" s="3" t="s">
        <v>36</v>
      </c>
      <c r="AA115" s="3" t="s">
        <v>183</v>
      </c>
    </row>
    <row r="116" spans="2:27" ht="14.25" customHeight="1" x14ac:dyDescent="0.45">
      <c r="B116" s="41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514</v>
      </c>
      <c r="M116" s="3" t="s">
        <v>180</v>
      </c>
      <c r="N116" s="9" t="s">
        <v>457</v>
      </c>
      <c r="O116" s="10" t="s">
        <v>458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178</v>
      </c>
      <c r="V116" s="3" t="s">
        <v>5</v>
      </c>
      <c r="W116" s="3" t="s">
        <v>14</v>
      </c>
      <c r="X116" s="3" t="s">
        <v>35</v>
      </c>
      <c r="Y116" s="4">
        <v>5</v>
      </c>
      <c r="Z116" s="3" t="s">
        <v>37</v>
      </c>
      <c r="AA116" s="3" t="s">
        <v>40</v>
      </c>
    </row>
    <row r="117" spans="2:27" ht="14.25" customHeight="1" x14ac:dyDescent="0.45">
      <c r="B117" s="41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84</v>
      </c>
      <c r="M117" s="3" t="s">
        <v>180</v>
      </c>
      <c r="N117" s="9" t="s">
        <v>309</v>
      </c>
      <c r="O117" s="10" t="s">
        <v>310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176</v>
      </c>
      <c r="V117" s="3" t="s">
        <v>5</v>
      </c>
      <c r="W117" s="3" t="s">
        <v>14</v>
      </c>
      <c r="X117" s="3" t="s">
        <v>34</v>
      </c>
      <c r="Y117" s="4">
        <v>5</v>
      </c>
      <c r="Z117" s="3" t="s">
        <v>36</v>
      </c>
      <c r="AA117" s="3" t="s">
        <v>526</v>
      </c>
    </row>
    <row r="118" spans="2:27" ht="14.25" customHeight="1" x14ac:dyDescent="0.45">
      <c r="B118" s="41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85</v>
      </c>
      <c r="M118" s="3" t="s">
        <v>180</v>
      </c>
      <c r="N118" s="9" t="s">
        <v>311</v>
      </c>
      <c r="O118" s="10" t="s">
        <v>312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176</v>
      </c>
      <c r="V118" s="3" t="s">
        <v>5</v>
      </c>
      <c r="W118" s="3" t="s">
        <v>14</v>
      </c>
      <c r="X118" s="3" t="s">
        <v>35</v>
      </c>
      <c r="Y118" s="4">
        <v>5</v>
      </c>
      <c r="Z118" s="3" t="s">
        <v>36</v>
      </c>
      <c r="AA118" s="3" t="s">
        <v>40</v>
      </c>
    </row>
    <row r="119" spans="2:27" ht="14.25" customHeight="1" x14ac:dyDescent="0.45">
      <c r="B119" s="41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85</v>
      </c>
      <c r="M119" s="3" t="s">
        <v>180</v>
      </c>
      <c r="N119" s="9" t="s">
        <v>311</v>
      </c>
      <c r="O119" s="10" t="s">
        <v>312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176</v>
      </c>
      <c r="V119" s="3" t="s">
        <v>5</v>
      </c>
      <c r="W119" s="3" t="s">
        <v>14</v>
      </c>
      <c r="X119" s="3" t="s">
        <v>34</v>
      </c>
      <c r="Y119" s="4">
        <v>5</v>
      </c>
      <c r="Z119" s="3" t="s">
        <v>36</v>
      </c>
      <c r="AA119" s="3" t="s">
        <v>40</v>
      </c>
    </row>
    <row r="120" spans="2:27" ht="14.25" customHeight="1" x14ac:dyDescent="0.45">
      <c r="B120" s="41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94</v>
      </c>
      <c r="M120" s="3" t="s">
        <v>180</v>
      </c>
      <c r="N120" s="11" t="s">
        <v>485</v>
      </c>
      <c r="O120" s="11" t="s">
        <v>486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176</v>
      </c>
      <c r="V120" s="3" t="s">
        <v>7</v>
      </c>
      <c r="W120" s="3"/>
      <c r="X120" s="3" t="s">
        <v>35</v>
      </c>
      <c r="Y120" s="4">
        <v>3</v>
      </c>
      <c r="Z120" s="3" t="s">
        <v>36</v>
      </c>
      <c r="AA120" s="3" t="s">
        <v>40</v>
      </c>
    </row>
    <row r="121" spans="2:27" ht="14.25" customHeight="1" x14ac:dyDescent="0.45">
      <c r="B121" s="41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495</v>
      </c>
      <c r="M121" s="3" t="s">
        <v>180</v>
      </c>
      <c r="N121" s="9" t="s">
        <v>380</v>
      </c>
      <c r="O121" s="10" t="s">
        <v>381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176</v>
      </c>
      <c r="V121" s="3" t="s">
        <v>5</v>
      </c>
      <c r="W121" s="3" t="s">
        <v>14</v>
      </c>
      <c r="X121" s="3" t="s">
        <v>34</v>
      </c>
      <c r="Y121" s="4">
        <v>3</v>
      </c>
      <c r="Z121" s="3" t="s">
        <v>37</v>
      </c>
      <c r="AA121" s="3" t="s">
        <v>526</v>
      </c>
    </row>
    <row r="122" spans="2:27" ht="14.25" customHeight="1" x14ac:dyDescent="0.45">
      <c r="B122" s="41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500</v>
      </c>
      <c r="M122" s="3" t="s">
        <v>180</v>
      </c>
      <c r="N122" s="9" t="s">
        <v>388</v>
      </c>
      <c r="O122" s="10" t="s">
        <v>389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176</v>
      </c>
      <c r="V122" s="3" t="s">
        <v>5</v>
      </c>
      <c r="W122" s="3" t="s">
        <v>15</v>
      </c>
      <c r="X122" s="3" t="s">
        <v>34</v>
      </c>
      <c r="Y122" s="4">
        <v>3</v>
      </c>
      <c r="Z122" s="3" t="s">
        <v>37</v>
      </c>
      <c r="AA122" s="3" t="s">
        <v>526</v>
      </c>
    </row>
    <row r="123" spans="2:27" ht="14.25" customHeight="1" x14ac:dyDescent="0.45">
      <c r="B123" s="41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168</v>
      </c>
      <c r="M123" s="3" t="s">
        <v>180</v>
      </c>
      <c r="N123" s="9" t="s">
        <v>277</v>
      </c>
      <c r="O123" s="10" t="s">
        <v>278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176</v>
      </c>
      <c r="V123" s="3" t="s">
        <v>5</v>
      </c>
      <c r="W123" s="3" t="s">
        <v>14</v>
      </c>
      <c r="X123" s="3" t="s">
        <v>34</v>
      </c>
      <c r="Y123" s="4">
        <v>5</v>
      </c>
      <c r="Z123" s="3" t="s">
        <v>37</v>
      </c>
      <c r="AA123" s="3" t="s">
        <v>183</v>
      </c>
    </row>
    <row r="124" spans="2:27" ht="14.25" customHeight="1" x14ac:dyDescent="0.45">
      <c r="B124" s="41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79</v>
      </c>
      <c r="M124" s="3" t="s">
        <v>180</v>
      </c>
      <c r="N124" s="9" t="s">
        <v>297</v>
      </c>
      <c r="O124" s="10" t="s">
        <v>298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176</v>
      </c>
      <c r="V124" s="3" t="s">
        <v>6</v>
      </c>
      <c r="W124" s="3" t="s">
        <v>14</v>
      </c>
      <c r="X124" s="3" t="s">
        <v>34</v>
      </c>
      <c r="Y124" s="4">
        <v>4</v>
      </c>
      <c r="Z124" s="3" t="s">
        <v>36</v>
      </c>
      <c r="AA124" s="3" t="s">
        <v>40</v>
      </c>
    </row>
    <row r="125" spans="2:27" ht="14.25" customHeight="1" x14ac:dyDescent="0.45">
      <c r="B125" s="41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517</v>
      </c>
      <c r="M125" s="3" t="s">
        <v>180</v>
      </c>
      <c r="N125" s="15" t="s">
        <v>478</v>
      </c>
      <c r="O125" s="3" t="s">
        <v>518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178</v>
      </c>
      <c r="V125" s="3" t="s">
        <v>5</v>
      </c>
      <c r="W125" s="3" t="s">
        <v>14</v>
      </c>
      <c r="X125" s="3" t="s">
        <v>35</v>
      </c>
      <c r="Y125" s="4">
        <v>4</v>
      </c>
      <c r="Z125" s="3" t="s">
        <v>36</v>
      </c>
      <c r="AA125" s="3" t="s">
        <v>526</v>
      </c>
    </row>
    <row r="126" spans="2:27" ht="14.25" customHeight="1" x14ac:dyDescent="0.45">
      <c r="B126" s="41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137</v>
      </c>
      <c r="M126" s="3" t="s">
        <v>180</v>
      </c>
      <c r="N126" s="9" t="s">
        <v>413</v>
      </c>
      <c r="O126" s="10" t="s">
        <v>414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176</v>
      </c>
      <c r="V126" s="3" t="s">
        <v>8</v>
      </c>
      <c r="W126" s="3" t="s">
        <v>16</v>
      </c>
      <c r="X126" s="3" t="s">
        <v>35</v>
      </c>
      <c r="Y126" s="4">
        <v>4</v>
      </c>
      <c r="Z126" s="3" t="s">
        <v>36</v>
      </c>
      <c r="AA126" s="3" t="s">
        <v>526</v>
      </c>
    </row>
    <row r="127" spans="2:27" ht="14.25" customHeight="1" x14ac:dyDescent="0.45">
      <c r="B127" s="41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138</v>
      </c>
      <c r="M127" s="3" t="s">
        <v>180</v>
      </c>
      <c r="N127" s="9" t="s">
        <v>429</v>
      </c>
      <c r="O127" s="10" t="s">
        <v>430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176</v>
      </c>
      <c r="V127" s="3" t="s">
        <v>5</v>
      </c>
      <c r="W127" s="3" t="s">
        <v>16</v>
      </c>
      <c r="X127" s="3" t="s">
        <v>34</v>
      </c>
      <c r="Y127" s="4">
        <v>4</v>
      </c>
      <c r="Z127" s="3" t="s">
        <v>36</v>
      </c>
      <c r="AA127" s="3" t="s">
        <v>40</v>
      </c>
    </row>
    <row r="128" spans="2:27" ht="14.25" customHeight="1" x14ac:dyDescent="0.45">
      <c r="B128" s="41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68</v>
      </c>
      <c r="M128" s="3" t="s">
        <v>180</v>
      </c>
      <c r="N128" s="9" t="s">
        <v>237</v>
      </c>
      <c r="O128" s="10" t="s">
        <v>238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178</v>
      </c>
      <c r="V128" s="3" t="s">
        <v>5</v>
      </c>
      <c r="W128" s="3" t="s">
        <v>15</v>
      </c>
      <c r="X128" s="3" t="s">
        <v>34</v>
      </c>
      <c r="Y128" s="4">
        <v>3</v>
      </c>
      <c r="Z128" s="3" t="s">
        <v>36</v>
      </c>
      <c r="AA128" s="3" t="s">
        <v>526</v>
      </c>
    </row>
    <row r="129" spans="2:27" ht="14.25" customHeight="1" x14ac:dyDescent="0.45">
      <c r="B129" s="41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501</v>
      </c>
      <c r="M129" s="3" t="s">
        <v>180</v>
      </c>
      <c r="N129" s="9" t="s">
        <v>385</v>
      </c>
      <c r="O129" s="10" t="s">
        <v>239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176</v>
      </c>
      <c r="V129" s="3" t="s">
        <v>5</v>
      </c>
      <c r="W129" s="3" t="s">
        <v>20</v>
      </c>
      <c r="X129" s="3" t="s">
        <v>34</v>
      </c>
      <c r="Y129" s="4">
        <v>4</v>
      </c>
      <c r="Z129" s="3" t="s">
        <v>36</v>
      </c>
      <c r="AA129" s="3" t="s">
        <v>526</v>
      </c>
    </row>
    <row r="130" spans="2:27" ht="14.25" customHeight="1" x14ac:dyDescent="0.45">
      <c r="B130" s="41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505</v>
      </c>
      <c r="M130" s="3" t="s">
        <v>180</v>
      </c>
      <c r="N130" s="9" t="s">
        <v>433</v>
      </c>
      <c r="O130" s="10" t="s">
        <v>434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176</v>
      </c>
      <c r="V130" s="3" t="s">
        <v>5</v>
      </c>
      <c r="W130" s="3" t="s">
        <v>14</v>
      </c>
      <c r="X130" s="3" t="s">
        <v>34</v>
      </c>
      <c r="Y130" s="4">
        <v>4</v>
      </c>
      <c r="Z130" s="3" t="s">
        <v>36</v>
      </c>
      <c r="AA130" s="3" t="s">
        <v>526</v>
      </c>
    </row>
    <row r="131" spans="2:27" ht="14.25" customHeight="1" x14ac:dyDescent="0.45">
      <c r="B131" s="41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527</v>
      </c>
      <c r="M131" s="3" t="s">
        <v>180</v>
      </c>
      <c r="N131" s="9" t="s">
        <v>461</v>
      </c>
      <c r="O131" s="10" t="s">
        <v>291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178</v>
      </c>
      <c r="V131" s="3" t="s">
        <v>5</v>
      </c>
      <c r="W131" s="3" t="s">
        <v>14</v>
      </c>
      <c r="X131" s="3" t="s">
        <v>34</v>
      </c>
      <c r="Y131" s="4">
        <v>4</v>
      </c>
      <c r="Z131" s="3" t="s">
        <v>37</v>
      </c>
      <c r="AA131" s="3" t="s">
        <v>526</v>
      </c>
    </row>
    <row r="132" spans="2:27" ht="14.25" customHeight="1" x14ac:dyDescent="0.45">
      <c r="B132" s="41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44</v>
      </c>
      <c r="M132" s="3" t="s">
        <v>180</v>
      </c>
      <c r="N132" s="9" t="s">
        <v>189</v>
      </c>
      <c r="O132" s="10" t="s">
        <v>190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176</v>
      </c>
      <c r="V132" s="3" t="s">
        <v>5</v>
      </c>
      <c r="W132" s="3" t="s">
        <v>18</v>
      </c>
      <c r="X132" s="3" t="s">
        <v>35</v>
      </c>
      <c r="Y132" s="4">
        <v>4</v>
      </c>
      <c r="Z132" s="3" t="s">
        <v>36</v>
      </c>
      <c r="AA132" s="3" t="s">
        <v>40</v>
      </c>
    </row>
    <row r="133" spans="2:27" ht="14.25" customHeight="1" x14ac:dyDescent="0.45">
      <c r="B133" s="41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59</v>
      </c>
      <c r="M133" s="3" t="s">
        <v>180</v>
      </c>
      <c r="N133" s="9" t="s">
        <v>239</v>
      </c>
      <c r="O133" s="10" t="s">
        <v>240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176</v>
      </c>
      <c r="V133" s="3" t="s">
        <v>5</v>
      </c>
      <c r="W133" s="3" t="s">
        <v>15</v>
      </c>
      <c r="X133" s="3" t="s">
        <v>34</v>
      </c>
      <c r="Y133" s="4">
        <v>2</v>
      </c>
      <c r="Z133" s="3" t="s">
        <v>36</v>
      </c>
      <c r="AA133" s="3" t="s">
        <v>526</v>
      </c>
    </row>
    <row r="134" spans="2:27" ht="14.25" customHeight="1" x14ac:dyDescent="0.45">
      <c r="B134" s="4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130</v>
      </c>
      <c r="M134" s="3" t="s">
        <v>180</v>
      </c>
      <c r="N134" s="9" t="s">
        <v>423</v>
      </c>
      <c r="O134" s="10" t="s">
        <v>424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176</v>
      </c>
      <c r="V134" s="3" t="s">
        <v>5</v>
      </c>
      <c r="W134" s="3" t="s">
        <v>20</v>
      </c>
      <c r="X134" s="3" t="s">
        <v>34</v>
      </c>
      <c r="Y134" s="4">
        <v>2</v>
      </c>
      <c r="Z134" s="3" t="s">
        <v>37</v>
      </c>
      <c r="AA134" s="3" t="s">
        <v>183</v>
      </c>
    </row>
    <row r="135" spans="2:27" ht="14.25" customHeight="1" x14ac:dyDescent="0.45">
      <c r="B135" s="41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131</v>
      </c>
      <c r="M135" s="3" t="s">
        <v>180</v>
      </c>
      <c r="N135" s="9" t="s">
        <v>398</v>
      </c>
      <c r="O135" s="10" t="s">
        <v>399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178</v>
      </c>
      <c r="V135" s="3" t="s">
        <v>5</v>
      </c>
      <c r="W135" s="3" t="s">
        <v>14</v>
      </c>
      <c r="X135" s="3" t="s">
        <v>34</v>
      </c>
      <c r="Y135" s="4">
        <v>3</v>
      </c>
      <c r="Z135" s="3" t="s">
        <v>36</v>
      </c>
      <c r="AA135" s="3" t="s">
        <v>526</v>
      </c>
    </row>
    <row r="136" spans="2:27" ht="14.25" customHeight="1" x14ac:dyDescent="0.45">
      <c r="B136" s="41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508</v>
      </c>
      <c r="M136" s="3" t="s">
        <v>180</v>
      </c>
      <c r="N136" s="9" t="s">
        <v>455</v>
      </c>
      <c r="O136" s="10" t="s">
        <v>456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176</v>
      </c>
      <c r="V136" s="3" t="s">
        <v>5</v>
      </c>
      <c r="W136" s="3" t="s">
        <v>15</v>
      </c>
      <c r="X136" s="3" t="s">
        <v>35</v>
      </c>
      <c r="Y136" s="4">
        <v>2</v>
      </c>
      <c r="Z136" s="3" t="s">
        <v>36</v>
      </c>
      <c r="AA136" s="3" t="s">
        <v>526</v>
      </c>
    </row>
    <row r="137" spans="2:27" ht="14.25" customHeight="1" x14ac:dyDescent="0.45">
      <c r="B137" s="41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508</v>
      </c>
      <c r="M137" s="3" t="s">
        <v>180</v>
      </c>
      <c r="N137" s="9" t="s">
        <v>455</v>
      </c>
      <c r="O137" s="10" t="s">
        <v>456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176</v>
      </c>
      <c r="V137" s="3" t="s">
        <v>5</v>
      </c>
      <c r="W137" s="3" t="s">
        <v>15</v>
      </c>
      <c r="X137" s="3" t="s">
        <v>35</v>
      </c>
      <c r="Y137" s="4">
        <v>2</v>
      </c>
      <c r="Z137" s="3" t="s">
        <v>36</v>
      </c>
      <c r="AA137" s="3" t="s">
        <v>526</v>
      </c>
    </row>
    <row r="138" spans="2:27" ht="14.25" customHeight="1" x14ac:dyDescent="0.45">
      <c r="B138" s="41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31</v>
      </c>
      <c r="M138" s="3" t="s">
        <v>180</v>
      </c>
      <c r="N138" s="9" t="s">
        <v>184</v>
      </c>
      <c r="O138" s="10" t="s">
        <v>185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178</v>
      </c>
      <c r="V138" s="3" t="s">
        <v>5</v>
      </c>
      <c r="W138" s="3" t="s">
        <v>14</v>
      </c>
      <c r="X138" s="3" t="s">
        <v>34</v>
      </c>
      <c r="Y138" s="4">
        <v>5</v>
      </c>
      <c r="Z138" s="3" t="s">
        <v>36</v>
      </c>
      <c r="AA138" s="3" t="s">
        <v>526</v>
      </c>
    </row>
    <row r="139" spans="2:27" ht="14.25" customHeight="1" x14ac:dyDescent="0.45">
      <c r="B139" s="41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32</v>
      </c>
      <c r="M139" s="3" t="s">
        <v>180</v>
      </c>
      <c r="N139" s="9" t="s">
        <v>201</v>
      </c>
      <c r="O139" s="10" t="s">
        <v>202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178</v>
      </c>
      <c r="V139" s="3" t="s">
        <v>5</v>
      </c>
      <c r="W139" s="3" t="s">
        <v>14</v>
      </c>
      <c r="X139" s="3" t="s">
        <v>34</v>
      </c>
      <c r="Y139" s="4">
        <v>5</v>
      </c>
      <c r="Z139" s="3" t="s">
        <v>36</v>
      </c>
      <c r="AA139" s="3" t="s">
        <v>526</v>
      </c>
    </row>
    <row r="140" spans="2:27" ht="14.25" customHeight="1" x14ac:dyDescent="0.45">
      <c r="B140" s="41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60</v>
      </c>
      <c r="M140" s="3" t="s">
        <v>180</v>
      </c>
      <c r="N140" s="9" t="s">
        <v>233</v>
      </c>
      <c r="O140" s="10" t="s">
        <v>234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176</v>
      </c>
      <c r="V140" s="3" t="s">
        <v>5</v>
      </c>
      <c r="W140" s="3" t="s">
        <v>14</v>
      </c>
      <c r="X140" s="3" t="s">
        <v>34</v>
      </c>
      <c r="Y140" s="4">
        <v>3</v>
      </c>
      <c r="Z140" s="3" t="s">
        <v>36</v>
      </c>
      <c r="AA140" s="3" t="s">
        <v>40</v>
      </c>
    </row>
    <row r="141" spans="2:27" ht="14.25" customHeight="1" x14ac:dyDescent="0.45">
      <c r="B141" s="41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65</v>
      </c>
      <c r="M141" s="3" t="s">
        <v>180</v>
      </c>
      <c r="N141" s="9" t="s">
        <v>231</v>
      </c>
      <c r="O141" s="10" t="s">
        <v>232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178</v>
      </c>
      <c r="V141" s="3" t="s">
        <v>5</v>
      </c>
      <c r="W141" s="3" t="s">
        <v>14</v>
      </c>
      <c r="X141" s="3" t="s">
        <v>35</v>
      </c>
      <c r="Y141" s="4">
        <v>3</v>
      </c>
      <c r="Z141" s="3" t="s">
        <v>36</v>
      </c>
      <c r="AA141" s="3" t="s">
        <v>526</v>
      </c>
    </row>
    <row r="142" spans="2:27" ht="14.25" customHeight="1" x14ac:dyDescent="0.45">
      <c r="B142" s="41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156</v>
      </c>
      <c r="M142" s="3" t="s">
        <v>180</v>
      </c>
      <c r="N142" s="9" t="s">
        <v>459</v>
      </c>
      <c r="O142" s="10" t="s">
        <v>460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176</v>
      </c>
      <c r="V142" s="3" t="s">
        <v>5</v>
      </c>
      <c r="W142" s="3" t="s">
        <v>14</v>
      </c>
      <c r="X142" s="3" t="s">
        <v>34</v>
      </c>
      <c r="Y142" s="4">
        <v>5</v>
      </c>
      <c r="Z142" s="3" t="s">
        <v>36</v>
      </c>
      <c r="AA142" s="3" t="s">
        <v>526</v>
      </c>
    </row>
    <row r="143" spans="2:27" ht="14.25" customHeight="1" x14ac:dyDescent="0.45">
      <c r="B143" s="41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30</v>
      </c>
      <c r="M143" s="3" t="s">
        <v>180</v>
      </c>
      <c r="N143" s="11" t="s">
        <v>437</v>
      </c>
      <c r="O143" s="11" t="s">
        <v>317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176</v>
      </c>
      <c r="V143" s="3" t="s">
        <v>5</v>
      </c>
      <c r="W143" s="3" t="s">
        <v>14</v>
      </c>
      <c r="X143" s="3" t="s">
        <v>35</v>
      </c>
      <c r="Y143" s="4">
        <v>5</v>
      </c>
      <c r="Z143" s="3" t="s">
        <v>37</v>
      </c>
      <c r="AA143" s="3" t="s">
        <v>526</v>
      </c>
    </row>
    <row r="144" spans="2:27" ht="14.25" customHeight="1" x14ac:dyDescent="0.45">
      <c r="B144" s="41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66</v>
      </c>
      <c r="M144" s="3" t="s">
        <v>180</v>
      </c>
      <c r="N144" s="11" t="s">
        <v>211</v>
      </c>
      <c r="O144" s="11" t="s">
        <v>212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176</v>
      </c>
      <c r="V144" s="3" t="s">
        <v>5</v>
      </c>
      <c r="W144" s="3" t="s">
        <v>18</v>
      </c>
      <c r="X144" s="3" t="s">
        <v>34</v>
      </c>
      <c r="Y144" s="4">
        <v>4</v>
      </c>
      <c r="Z144" s="3" t="s">
        <v>36</v>
      </c>
      <c r="AA144" s="3" t="s">
        <v>183</v>
      </c>
    </row>
    <row r="145" spans="2:27" ht="14.25" customHeight="1" x14ac:dyDescent="0.45">
      <c r="B145" s="41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90</v>
      </c>
      <c r="M145" s="3" t="s">
        <v>180</v>
      </c>
      <c r="N145" s="11" t="s">
        <v>483</v>
      </c>
      <c r="O145" s="11" t="s">
        <v>484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178</v>
      </c>
      <c r="V145" s="3" t="s">
        <v>7</v>
      </c>
      <c r="W145" s="3"/>
      <c r="X145" s="3" t="s">
        <v>34</v>
      </c>
      <c r="Y145" s="4">
        <v>3</v>
      </c>
      <c r="Z145" s="3" t="s">
        <v>37</v>
      </c>
      <c r="AA145" s="3" t="s">
        <v>40</v>
      </c>
    </row>
    <row r="146" spans="2:27" ht="14.25" customHeight="1" x14ac:dyDescent="0.45">
      <c r="B146" s="41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512</v>
      </c>
      <c r="M146" s="3" t="s">
        <v>180</v>
      </c>
      <c r="N146" s="9" t="s">
        <v>445</v>
      </c>
      <c r="O146" s="10" t="s">
        <v>446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178</v>
      </c>
      <c r="V146" s="3" t="s">
        <v>5</v>
      </c>
      <c r="W146" s="3" t="s">
        <v>15</v>
      </c>
      <c r="X146" s="3" t="s">
        <v>34</v>
      </c>
      <c r="Y146" s="4">
        <v>3</v>
      </c>
      <c r="Z146" s="3" t="s">
        <v>36</v>
      </c>
      <c r="AA146" s="3" t="s">
        <v>526</v>
      </c>
    </row>
    <row r="147" spans="2:27" ht="14.25" customHeight="1" x14ac:dyDescent="0.45">
      <c r="B147" s="41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78</v>
      </c>
      <c r="M147" s="3" t="s">
        <v>180</v>
      </c>
      <c r="N147" s="9" t="s">
        <v>257</v>
      </c>
      <c r="O147" s="10" t="s">
        <v>258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178</v>
      </c>
      <c r="V147" s="3" t="s">
        <v>5</v>
      </c>
      <c r="W147" s="3" t="s">
        <v>16</v>
      </c>
      <c r="X147" s="3" t="s">
        <v>34</v>
      </c>
      <c r="Y147" s="4">
        <v>4</v>
      </c>
      <c r="Z147" s="3" t="s">
        <v>37</v>
      </c>
      <c r="AA147" s="3" t="s">
        <v>526</v>
      </c>
    </row>
    <row r="148" spans="2:27" ht="14.25" customHeight="1" x14ac:dyDescent="0.45">
      <c r="B148" s="41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109</v>
      </c>
      <c r="M148" s="3" t="s">
        <v>180</v>
      </c>
      <c r="N148" s="9" t="s">
        <v>365</v>
      </c>
      <c r="O148" s="10" t="s">
        <v>366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176</v>
      </c>
      <c r="V148" s="3" t="s">
        <v>5</v>
      </c>
      <c r="W148" s="3" t="s">
        <v>21</v>
      </c>
      <c r="X148" s="3" t="s">
        <v>34</v>
      </c>
      <c r="Y148" s="4">
        <v>3</v>
      </c>
      <c r="Z148" s="3" t="s">
        <v>36</v>
      </c>
      <c r="AA148" s="3" t="s">
        <v>40</v>
      </c>
    </row>
    <row r="149" spans="2:27" ht="14.25" customHeight="1" x14ac:dyDescent="0.45">
      <c r="B149" s="41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142</v>
      </c>
      <c r="M149" s="3" t="s">
        <v>180</v>
      </c>
      <c r="N149" s="9" t="s">
        <v>415</v>
      </c>
      <c r="O149" s="10" t="s">
        <v>416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178</v>
      </c>
      <c r="V149" s="3" t="s">
        <v>5</v>
      </c>
      <c r="W149" s="3" t="s">
        <v>19</v>
      </c>
      <c r="X149" s="3" t="s">
        <v>35</v>
      </c>
      <c r="Y149" s="4">
        <v>5</v>
      </c>
      <c r="Z149" s="3" t="s">
        <v>36</v>
      </c>
      <c r="AA149" s="3" t="s">
        <v>40</v>
      </c>
    </row>
    <row r="150" spans="2:27" ht="14.25" customHeight="1" x14ac:dyDescent="0.45">
      <c r="B150" s="41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83</v>
      </c>
      <c r="M150" s="3" t="s">
        <v>180</v>
      </c>
      <c r="N150" s="9" t="s">
        <v>299</v>
      </c>
      <c r="O150" s="10" t="s">
        <v>300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176</v>
      </c>
      <c r="V150" s="3" t="s">
        <v>5</v>
      </c>
      <c r="W150" s="3" t="s">
        <v>14</v>
      </c>
      <c r="X150" s="3" t="s">
        <v>34</v>
      </c>
      <c r="Y150" s="4">
        <v>4</v>
      </c>
      <c r="Z150" s="3" t="s">
        <v>36</v>
      </c>
      <c r="AA150" s="3" t="s">
        <v>40</v>
      </c>
    </row>
    <row r="151" spans="2:27" ht="14.25" customHeight="1" x14ac:dyDescent="0.45">
      <c r="B151" s="41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83</v>
      </c>
      <c r="M151" s="3" t="s">
        <v>180</v>
      </c>
      <c r="N151" s="9" t="s">
        <v>299</v>
      </c>
      <c r="O151" s="10" t="s">
        <v>300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176</v>
      </c>
      <c r="V151" s="3" t="s">
        <v>5</v>
      </c>
      <c r="W151" s="3" t="s">
        <v>14</v>
      </c>
      <c r="X151" s="3" t="s">
        <v>34</v>
      </c>
      <c r="Y151" s="4">
        <v>3</v>
      </c>
      <c r="Z151" s="3" t="s">
        <v>36</v>
      </c>
      <c r="AA151" s="3" t="s">
        <v>40</v>
      </c>
    </row>
    <row r="152" spans="2:27" ht="14.25" customHeight="1" x14ac:dyDescent="0.45">
      <c r="B152" s="41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110</v>
      </c>
      <c r="M152" s="3" t="s">
        <v>180</v>
      </c>
      <c r="N152" s="9" t="s">
        <v>363</v>
      </c>
      <c r="O152" s="10" t="s">
        <v>364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176</v>
      </c>
      <c r="V152" s="3" t="s">
        <v>491</v>
      </c>
      <c r="W152" s="3"/>
      <c r="X152" s="3" t="s">
        <v>35</v>
      </c>
      <c r="Y152" s="4">
        <v>5</v>
      </c>
      <c r="Z152" s="3" t="s">
        <v>36</v>
      </c>
      <c r="AA152" s="3" t="s">
        <v>526</v>
      </c>
    </row>
    <row r="153" spans="2:27" ht="14.25" customHeight="1" x14ac:dyDescent="0.45">
      <c r="B153" s="41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110</v>
      </c>
      <c r="M153" s="3" t="s">
        <v>180</v>
      </c>
      <c r="N153" s="9" t="s">
        <v>363</v>
      </c>
      <c r="O153" s="10" t="s">
        <v>364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176</v>
      </c>
      <c r="V153" s="3" t="s">
        <v>491</v>
      </c>
      <c r="W153" s="3"/>
      <c r="X153" s="3" t="s">
        <v>35</v>
      </c>
      <c r="Y153" s="4">
        <v>5</v>
      </c>
      <c r="Z153" s="3" t="s">
        <v>36</v>
      </c>
      <c r="AA153" s="3" t="s">
        <v>526</v>
      </c>
    </row>
    <row r="154" spans="2:27" ht="14.25" customHeight="1" x14ac:dyDescent="0.45">
      <c r="B154" s="41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110</v>
      </c>
      <c r="M154" s="3" t="s">
        <v>180</v>
      </c>
      <c r="N154" s="9" t="s">
        <v>363</v>
      </c>
      <c r="O154" s="10" t="s">
        <v>364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176</v>
      </c>
      <c r="V154" s="3" t="s">
        <v>491</v>
      </c>
      <c r="W154" s="3"/>
      <c r="X154" s="3" t="s">
        <v>35</v>
      </c>
      <c r="Y154" s="4">
        <v>5</v>
      </c>
      <c r="Z154" s="3" t="s">
        <v>36</v>
      </c>
      <c r="AA154" s="3" t="s">
        <v>526</v>
      </c>
    </row>
    <row r="155" spans="2:27" ht="14.25" customHeight="1" x14ac:dyDescent="0.45">
      <c r="B155" s="41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110</v>
      </c>
      <c r="M155" s="3" t="s">
        <v>180</v>
      </c>
      <c r="N155" s="9" t="s">
        <v>363</v>
      </c>
      <c r="O155" s="10" t="s">
        <v>364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176</v>
      </c>
      <c r="V155" s="3" t="s">
        <v>491</v>
      </c>
      <c r="W155" s="13"/>
      <c r="X155" s="3" t="s">
        <v>35</v>
      </c>
      <c r="Y155" s="4">
        <v>5</v>
      </c>
      <c r="Z155" s="3" t="s">
        <v>36</v>
      </c>
      <c r="AA155" s="13" t="s">
        <v>526</v>
      </c>
    </row>
    <row r="156" spans="2:27" ht="14.25" customHeight="1" x14ac:dyDescent="0.45">
      <c r="B156" s="41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110</v>
      </c>
      <c r="M156" s="3" t="s">
        <v>180</v>
      </c>
      <c r="N156" s="9" t="s">
        <v>363</v>
      </c>
      <c r="O156" s="10" t="s">
        <v>364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176</v>
      </c>
      <c r="V156" s="3" t="s">
        <v>491</v>
      </c>
      <c r="W156" s="3"/>
      <c r="X156" s="3" t="s">
        <v>35</v>
      </c>
      <c r="Y156" s="4">
        <v>5</v>
      </c>
      <c r="Z156" s="3" t="s">
        <v>36</v>
      </c>
      <c r="AA156" s="3" t="s">
        <v>526</v>
      </c>
    </row>
    <row r="157" spans="2:27" ht="14.25" customHeight="1" x14ac:dyDescent="0.45">
      <c r="B157" s="41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110</v>
      </c>
      <c r="M157" s="3" t="s">
        <v>180</v>
      </c>
      <c r="N157" s="9" t="s">
        <v>363</v>
      </c>
      <c r="O157" s="10" t="s">
        <v>364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176</v>
      </c>
      <c r="V157" s="3" t="s">
        <v>491</v>
      </c>
      <c r="W157" s="13"/>
      <c r="X157" s="3" t="s">
        <v>35</v>
      </c>
      <c r="Y157" s="4">
        <v>5</v>
      </c>
      <c r="Z157" s="3" t="s">
        <v>36</v>
      </c>
      <c r="AA157" s="13" t="s">
        <v>526</v>
      </c>
    </row>
    <row r="158" spans="2:27" ht="14.25" customHeight="1" x14ac:dyDescent="0.45">
      <c r="B158" s="41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110</v>
      </c>
      <c r="M158" s="3" t="s">
        <v>180</v>
      </c>
      <c r="N158" s="9" t="s">
        <v>363</v>
      </c>
      <c r="O158" s="10" t="s">
        <v>364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176</v>
      </c>
      <c r="V158" s="3" t="s">
        <v>491</v>
      </c>
      <c r="W158" s="13"/>
      <c r="X158" s="3" t="s">
        <v>35</v>
      </c>
      <c r="Y158" s="4">
        <v>5</v>
      </c>
      <c r="Z158" s="3" t="s">
        <v>36</v>
      </c>
      <c r="AA158" s="13" t="s">
        <v>526</v>
      </c>
    </row>
    <row r="159" spans="2:27" ht="14.25" customHeight="1" x14ac:dyDescent="0.45">
      <c r="B159" s="41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49</v>
      </c>
      <c r="M159" s="3" t="s">
        <v>180</v>
      </c>
      <c r="N159" s="9" t="s">
        <v>195</v>
      </c>
      <c r="O159" s="10" t="s">
        <v>196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176</v>
      </c>
      <c r="V159" s="3" t="s">
        <v>5</v>
      </c>
      <c r="W159" s="3" t="s">
        <v>17</v>
      </c>
      <c r="X159" s="3" t="s">
        <v>34</v>
      </c>
      <c r="Y159" s="4">
        <v>5</v>
      </c>
      <c r="Z159" s="3" t="s">
        <v>37</v>
      </c>
      <c r="AA159" s="3" t="s">
        <v>526</v>
      </c>
    </row>
    <row r="160" spans="2:27" ht="14.25" customHeight="1" x14ac:dyDescent="0.45">
      <c r="B160" s="41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511</v>
      </c>
      <c r="M160" s="3" t="s">
        <v>180</v>
      </c>
      <c r="N160" s="9" t="s">
        <v>468</v>
      </c>
      <c r="O160" s="10" t="s">
        <v>469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176</v>
      </c>
      <c r="V160" s="3" t="s">
        <v>5</v>
      </c>
      <c r="W160" s="3" t="s">
        <v>14</v>
      </c>
      <c r="X160" s="3" t="s">
        <v>35</v>
      </c>
      <c r="Y160" s="4">
        <v>4</v>
      </c>
      <c r="Z160" s="3" t="s">
        <v>36</v>
      </c>
      <c r="AA160" s="3" t="s">
        <v>40</v>
      </c>
    </row>
    <row r="161" spans="2:27" ht="14.25" customHeight="1" x14ac:dyDescent="0.45">
      <c r="B161" s="41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516</v>
      </c>
      <c r="M161" s="3" t="s">
        <v>180</v>
      </c>
      <c r="N161" s="9" t="s">
        <v>245</v>
      </c>
      <c r="O161" s="10" t="s">
        <v>246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178</v>
      </c>
      <c r="V161" s="3" t="s">
        <v>5</v>
      </c>
      <c r="W161" s="3" t="s">
        <v>14</v>
      </c>
      <c r="X161" s="3" t="s">
        <v>34</v>
      </c>
      <c r="Y161" s="4">
        <v>4</v>
      </c>
      <c r="Z161" s="3" t="s">
        <v>37</v>
      </c>
      <c r="AA161" s="3" t="s">
        <v>526</v>
      </c>
    </row>
    <row r="162" spans="2:27" ht="14.25" customHeight="1" x14ac:dyDescent="0.45">
      <c r="B162" s="41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80</v>
      </c>
      <c r="M162" s="3" t="s">
        <v>180</v>
      </c>
      <c r="N162" s="9" t="s">
        <v>271</v>
      </c>
      <c r="O162" s="10" t="s">
        <v>272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178</v>
      </c>
      <c r="V162" s="3" t="s">
        <v>5</v>
      </c>
      <c r="W162" s="3" t="s">
        <v>20</v>
      </c>
      <c r="X162" s="3" t="s">
        <v>34</v>
      </c>
      <c r="Y162" s="4">
        <v>3</v>
      </c>
      <c r="Z162" s="3" t="s">
        <v>36</v>
      </c>
      <c r="AA162" s="3" t="s">
        <v>40</v>
      </c>
    </row>
    <row r="163" spans="2:27" ht="14.25" customHeight="1" x14ac:dyDescent="0.45">
      <c r="B163" s="41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149</v>
      </c>
      <c r="M163" s="3" t="s">
        <v>180</v>
      </c>
      <c r="N163" s="9" t="s">
        <v>447</v>
      </c>
      <c r="O163" s="10" t="s">
        <v>448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178</v>
      </c>
      <c r="V163" s="3" t="s">
        <v>5</v>
      </c>
      <c r="W163" s="3" t="s">
        <v>16</v>
      </c>
      <c r="X163" s="3" t="s">
        <v>34</v>
      </c>
      <c r="Y163" s="4">
        <v>4</v>
      </c>
      <c r="Z163" s="3" t="s">
        <v>36</v>
      </c>
      <c r="AA163" s="3" t="s">
        <v>526</v>
      </c>
    </row>
    <row r="164" spans="2:27" ht="14.25" customHeight="1" x14ac:dyDescent="0.45">
      <c r="B164" s="41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510</v>
      </c>
      <c r="M164" s="3" t="s">
        <v>180</v>
      </c>
      <c r="N164" s="9" t="s">
        <v>263</v>
      </c>
      <c r="O164" s="10" t="s">
        <v>264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176</v>
      </c>
      <c r="V164" s="3" t="s">
        <v>5</v>
      </c>
      <c r="W164" s="3" t="s">
        <v>14</v>
      </c>
      <c r="X164" s="3" t="s">
        <v>34</v>
      </c>
      <c r="Y164" s="4">
        <v>3</v>
      </c>
      <c r="Z164" s="3" t="s">
        <v>36</v>
      </c>
      <c r="AA164" s="3" t="s">
        <v>526</v>
      </c>
    </row>
    <row r="165" spans="2:27" ht="14.25" customHeight="1" x14ac:dyDescent="0.45">
      <c r="B165" s="41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162</v>
      </c>
      <c r="M165" s="3" t="s">
        <v>180</v>
      </c>
      <c r="N165" s="9" t="s">
        <v>478</v>
      </c>
      <c r="O165" s="10" t="s">
        <v>479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178</v>
      </c>
      <c r="V165" s="3" t="s">
        <v>5</v>
      </c>
      <c r="W165" s="3" t="s">
        <v>14</v>
      </c>
      <c r="X165" s="3" t="s">
        <v>34</v>
      </c>
      <c r="Y165" s="4">
        <v>1</v>
      </c>
      <c r="Z165" s="3" t="s">
        <v>37</v>
      </c>
      <c r="AA165" s="3" t="s">
        <v>526</v>
      </c>
    </row>
    <row r="166" spans="2:27" ht="14.25" customHeight="1" x14ac:dyDescent="0.45">
      <c r="B166" s="4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71</v>
      </c>
      <c r="M166" s="3" t="s">
        <v>180</v>
      </c>
      <c r="N166" s="9" t="s">
        <v>281</v>
      </c>
      <c r="O166" s="10" t="s">
        <v>282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176</v>
      </c>
      <c r="V166" s="3" t="s">
        <v>5</v>
      </c>
      <c r="W166" s="3" t="s">
        <v>14</v>
      </c>
      <c r="X166" s="3" t="s">
        <v>34</v>
      </c>
      <c r="Y166" s="4">
        <v>5</v>
      </c>
      <c r="Z166" s="3" t="s">
        <v>36</v>
      </c>
      <c r="AA166" s="3" t="s">
        <v>526</v>
      </c>
    </row>
    <row r="167" spans="2:27" ht="14.25" customHeight="1" x14ac:dyDescent="0.45">
      <c r="B167" s="41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105</v>
      </c>
      <c r="M167" s="3" t="s">
        <v>180</v>
      </c>
      <c r="N167" s="9" t="s">
        <v>351</v>
      </c>
      <c r="O167" s="10" t="s">
        <v>352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178</v>
      </c>
      <c r="V167" s="3" t="s">
        <v>5</v>
      </c>
      <c r="W167" s="3" t="s">
        <v>14</v>
      </c>
      <c r="X167" s="3" t="s">
        <v>34</v>
      </c>
      <c r="Y167" s="4">
        <v>5</v>
      </c>
      <c r="Z167" s="3" t="s">
        <v>36</v>
      </c>
      <c r="AA167" s="3" t="s">
        <v>183</v>
      </c>
    </row>
    <row r="168" spans="2:27" ht="14.25" customHeight="1" x14ac:dyDescent="0.45">
      <c r="B168" s="41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139</v>
      </c>
      <c r="M168" s="3" t="s">
        <v>180</v>
      </c>
      <c r="N168" s="9" t="s">
        <v>437</v>
      </c>
      <c r="O168" s="10" t="s">
        <v>438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176</v>
      </c>
      <c r="V168" s="3" t="s">
        <v>5</v>
      </c>
      <c r="W168" s="3" t="s">
        <v>14</v>
      </c>
      <c r="X168" s="3" t="s">
        <v>35</v>
      </c>
      <c r="Y168" s="4">
        <v>4</v>
      </c>
      <c r="Z168" s="3" t="s">
        <v>36</v>
      </c>
      <c r="AA168" s="3" t="s">
        <v>526</v>
      </c>
    </row>
    <row r="169" spans="2:27" ht="14.25" customHeight="1" x14ac:dyDescent="0.45">
      <c r="B169" s="41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139</v>
      </c>
      <c r="M169" s="3" t="s">
        <v>180</v>
      </c>
      <c r="N169" s="9" t="s">
        <v>437</v>
      </c>
      <c r="O169" s="10" t="s">
        <v>438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176</v>
      </c>
      <c r="V169" s="3" t="s">
        <v>5</v>
      </c>
      <c r="W169" s="3" t="s">
        <v>14</v>
      </c>
      <c r="X169" s="3" t="s">
        <v>35</v>
      </c>
      <c r="Y169" s="4">
        <v>5</v>
      </c>
      <c r="Z169" s="3" t="s">
        <v>36</v>
      </c>
      <c r="AA169" s="3" t="s">
        <v>526</v>
      </c>
    </row>
    <row r="170" spans="2:27" ht="14.25" customHeight="1" x14ac:dyDescent="0.45">
      <c r="B170" s="41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33</v>
      </c>
      <c r="M170" s="3" t="s">
        <v>180</v>
      </c>
      <c r="N170" s="9" t="s">
        <v>187</v>
      </c>
      <c r="O170" s="10" t="s">
        <v>188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176</v>
      </c>
      <c r="V170" s="3" t="s">
        <v>5</v>
      </c>
      <c r="W170" s="3" t="s">
        <v>15</v>
      </c>
      <c r="X170" s="3" t="s">
        <v>34</v>
      </c>
      <c r="Y170" s="4">
        <v>2</v>
      </c>
      <c r="Z170" s="3" t="s">
        <v>37</v>
      </c>
      <c r="AA170" s="3" t="s">
        <v>526</v>
      </c>
    </row>
    <row r="171" spans="2:27" ht="14.25" customHeight="1" x14ac:dyDescent="0.45">
      <c r="B171" s="41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67</v>
      </c>
      <c r="M171" s="3" t="s">
        <v>180</v>
      </c>
      <c r="N171" s="9" t="s">
        <v>235</v>
      </c>
      <c r="O171" s="10" t="s">
        <v>236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178</v>
      </c>
      <c r="V171" s="3" t="s">
        <v>5</v>
      </c>
      <c r="W171" s="3" t="s">
        <v>14</v>
      </c>
      <c r="X171" s="3" t="s">
        <v>35</v>
      </c>
      <c r="Y171" s="4">
        <v>5</v>
      </c>
      <c r="Z171" s="3" t="s">
        <v>36</v>
      </c>
      <c r="AA171" s="3" t="s">
        <v>526</v>
      </c>
    </row>
    <row r="172" spans="2:27" ht="14.25" customHeight="1" x14ac:dyDescent="0.45">
      <c r="B172" s="41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506</v>
      </c>
      <c r="M172" s="3" t="s">
        <v>180</v>
      </c>
      <c r="N172" s="9" t="s">
        <v>305</v>
      </c>
      <c r="O172" s="10" t="s">
        <v>306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178</v>
      </c>
      <c r="V172" s="3" t="s">
        <v>5</v>
      </c>
      <c r="W172" s="3" t="s">
        <v>19</v>
      </c>
      <c r="X172" s="3" t="s">
        <v>35</v>
      </c>
      <c r="Y172" s="4">
        <v>3</v>
      </c>
      <c r="Z172" s="3" t="s">
        <v>37</v>
      </c>
      <c r="AA172" s="3" t="s">
        <v>526</v>
      </c>
    </row>
    <row r="173" spans="2:27" ht="14.25" customHeight="1" x14ac:dyDescent="0.45">
      <c r="B173" s="41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128</v>
      </c>
      <c r="M173" s="3" t="s">
        <v>180</v>
      </c>
      <c r="N173" s="9" t="s">
        <v>419</v>
      </c>
      <c r="O173" s="10" t="s">
        <v>420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176</v>
      </c>
      <c r="V173" s="3" t="s">
        <v>5</v>
      </c>
      <c r="W173" s="3" t="s">
        <v>18</v>
      </c>
      <c r="X173" s="3" t="s">
        <v>35</v>
      </c>
      <c r="Y173" s="4">
        <v>2</v>
      </c>
      <c r="Z173" s="3" t="s">
        <v>36</v>
      </c>
      <c r="AA173" s="3" t="s">
        <v>40</v>
      </c>
    </row>
    <row r="174" spans="2:27" ht="14.25" customHeight="1" x14ac:dyDescent="0.45">
      <c r="B174" s="41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136</v>
      </c>
      <c r="M174" s="3" t="s">
        <v>180</v>
      </c>
      <c r="N174" s="9" t="s">
        <v>427</v>
      </c>
      <c r="O174" s="10" t="s">
        <v>428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176</v>
      </c>
      <c r="V174" s="3" t="s">
        <v>5</v>
      </c>
      <c r="W174" s="3" t="s">
        <v>14</v>
      </c>
      <c r="X174" s="3" t="s">
        <v>34</v>
      </c>
      <c r="Y174" s="4">
        <v>5</v>
      </c>
      <c r="Z174" s="3" t="s">
        <v>36</v>
      </c>
      <c r="AA174" s="3" t="s">
        <v>526</v>
      </c>
    </row>
    <row r="175" spans="2:27" ht="14.25" customHeight="1" x14ac:dyDescent="0.45">
      <c r="B175" s="41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136</v>
      </c>
      <c r="M175" s="3" t="s">
        <v>180</v>
      </c>
      <c r="N175" s="9" t="s">
        <v>427</v>
      </c>
      <c r="O175" s="10" t="s">
        <v>428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176</v>
      </c>
      <c r="V175" s="3" t="s">
        <v>5</v>
      </c>
      <c r="W175" s="3" t="s">
        <v>14</v>
      </c>
      <c r="X175" s="3" t="s">
        <v>34</v>
      </c>
      <c r="Y175" s="4">
        <v>5</v>
      </c>
      <c r="Z175" s="3" t="s">
        <v>36</v>
      </c>
      <c r="AA175" s="3" t="s">
        <v>526</v>
      </c>
    </row>
    <row r="176" spans="2:27" ht="14.25" customHeight="1" x14ac:dyDescent="0.45">
      <c r="B176" s="41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146</v>
      </c>
      <c r="M176" s="3" t="s">
        <v>180</v>
      </c>
      <c r="N176" s="9" t="s">
        <v>441</v>
      </c>
      <c r="O176" s="10" t="s">
        <v>442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176</v>
      </c>
      <c r="V176" s="3" t="s">
        <v>5</v>
      </c>
      <c r="W176" s="3" t="s">
        <v>19</v>
      </c>
      <c r="X176" s="3" t="s">
        <v>35</v>
      </c>
      <c r="Y176" s="4">
        <v>3</v>
      </c>
      <c r="Z176" s="3" t="s">
        <v>36</v>
      </c>
      <c r="AA176" s="3" t="s">
        <v>526</v>
      </c>
    </row>
    <row r="177" spans="2:27" ht="14.25" customHeight="1" x14ac:dyDescent="0.45">
      <c r="B177" s="41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146</v>
      </c>
      <c r="M177" s="3" t="s">
        <v>180</v>
      </c>
      <c r="N177" s="9" t="s">
        <v>441</v>
      </c>
      <c r="O177" s="10" t="s">
        <v>442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176</v>
      </c>
      <c r="V177" s="3" t="s">
        <v>5</v>
      </c>
      <c r="W177" s="3" t="s">
        <v>19</v>
      </c>
      <c r="X177" s="3" t="s">
        <v>35</v>
      </c>
      <c r="Y177" s="4">
        <v>3</v>
      </c>
      <c r="Z177" s="3" t="s">
        <v>36</v>
      </c>
      <c r="AA177" s="3" t="s">
        <v>526</v>
      </c>
    </row>
    <row r="178" spans="2:27" ht="14.25" customHeight="1" x14ac:dyDescent="0.45">
      <c r="B178" s="41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126</v>
      </c>
      <c r="M178" s="3" t="s">
        <v>180</v>
      </c>
      <c r="N178" s="9" t="s">
        <v>408</v>
      </c>
      <c r="O178" s="10" t="s">
        <v>409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176</v>
      </c>
      <c r="V178" s="3" t="s">
        <v>5</v>
      </c>
      <c r="W178" s="3" t="s">
        <v>19</v>
      </c>
      <c r="X178" s="3" t="s">
        <v>35</v>
      </c>
      <c r="Y178" s="4">
        <v>2</v>
      </c>
      <c r="Z178" s="3" t="s">
        <v>36</v>
      </c>
      <c r="AA178" s="3" t="s">
        <v>526</v>
      </c>
    </row>
    <row r="179" spans="2:27" ht="14.25" customHeight="1" x14ac:dyDescent="0.45">
      <c r="B179" s="41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126</v>
      </c>
      <c r="M179" s="3" t="s">
        <v>180</v>
      </c>
      <c r="N179" s="9" t="s">
        <v>408</v>
      </c>
      <c r="O179" s="10" t="s">
        <v>409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176</v>
      </c>
      <c r="V179" s="3" t="s">
        <v>5</v>
      </c>
      <c r="W179" s="3" t="s">
        <v>19</v>
      </c>
      <c r="X179" s="3" t="s">
        <v>35</v>
      </c>
      <c r="Y179" s="4">
        <v>2</v>
      </c>
      <c r="Z179" s="3" t="s">
        <v>36</v>
      </c>
      <c r="AA179" s="3" t="s">
        <v>526</v>
      </c>
    </row>
    <row r="180" spans="2:27" ht="14.25" customHeight="1" x14ac:dyDescent="0.45">
      <c r="B180" s="41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57</v>
      </c>
      <c r="M180" s="3" t="s">
        <v>180</v>
      </c>
      <c r="N180" s="9" t="s">
        <v>209</v>
      </c>
      <c r="O180" s="10" t="s">
        <v>210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178</v>
      </c>
      <c r="V180" s="3" t="s">
        <v>7</v>
      </c>
      <c r="W180" s="3"/>
      <c r="X180" s="3" t="s">
        <v>35</v>
      </c>
      <c r="Y180" s="4">
        <v>3</v>
      </c>
      <c r="Z180" s="3" t="s">
        <v>36</v>
      </c>
      <c r="AA180" s="3" t="s">
        <v>526</v>
      </c>
    </row>
    <row r="181" spans="2:27" ht="14.25" customHeight="1" x14ac:dyDescent="0.45">
      <c r="B181" s="41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509</v>
      </c>
      <c r="M181" s="3" t="s">
        <v>180</v>
      </c>
      <c r="N181" s="9" t="s">
        <v>472</v>
      </c>
      <c r="O181" s="10" t="s">
        <v>473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178</v>
      </c>
      <c r="V181" s="3" t="s">
        <v>5</v>
      </c>
      <c r="W181" s="3" t="s">
        <v>14</v>
      </c>
      <c r="X181" s="3" t="s">
        <v>35</v>
      </c>
      <c r="Y181" s="4">
        <v>5</v>
      </c>
      <c r="Z181" s="3" t="s">
        <v>37</v>
      </c>
      <c r="AA181" s="3" t="s">
        <v>40</v>
      </c>
    </row>
    <row r="182" spans="2:27" ht="14.25" customHeight="1" x14ac:dyDescent="0.45">
      <c r="B182" s="41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173</v>
      </c>
      <c r="M182" s="3" t="s">
        <v>180</v>
      </c>
      <c r="N182" s="9" t="s">
        <v>283</v>
      </c>
      <c r="O182" s="10" t="s">
        <v>284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176</v>
      </c>
      <c r="V182" s="3" t="s">
        <v>5</v>
      </c>
      <c r="W182" s="3" t="s">
        <v>14</v>
      </c>
      <c r="X182" s="3" t="s">
        <v>34</v>
      </c>
      <c r="Y182" s="4">
        <v>4</v>
      </c>
      <c r="Z182" s="3" t="s">
        <v>37</v>
      </c>
      <c r="AA182" s="3" t="s">
        <v>40</v>
      </c>
    </row>
    <row r="183" spans="2:27" ht="14.25" customHeight="1" x14ac:dyDescent="0.45">
      <c r="B183" s="41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127</v>
      </c>
      <c r="M183" s="3" t="s">
        <v>180</v>
      </c>
      <c r="N183" s="9" t="s">
        <v>402</v>
      </c>
      <c r="O183" s="10" t="s">
        <v>403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178</v>
      </c>
      <c r="V183" s="3" t="s">
        <v>5</v>
      </c>
      <c r="W183" s="3" t="s">
        <v>16</v>
      </c>
      <c r="X183" s="3" t="s">
        <v>34</v>
      </c>
      <c r="Y183" s="4">
        <v>3</v>
      </c>
      <c r="Z183" s="3" t="s">
        <v>36</v>
      </c>
      <c r="AA183" s="3" t="s">
        <v>526</v>
      </c>
    </row>
    <row r="184" spans="2:27" ht="14.25" customHeight="1" x14ac:dyDescent="0.45">
      <c r="B184" s="41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45">
      <c r="B185" s="41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498</v>
      </c>
      <c r="M185" s="3" t="s">
        <v>181</v>
      </c>
      <c r="N185" s="11" t="s">
        <v>499</v>
      </c>
      <c r="O185" s="11" t="s">
        <v>480</v>
      </c>
      <c r="P185" s="1" t="s">
        <v>560</v>
      </c>
      <c r="Q185" s="1" t="s">
        <v>560</v>
      </c>
      <c r="R185" s="1" t="s">
        <v>560</v>
      </c>
      <c r="S185" s="43"/>
      <c r="T185" s="43"/>
      <c r="U185" s="1" t="s">
        <v>560</v>
      </c>
      <c r="V185" s="3" t="s">
        <v>5</v>
      </c>
      <c r="W185" s="3" t="s">
        <v>14</v>
      </c>
      <c r="X185" s="3" t="s">
        <v>35</v>
      </c>
      <c r="Y185" s="4">
        <v>5</v>
      </c>
      <c r="Z185" s="3" t="s">
        <v>36</v>
      </c>
      <c r="AA185" s="3" t="s">
        <v>40</v>
      </c>
    </row>
    <row r="186" spans="2:27" ht="14.25" customHeight="1" x14ac:dyDescent="0.45">
      <c r="B186" s="41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48</v>
      </c>
      <c r="M186" s="3" t="s">
        <v>181</v>
      </c>
      <c r="N186" s="9" t="s">
        <v>481</v>
      </c>
      <c r="O186" s="10" t="s">
        <v>480</v>
      </c>
      <c r="P186" s="1" t="s">
        <v>560</v>
      </c>
      <c r="Q186" s="1" t="s">
        <v>560</v>
      </c>
      <c r="R186" s="1" t="s">
        <v>560</v>
      </c>
      <c r="S186" s="1"/>
      <c r="T186" s="1"/>
      <c r="U186" s="1" t="s">
        <v>560</v>
      </c>
      <c r="V186" s="3" t="s">
        <v>5</v>
      </c>
      <c r="W186" s="3" t="s">
        <v>15</v>
      </c>
      <c r="X186" s="3" t="s">
        <v>35</v>
      </c>
      <c r="Y186" s="4">
        <v>5</v>
      </c>
      <c r="Z186" s="3" t="s">
        <v>36</v>
      </c>
      <c r="AA186" s="3" t="s">
        <v>526</v>
      </c>
    </row>
    <row r="187" spans="2:27" ht="14.25" customHeight="1" x14ac:dyDescent="0.45">
      <c r="B187" s="41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48</v>
      </c>
      <c r="M187" s="3" t="s">
        <v>181</v>
      </c>
      <c r="N187" s="9" t="s">
        <v>481</v>
      </c>
      <c r="O187" s="10" t="s">
        <v>480</v>
      </c>
      <c r="P187" s="1" t="s">
        <v>560</v>
      </c>
      <c r="Q187" s="1" t="s">
        <v>560</v>
      </c>
      <c r="R187" s="1" t="s">
        <v>560</v>
      </c>
      <c r="S187" s="1"/>
      <c r="T187" s="1"/>
      <c r="U187" s="1" t="s">
        <v>560</v>
      </c>
      <c r="V187" s="3" t="s">
        <v>5</v>
      </c>
      <c r="W187" s="3" t="s">
        <v>15</v>
      </c>
      <c r="X187" s="3" t="s">
        <v>35</v>
      </c>
      <c r="Y187" s="4">
        <v>4</v>
      </c>
      <c r="Z187" s="3" t="s">
        <v>36</v>
      </c>
      <c r="AA187" s="3" t="s">
        <v>526</v>
      </c>
    </row>
    <row r="188" spans="2:27" ht="14.25" customHeight="1" x14ac:dyDescent="0.45">
      <c r="B188" s="4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61</v>
      </c>
      <c r="M188" s="3" t="s">
        <v>181</v>
      </c>
      <c r="N188" s="11" t="s">
        <v>215</v>
      </c>
      <c r="O188" s="11" t="s">
        <v>480</v>
      </c>
      <c r="P188" s="1" t="s">
        <v>560</v>
      </c>
      <c r="Q188" s="1" t="s">
        <v>560</v>
      </c>
      <c r="R188" s="1" t="s">
        <v>560</v>
      </c>
      <c r="S188" s="1"/>
      <c r="T188" s="1"/>
      <c r="U188" s="1" t="s">
        <v>560</v>
      </c>
      <c r="V188" s="3" t="s">
        <v>5</v>
      </c>
      <c r="W188" s="3" t="s">
        <v>15</v>
      </c>
      <c r="X188" s="3" t="s">
        <v>35</v>
      </c>
      <c r="Y188" s="4">
        <v>5</v>
      </c>
      <c r="Z188" s="3" t="s">
        <v>37</v>
      </c>
      <c r="AA188" s="3" t="s">
        <v>526</v>
      </c>
    </row>
    <row r="189" spans="2:27" ht="14.25" customHeight="1" x14ac:dyDescent="0.45">
      <c r="B189" s="41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64</v>
      </c>
      <c r="M189" s="3" t="s">
        <v>181</v>
      </c>
      <c r="N189" s="11" t="s">
        <v>228</v>
      </c>
      <c r="O189" s="11" t="s">
        <v>480</v>
      </c>
      <c r="P189" s="1" t="s">
        <v>560</v>
      </c>
      <c r="Q189" s="1" t="s">
        <v>560</v>
      </c>
      <c r="R189" s="1" t="s">
        <v>560</v>
      </c>
      <c r="S189" s="1"/>
      <c r="T189" s="1"/>
      <c r="U189" s="1" t="s">
        <v>560</v>
      </c>
      <c r="V189" s="3" t="s">
        <v>5</v>
      </c>
      <c r="W189" s="3" t="s">
        <v>15</v>
      </c>
      <c r="X189" s="3" t="s">
        <v>35</v>
      </c>
      <c r="Y189" s="4">
        <v>1</v>
      </c>
      <c r="Z189" s="3" t="s">
        <v>37</v>
      </c>
      <c r="AA189" s="3" t="s">
        <v>526</v>
      </c>
    </row>
    <row r="190" spans="2:27" ht="14.25" customHeight="1" x14ac:dyDescent="0.45">
      <c r="B190" s="41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64</v>
      </c>
      <c r="M190" s="3" t="s">
        <v>181</v>
      </c>
      <c r="N190" s="11" t="s">
        <v>228</v>
      </c>
      <c r="O190" s="11" t="s">
        <v>480</v>
      </c>
      <c r="P190" s="1" t="s">
        <v>560</v>
      </c>
      <c r="Q190" s="1" t="s">
        <v>560</v>
      </c>
      <c r="R190" s="1" t="s">
        <v>560</v>
      </c>
      <c r="S190" s="1"/>
      <c r="T190" s="1"/>
      <c r="U190" s="1" t="s">
        <v>560</v>
      </c>
      <c r="V190" s="3" t="s">
        <v>5</v>
      </c>
      <c r="W190" s="3" t="s">
        <v>14</v>
      </c>
      <c r="X190" s="3" t="s">
        <v>35</v>
      </c>
      <c r="Y190" s="4">
        <v>1</v>
      </c>
      <c r="Z190" s="3" t="s">
        <v>37</v>
      </c>
      <c r="AA190" s="3" t="s">
        <v>526</v>
      </c>
    </row>
    <row r="191" spans="2:27" ht="14.25" customHeight="1" x14ac:dyDescent="0.45">
      <c r="B191" s="41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88</v>
      </c>
      <c r="M191" s="3" t="s">
        <v>181</v>
      </c>
      <c r="N191" s="11" t="s">
        <v>482</v>
      </c>
      <c r="O191" s="11" t="s">
        <v>480</v>
      </c>
      <c r="P191" s="1" t="s">
        <v>560</v>
      </c>
      <c r="Q191" s="1" t="s">
        <v>560</v>
      </c>
      <c r="R191" s="1" t="s">
        <v>560</v>
      </c>
      <c r="S191" s="1"/>
      <c r="T191" s="1"/>
      <c r="U191" s="1" t="s">
        <v>560</v>
      </c>
      <c r="V191" s="3" t="s">
        <v>5</v>
      </c>
      <c r="W191" s="3" t="s">
        <v>14</v>
      </c>
      <c r="X191" s="3" t="s">
        <v>35</v>
      </c>
      <c r="Y191" s="4">
        <v>5</v>
      </c>
      <c r="Z191" s="3" t="s">
        <v>36</v>
      </c>
      <c r="AA191" s="3" t="s">
        <v>526</v>
      </c>
    </row>
    <row r="192" spans="2:27" ht="14.25" customHeight="1" x14ac:dyDescent="0.45">
      <c r="B192" s="41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504</v>
      </c>
      <c r="M192" s="3" t="s">
        <v>181</v>
      </c>
      <c r="N192" s="11" t="s">
        <v>410</v>
      </c>
      <c r="O192" s="11" t="s">
        <v>480</v>
      </c>
      <c r="P192" s="1" t="s">
        <v>560</v>
      </c>
      <c r="Q192" s="1" t="s">
        <v>560</v>
      </c>
      <c r="R192" s="1" t="s">
        <v>560</v>
      </c>
      <c r="S192" s="1"/>
      <c r="T192" s="1"/>
      <c r="U192" s="1" t="s">
        <v>560</v>
      </c>
      <c r="V192" s="3" t="s">
        <v>5</v>
      </c>
      <c r="W192" s="3" t="s">
        <v>14</v>
      </c>
      <c r="X192" s="3" t="s">
        <v>34</v>
      </c>
      <c r="Y192" s="4">
        <v>3</v>
      </c>
      <c r="Z192" s="3" t="s">
        <v>37</v>
      </c>
      <c r="AA192" s="11" t="s">
        <v>526</v>
      </c>
    </row>
    <row r="193" spans="2:27" ht="14.25" customHeight="1" x14ac:dyDescent="0.45">
      <c r="B193" s="41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174</v>
      </c>
      <c r="M193" s="3" t="s">
        <v>181</v>
      </c>
      <c r="N193" s="11" t="s">
        <v>519</v>
      </c>
      <c r="O193" s="11" t="s">
        <v>480</v>
      </c>
      <c r="P193" s="1" t="s">
        <v>560</v>
      </c>
      <c r="Q193" s="1" t="s">
        <v>560</v>
      </c>
      <c r="R193" s="1" t="s">
        <v>560</v>
      </c>
      <c r="S193" s="1"/>
      <c r="T193" s="1"/>
      <c r="U193" s="1" t="s">
        <v>560</v>
      </c>
      <c r="V193" s="3" t="s">
        <v>6</v>
      </c>
      <c r="W193" s="3" t="s">
        <v>14</v>
      </c>
      <c r="X193" s="3" t="s">
        <v>35</v>
      </c>
      <c r="Y193" s="4">
        <v>5</v>
      </c>
      <c r="Z193" s="3" t="s">
        <v>36</v>
      </c>
      <c r="AA193" s="3" t="s">
        <v>526</v>
      </c>
    </row>
    <row r="194" spans="2:27" ht="14.25" customHeight="1" x14ac:dyDescent="0.45">
      <c r="B194" s="41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174</v>
      </c>
      <c r="M194" s="3" t="s">
        <v>181</v>
      </c>
      <c r="N194" s="11" t="s">
        <v>519</v>
      </c>
      <c r="O194" s="11" t="s">
        <v>480</v>
      </c>
      <c r="P194" s="1" t="s">
        <v>560</v>
      </c>
      <c r="Q194" s="1" t="s">
        <v>560</v>
      </c>
      <c r="R194" s="1" t="s">
        <v>560</v>
      </c>
      <c r="S194" s="1"/>
      <c r="T194" s="1"/>
      <c r="U194" s="1" t="s">
        <v>560</v>
      </c>
      <c r="V194" s="3" t="s">
        <v>6</v>
      </c>
      <c r="W194" s="3" t="s">
        <v>14</v>
      </c>
      <c r="X194" s="3" t="s">
        <v>35</v>
      </c>
      <c r="Y194" s="4">
        <v>5</v>
      </c>
      <c r="Z194" s="3" t="s">
        <v>36</v>
      </c>
      <c r="AA194" s="3" t="s">
        <v>526</v>
      </c>
    </row>
    <row r="195" spans="2:27" ht="14.25" customHeight="1" x14ac:dyDescent="0.45">
      <c r="B195" s="41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174</v>
      </c>
      <c r="M195" s="3" t="s">
        <v>181</v>
      </c>
      <c r="N195" s="11" t="s">
        <v>519</v>
      </c>
      <c r="O195" s="11" t="s">
        <v>480</v>
      </c>
      <c r="P195" s="1" t="s">
        <v>560</v>
      </c>
      <c r="Q195" s="1" t="s">
        <v>560</v>
      </c>
      <c r="R195" s="1" t="s">
        <v>560</v>
      </c>
      <c r="S195" s="1"/>
      <c r="T195" s="1"/>
      <c r="U195" s="1" t="s">
        <v>560</v>
      </c>
      <c r="V195" s="3" t="s">
        <v>6</v>
      </c>
      <c r="W195" s="3" t="s">
        <v>14</v>
      </c>
      <c r="X195" s="3" t="s">
        <v>35</v>
      </c>
      <c r="Y195" s="4">
        <v>5</v>
      </c>
      <c r="Z195" s="3" t="s">
        <v>36</v>
      </c>
      <c r="AA195" s="3" t="s">
        <v>526</v>
      </c>
    </row>
    <row r="196" spans="2:27" ht="14.25" customHeight="1" x14ac:dyDescent="0.45">
      <c r="B196" s="41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174</v>
      </c>
      <c r="M196" s="3" t="s">
        <v>181</v>
      </c>
      <c r="N196" s="11" t="s">
        <v>519</v>
      </c>
      <c r="O196" s="11" t="s">
        <v>480</v>
      </c>
      <c r="P196" s="1" t="s">
        <v>560</v>
      </c>
      <c r="Q196" s="1" t="s">
        <v>560</v>
      </c>
      <c r="R196" s="1" t="s">
        <v>560</v>
      </c>
      <c r="S196" s="1"/>
      <c r="T196" s="1"/>
      <c r="U196" s="1" t="s">
        <v>560</v>
      </c>
      <c r="V196" s="3" t="s">
        <v>6</v>
      </c>
      <c r="W196" s="3" t="s">
        <v>14</v>
      </c>
      <c r="X196" s="3" t="s">
        <v>35</v>
      </c>
      <c r="Y196" s="4">
        <v>5</v>
      </c>
      <c r="Z196" s="3" t="s">
        <v>36</v>
      </c>
      <c r="AA196" s="3" t="s">
        <v>526</v>
      </c>
    </row>
    <row r="197" spans="2:27" ht="14.25" customHeight="1" x14ac:dyDescent="0.45">
      <c r="B197" s="41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174</v>
      </c>
      <c r="M197" s="3" t="s">
        <v>181</v>
      </c>
      <c r="N197" s="11" t="s">
        <v>519</v>
      </c>
      <c r="O197" s="11" t="s">
        <v>480</v>
      </c>
      <c r="P197" s="1" t="s">
        <v>560</v>
      </c>
      <c r="Q197" s="1" t="s">
        <v>560</v>
      </c>
      <c r="R197" s="1" t="s">
        <v>560</v>
      </c>
      <c r="S197" s="1"/>
      <c r="T197" s="1"/>
      <c r="U197" s="1" t="s">
        <v>560</v>
      </c>
      <c r="V197" s="3" t="s">
        <v>6</v>
      </c>
      <c r="W197" s="3" t="s">
        <v>14</v>
      </c>
      <c r="X197" s="3" t="s">
        <v>35</v>
      </c>
      <c r="Y197" s="4">
        <v>5</v>
      </c>
      <c r="Z197" s="3" t="s">
        <v>36</v>
      </c>
      <c r="AA197" s="3" t="s">
        <v>526</v>
      </c>
    </row>
    <row r="198" spans="2:27" ht="14.25" customHeight="1" x14ac:dyDescent="0.45">
      <c r="B198" s="41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174</v>
      </c>
      <c r="M198" s="3" t="s">
        <v>181</v>
      </c>
      <c r="N198" s="11" t="s">
        <v>519</v>
      </c>
      <c r="O198" s="11" t="s">
        <v>480</v>
      </c>
      <c r="P198" s="1" t="s">
        <v>560</v>
      </c>
      <c r="Q198" s="1" t="s">
        <v>560</v>
      </c>
      <c r="R198" s="1" t="s">
        <v>560</v>
      </c>
      <c r="S198" s="1"/>
      <c r="T198" s="1"/>
      <c r="U198" s="1" t="s">
        <v>560</v>
      </c>
      <c r="V198" s="3" t="s">
        <v>6</v>
      </c>
      <c r="W198" s="3" t="s">
        <v>14</v>
      </c>
      <c r="X198" s="3" t="s">
        <v>35</v>
      </c>
      <c r="Y198" s="4">
        <v>5</v>
      </c>
      <c r="Z198" s="3" t="s">
        <v>36</v>
      </c>
      <c r="AA198" s="3" t="s">
        <v>526</v>
      </c>
    </row>
    <row r="199" spans="2:27" ht="14.25" customHeight="1" x14ac:dyDescent="0.45">
      <c r="B199" s="41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174</v>
      </c>
      <c r="M199" s="3" t="s">
        <v>181</v>
      </c>
      <c r="N199" s="11" t="s">
        <v>519</v>
      </c>
      <c r="O199" s="11" t="s">
        <v>480</v>
      </c>
      <c r="P199" s="1" t="s">
        <v>560</v>
      </c>
      <c r="Q199" s="1" t="s">
        <v>560</v>
      </c>
      <c r="R199" s="1" t="s">
        <v>560</v>
      </c>
      <c r="S199" s="1"/>
      <c r="T199" s="1"/>
      <c r="U199" s="1" t="s">
        <v>560</v>
      </c>
      <c r="V199" s="3" t="s">
        <v>6</v>
      </c>
      <c r="W199" s="3" t="s">
        <v>14</v>
      </c>
      <c r="X199" s="3" t="s">
        <v>35</v>
      </c>
      <c r="Y199" s="4">
        <v>5</v>
      </c>
      <c r="Z199" s="3" t="s">
        <v>36</v>
      </c>
      <c r="AA199" s="3" t="s">
        <v>526</v>
      </c>
    </row>
    <row r="200" spans="2:27" ht="14.25" customHeight="1" x14ac:dyDescent="0.45">
      <c r="B200" s="41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174</v>
      </c>
      <c r="M200" s="3" t="s">
        <v>181</v>
      </c>
      <c r="N200" s="11" t="s">
        <v>519</v>
      </c>
      <c r="O200" s="11" t="s">
        <v>480</v>
      </c>
      <c r="P200" s="1" t="s">
        <v>560</v>
      </c>
      <c r="Q200" s="1" t="s">
        <v>560</v>
      </c>
      <c r="R200" s="1" t="s">
        <v>560</v>
      </c>
      <c r="S200" s="1"/>
      <c r="T200" s="1"/>
      <c r="U200" s="1" t="s">
        <v>560</v>
      </c>
      <c r="V200" s="3" t="s">
        <v>6</v>
      </c>
      <c r="W200" s="3" t="s">
        <v>14</v>
      </c>
      <c r="X200" s="3" t="s">
        <v>35</v>
      </c>
      <c r="Y200" s="4">
        <v>5</v>
      </c>
      <c r="Z200" s="3" t="s">
        <v>36</v>
      </c>
      <c r="AA200" s="3" t="s">
        <v>526</v>
      </c>
    </row>
    <row r="201" spans="2:27" ht="14.25" customHeight="1" x14ac:dyDescent="0.45">
      <c r="B201" s="41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174</v>
      </c>
      <c r="M201" s="3" t="s">
        <v>181</v>
      </c>
      <c r="N201" s="11" t="s">
        <v>519</v>
      </c>
      <c r="O201" s="11" t="s">
        <v>480</v>
      </c>
      <c r="P201" s="1" t="s">
        <v>560</v>
      </c>
      <c r="Q201" s="1" t="s">
        <v>560</v>
      </c>
      <c r="R201" s="1" t="s">
        <v>560</v>
      </c>
      <c r="S201" s="1"/>
      <c r="T201" s="1"/>
      <c r="U201" s="1" t="s">
        <v>560</v>
      </c>
      <c r="V201" s="3" t="s">
        <v>6</v>
      </c>
      <c r="W201" s="3" t="s">
        <v>14</v>
      </c>
      <c r="X201" s="3" t="s">
        <v>35</v>
      </c>
      <c r="Y201" s="4">
        <v>5</v>
      </c>
      <c r="Z201" s="3" t="s">
        <v>36</v>
      </c>
      <c r="AA201" s="3" t="s">
        <v>526</v>
      </c>
    </row>
    <row r="202" spans="2:27" ht="14.25" customHeight="1" x14ac:dyDescent="0.45">
      <c r="B202" s="41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45">
      <c r="B203" s="41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45">
      <c r="B204" s="41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45">
      <c r="B205" s="41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45">
      <c r="B206" s="41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45">
      <c r="B207" s="41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45">
      <c r="B208" s="41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45">
      <c r="B209" s="41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45">
      <c r="B210" s="41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45">
      <c r="B211" s="41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45">
      <c r="B212" s="41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45">
      <c r="B213" s="41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45">
      <c r="B214" s="41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45">
      <c r="B215" s="41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45">
      <c r="B216" s="41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45">
      <c r="B217" s="41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45">
      <c r="B218" s="41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45">
      <c r="B219" s="41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45">
      <c r="B220" s="41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45">
      <c r="B221" s="41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45">
      <c r="B222" s="41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45">
      <c r="B223" s="41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45">
      <c r="B224" s="41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45">
      <c r="B225" s="41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45">
      <c r="B226" s="41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45">
      <c r="B227" s="41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45">
      <c r="B228" s="41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45">
      <c r="B229" s="41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45">
      <c r="B230" s="41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45">
      <c r="B231" s="41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45">
      <c r="B232" s="41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45">
      <c r="B233" s="41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45">
      <c r="B234" s="41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45">
      <c r="B235" s="41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45">
      <c r="B236" s="41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45">
      <c r="B237" s="41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45">
      <c r="B238" s="41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45">
      <c r="B239" s="41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45">
      <c r="B240" s="41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45">
      <c r="B241" s="41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45">
      <c r="B242" s="41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45">
      <c r="B243" s="41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45">
      <c r="B244" s="41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45">
      <c r="B245" s="41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45">
      <c r="B246" s="41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45">
      <c r="B247" s="41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45">
      <c r="B248" s="41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45">
      <c r="B249" s="41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45">
      <c r="B250" s="41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45">
      <c r="B251" s="41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45">
      <c r="B252" s="41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45">
      <c r="B253" s="41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45">
      <c r="B254" s="41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45">
      <c r="B255" s="41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45">
      <c r="B256" s="41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45">
      <c r="B257" s="41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45">
      <c r="B258" s="41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45">
      <c r="B259" s="41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45">
      <c r="B260" s="41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45">
      <c r="B261" s="41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45">
      <c r="B262" s="41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45">
      <c r="B263" s="41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45">
      <c r="B264" s="41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45">
      <c r="B265" s="41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45">
      <c r="B266" s="41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45">
      <c r="B267" s="41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45">
      <c r="B268" s="41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45">
      <c r="B269" s="41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45">
      <c r="B270" s="41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45">
      <c r="B271" s="41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45">
      <c r="B272" s="41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45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45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45">
      <c r="A275" s="1"/>
      <c r="B275" s="44"/>
      <c r="C275" s="1"/>
      <c r="D275" s="1"/>
      <c r="E275" s="4"/>
      <c r="F275" s="1"/>
      <c r="G275" s="1"/>
      <c r="H275" s="2"/>
      <c r="I275" s="4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45">
      <c r="A276" s="1"/>
      <c r="B276" s="1"/>
      <c r="C276" s="1"/>
      <c r="D276" s="1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45">
      <c r="A277" s="1"/>
      <c r="B277" s="1"/>
      <c r="C277" s="1"/>
      <c r="D277" s="1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V277" s="3"/>
      <c r="W277" s="3"/>
      <c r="X277" s="3"/>
      <c r="Y277" s="3"/>
      <c r="Z277" s="3"/>
      <c r="AA277" s="3"/>
    </row>
    <row r="278" spans="1:27" ht="14.25" customHeight="1" x14ac:dyDescent="0.45">
      <c r="A278" s="1"/>
      <c r="B278" s="1"/>
      <c r="C278" s="1"/>
      <c r="D278" s="1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45">
      <c r="A279" s="1"/>
      <c r="B279" s="1"/>
      <c r="C279" s="1"/>
      <c r="D279" s="1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45">
      <c r="A280" s="1"/>
      <c r="B280" s="1"/>
      <c r="C280" s="1"/>
      <c r="D280" s="1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45">
      <c r="A281" s="1"/>
      <c r="B281" s="1"/>
      <c r="C281" s="1"/>
      <c r="D281" s="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45">
      <c r="A282" s="1"/>
      <c r="B282" s="1"/>
      <c r="C282" s="1"/>
      <c r="D282" s="1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45">
      <c r="A283" s="1"/>
      <c r="B283" s="1"/>
      <c r="C283" s="1"/>
      <c r="D283" s="1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45">
      <c r="A284" s="1"/>
      <c r="B284" s="1"/>
      <c r="C284" s="1"/>
      <c r="D284" s="1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45">
      <c r="A285" s="1"/>
      <c r="B285" s="1"/>
      <c r="C285" s="1"/>
      <c r="D285" s="1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45">
      <c r="A286" s="1"/>
      <c r="B286" s="1"/>
      <c r="C286" s="1"/>
      <c r="D286" s="1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45">
      <c r="A287" s="1"/>
      <c r="B287" s="1"/>
      <c r="C287" s="1"/>
      <c r="D287" s="1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45">
      <c r="A288" s="1"/>
      <c r="B288" s="1"/>
      <c r="C288" s="1"/>
      <c r="D288" s="1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45">
      <c r="A289" s="1"/>
      <c r="B289" s="1"/>
      <c r="C289" s="1"/>
      <c r="D289" s="1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45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45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45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45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45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45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45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45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45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45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45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45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45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45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45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45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45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45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45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45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45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45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45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45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45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45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45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45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45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45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45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45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45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45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45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45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45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45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45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45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45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45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45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45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45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45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45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45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45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45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45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45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45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45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45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45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45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45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45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45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45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45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45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45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45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45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45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45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45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45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45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45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45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45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45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45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45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45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45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45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45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45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45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45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45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45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45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45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45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45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45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45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45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45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45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45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45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45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45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45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45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45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45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45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45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45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45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45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45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45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45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45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45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45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45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45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45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45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45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45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45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45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45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45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45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45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45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45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45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45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45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45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45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45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45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45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45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45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45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45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45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45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45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45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45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45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45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45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45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45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45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45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45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45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45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45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45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45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45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45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45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45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45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45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45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45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45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45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45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45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45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45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45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45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45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45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45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45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45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45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45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45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45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45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45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45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45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45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45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45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45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45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45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45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45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45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45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45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45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45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45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45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45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45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45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45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45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45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45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45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45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45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45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45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45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45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45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45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45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45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45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45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45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45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45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45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45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45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45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45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45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45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45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45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45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45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45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45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45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45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45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45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45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45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45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45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45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45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45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45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45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45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45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45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45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45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45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45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45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45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45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45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45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45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45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45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45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45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45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45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45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45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45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45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45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45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45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45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45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45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45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45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45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45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45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45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45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45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45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45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45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45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45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45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45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45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45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45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45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45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45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45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45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45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45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45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45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45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45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45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45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45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45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45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45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45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45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45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45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45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45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45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45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45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45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45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45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45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45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45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45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45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45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45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45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45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45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45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45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45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45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45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45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45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45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45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45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45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45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45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45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45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45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45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45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45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45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45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45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45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45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45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45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45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45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45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45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45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45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45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45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45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45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45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45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45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45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45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45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45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45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45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45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45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45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45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45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45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45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45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45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45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45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45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45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45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45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45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45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45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45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45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45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45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45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45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45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45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45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45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45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45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45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45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45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45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45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45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45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45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45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45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45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45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45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45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45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45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45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45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45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45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45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45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45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45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45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45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45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45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45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45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45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45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45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45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45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45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45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45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45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45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45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45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45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45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45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45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45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45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45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45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45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45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45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45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45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45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45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45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45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45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45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45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45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45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45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45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45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45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45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45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45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45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45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45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45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45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45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45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45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45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45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45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45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45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45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45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45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45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45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45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45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45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45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45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45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45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45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45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45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45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45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45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45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45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45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45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45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45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45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45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45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45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45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45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45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45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45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45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45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45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45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45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45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45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45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45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45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45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45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45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45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45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45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45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45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45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45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45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45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45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45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45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45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45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45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45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45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45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45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45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45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45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45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45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45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45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45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45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45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45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45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45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45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45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45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45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45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45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45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45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45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45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45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45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45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45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45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45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45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45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45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45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45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45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45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45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45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45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45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45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45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45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45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45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45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45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45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45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45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45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45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45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45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45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45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45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45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45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45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45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45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45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45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45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45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45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45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45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45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4"/>
  <sheetViews>
    <sheetView workbookViewId="0">
      <selection activeCell="E23" sqref="E23"/>
    </sheetView>
  </sheetViews>
  <sheetFormatPr defaultColWidth="8.86328125" defaultRowHeight="11.65" x14ac:dyDescent="0.35"/>
  <cols>
    <col min="1" max="1" width="2" style="33" customWidth="1"/>
    <col min="2" max="2" width="8.86328125" style="33"/>
    <col min="3" max="3" width="0" style="33" hidden="1" customWidth="1"/>
    <col min="4" max="4" width="8.6640625" style="33" customWidth="1"/>
    <col min="5" max="5" width="15.796875" style="33" bestFit="1" customWidth="1"/>
    <col min="6" max="16384" width="8.86328125" style="33"/>
  </cols>
  <sheetData>
    <row r="1" spans="2:5" ht="15" x14ac:dyDescent="0.35">
      <c r="B1" s="21" t="s">
        <v>528</v>
      </c>
      <c r="C1" s="21"/>
    </row>
    <row r="2" spans="2:5" x14ac:dyDescent="0.35">
      <c r="B2" s="22" t="s">
        <v>25</v>
      </c>
      <c r="C2" s="19"/>
    </row>
    <row r="4" spans="2:5" x14ac:dyDescent="0.35">
      <c r="B4" s="34" t="s">
        <v>529</v>
      </c>
      <c r="C4" s="34"/>
    </row>
    <row r="6" spans="2:5" ht="12" thickBot="1" x14ac:dyDescent="0.4">
      <c r="B6" s="26"/>
      <c r="C6" s="26"/>
      <c r="D6" s="27" t="s">
        <v>530</v>
      </c>
      <c r="E6" s="27" t="s">
        <v>531</v>
      </c>
    </row>
    <row r="7" spans="2:5" x14ac:dyDescent="0.35">
      <c r="B7" s="23" t="s">
        <v>535</v>
      </c>
      <c r="C7" s="23" t="s">
        <v>176</v>
      </c>
      <c r="D7" s="28">
        <f>COUNTIF('365RE'!$U$6:$U$272,C7)</f>
        <v>108</v>
      </c>
      <c r="E7" s="29">
        <f>D7/$D$10</f>
        <v>0.55384615384615388</v>
      </c>
    </row>
    <row r="8" spans="2:5" x14ac:dyDescent="0.35">
      <c r="B8" s="23" t="s">
        <v>536</v>
      </c>
      <c r="C8" s="23" t="s">
        <v>178</v>
      </c>
      <c r="D8" s="28">
        <f>COUNTIF('365RE'!$U$6:$U$272,C8)</f>
        <v>70</v>
      </c>
      <c r="E8" s="29">
        <f t="shared" ref="E8:E9" si="0">D8/$D$10</f>
        <v>0.35897435897435898</v>
      </c>
    </row>
    <row r="9" spans="2:5" ht="12" thickBot="1" x14ac:dyDescent="0.4">
      <c r="B9" s="23" t="s">
        <v>537</v>
      </c>
      <c r="C9" s="23" t="s">
        <v>560</v>
      </c>
      <c r="D9" s="28">
        <f>COUNTIF('365RE'!$U$6:$U$272,C9)</f>
        <v>17</v>
      </c>
      <c r="E9" s="29">
        <f t="shared" si="0"/>
        <v>8.7179487179487175E-2</v>
      </c>
    </row>
    <row r="10" spans="2:5" ht="12" thickBot="1" x14ac:dyDescent="0.4">
      <c r="B10" s="31" t="s">
        <v>532</v>
      </c>
      <c r="C10" s="31"/>
      <c r="D10" s="31">
        <f>SUM(D7:D9)</f>
        <v>195</v>
      </c>
      <c r="E10" s="32">
        <f>SUM(E7:E9)</f>
        <v>1</v>
      </c>
    </row>
    <row r="11" spans="2:5" ht="12" thickTop="1" x14ac:dyDescent="0.35">
      <c r="B11" s="23"/>
      <c r="C11" s="23"/>
      <c r="D11" s="28"/>
      <c r="E11" s="25"/>
    </row>
    <row r="12" spans="2:5" x14ac:dyDescent="0.35">
      <c r="D12" s="28"/>
      <c r="E12" s="25"/>
    </row>
    <row r="13" spans="2:5" x14ac:dyDescent="0.35">
      <c r="B13" s="23"/>
      <c r="C13" s="23"/>
      <c r="D13" s="28"/>
      <c r="E13" s="25"/>
    </row>
    <row r="14" spans="2:5" x14ac:dyDescent="0.35">
      <c r="B14" s="23"/>
      <c r="C14" s="23"/>
      <c r="D14" s="28"/>
      <c r="E14" s="25"/>
    </row>
    <row r="24" spans="2:3" x14ac:dyDescent="0.35">
      <c r="B24" s="23"/>
      <c r="C24" s="23"/>
    </row>
  </sheetData>
  <dataValidations count="1">
    <dataValidation allowBlank="1" showErrorMessage="1" sqref="B1:C2" xr:uid="{00000000-0002-0000-0100-000000000000}"/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6"/>
  <sheetViews>
    <sheetView zoomScaleNormal="100" workbookViewId="0">
      <selection activeCell="E34" sqref="E34"/>
    </sheetView>
  </sheetViews>
  <sheetFormatPr defaultColWidth="8.86328125" defaultRowHeight="14.25" customHeight="1" x14ac:dyDescent="0.45"/>
  <cols>
    <col min="1" max="1" width="2" style="25" customWidth="1"/>
    <col min="2" max="2" width="12.53125" style="25" customWidth="1"/>
    <col min="3" max="3" width="8.86328125" style="25"/>
    <col min="4" max="4" width="15.796875" style="25" bestFit="1" customWidth="1"/>
    <col min="5" max="5" width="18.46484375" style="25" bestFit="1" customWidth="1"/>
    <col min="6" max="6" width="16.19921875" style="25" bestFit="1" customWidth="1"/>
    <col min="7" max="16384" width="8.86328125" style="25"/>
  </cols>
  <sheetData>
    <row r="1" spans="1:8" ht="15" x14ac:dyDescent="0.45">
      <c r="A1" s="24"/>
      <c r="B1" s="21" t="s">
        <v>528</v>
      </c>
    </row>
    <row r="2" spans="1:8" ht="14.25" customHeight="1" x14ac:dyDescent="0.45">
      <c r="A2" s="24"/>
      <c r="B2" s="22" t="s">
        <v>539</v>
      </c>
    </row>
    <row r="3" spans="1:8" ht="14.25" customHeight="1" x14ac:dyDescent="0.45">
      <c r="A3" s="24"/>
      <c r="B3" s="9"/>
    </row>
    <row r="4" spans="1:8" ht="14.25" customHeight="1" x14ac:dyDescent="0.45">
      <c r="A4" s="24"/>
      <c r="B4" s="22" t="s">
        <v>529</v>
      </c>
    </row>
    <row r="5" spans="1:8" ht="14.25" customHeight="1" x14ac:dyDescent="0.45">
      <c r="A5" s="24"/>
      <c r="B5" s="9"/>
    </row>
    <row r="6" spans="1:8" ht="14.25" customHeight="1" thickBot="1" x14ac:dyDescent="0.5">
      <c r="A6" s="24"/>
      <c r="B6" s="26"/>
      <c r="C6" s="27" t="s">
        <v>530</v>
      </c>
      <c r="D6" s="27" t="s">
        <v>531</v>
      </c>
      <c r="E6" s="27" t="s">
        <v>538</v>
      </c>
      <c r="F6" s="27" t="s">
        <v>540</v>
      </c>
    </row>
    <row r="7" spans="1:8" ht="14.25" customHeight="1" x14ac:dyDescent="0.45">
      <c r="A7" s="24"/>
      <c r="B7" s="23" t="s">
        <v>14</v>
      </c>
      <c r="C7" s="28">
        <f>COUNTIF('365RE'!$W$6:$W$272,B7)</f>
        <v>119</v>
      </c>
      <c r="D7" s="29">
        <f t="shared" ref="D7:D16" si="0">C7/$C$17</f>
        <v>0.44569288389513106</v>
      </c>
      <c r="E7" s="36">
        <f>D7</f>
        <v>0.44569288389513106</v>
      </c>
      <c r="F7" s="37">
        <f>C7/($C$17-$C$16)</f>
        <v>0.65745856353591159</v>
      </c>
    </row>
    <row r="8" spans="1:8" ht="14.25" customHeight="1" x14ac:dyDescent="0.45">
      <c r="A8" s="24"/>
      <c r="B8" s="23" t="s">
        <v>15</v>
      </c>
      <c r="C8" s="28">
        <f>COUNTIF('365RE'!$W$6:$W$272,B8)</f>
        <v>17</v>
      </c>
      <c r="D8" s="29">
        <f t="shared" si="0"/>
        <v>6.3670411985018729E-2</v>
      </c>
      <c r="E8" s="36">
        <f>D8+E7</f>
        <v>0.50936329588014984</v>
      </c>
      <c r="F8" s="37">
        <f>C8/($C$17-$C$16)+F7</f>
        <v>0.75138121546961323</v>
      </c>
    </row>
    <row r="9" spans="1:8" ht="14.25" customHeight="1" x14ac:dyDescent="0.45">
      <c r="A9" s="24"/>
      <c r="B9" s="23" t="s">
        <v>19</v>
      </c>
      <c r="C9" s="28">
        <f>COUNTIF('365RE'!$W$6:$W$272,B9)</f>
        <v>11</v>
      </c>
      <c r="D9" s="29">
        <f t="shared" si="0"/>
        <v>4.1198501872659173E-2</v>
      </c>
      <c r="E9" s="36">
        <f t="shared" ref="E9:E16" si="1">D9+E8</f>
        <v>0.550561797752809</v>
      </c>
      <c r="F9" s="37">
        <f t="shared" ref="F9:F15" si="2">C9/($C$17-$C$16)+F8</f>
        <v>0.81215469613259661</v>
      </c>
      <c r="H9" s="23"/>
    </row>
    <row r="10" spans="1:8" ht="14.25" customHeight="1" x14ac:dyDescent="0.45">
      <c r="A10" s="24"/>
      <c r="B10" s="23" t="s">
        <v>16</v>
      </c>
      <c r="C10" s="28">
        <f>COUNTIF('365RE'!$W$6:$W$272,B10)</f>
        <v>11</v>
      </c>
      <c r="D10" s="30">
        <f t="shared" si="0"/>
        <v>4.1198501872659173E-2</v>
      </c>
      <c r="E10" s="36">
        <f t="shared" si="1"/>
        <v>0.59176029962546817</v>
      </c>
      <c r="F10" s="37">
        <f t="shared" si="2"/>
        <v>0.87292817679557999</v>
      </c>
      <c r="H10" s="23"/>
    </row>
    <row r="11" spans="1:8" ht="14.25" customHeight="1" x14ac:dyDescent="0.45">
      <c r="A11" s="24"/>
      <c r="B11" s="23" t="s">
        <v>20</v>
      </c>
      <c r="C11" s="28">
        <f>COUNTIF('365RE'!$W$6:$W$272,B11)</f>
        <v>11</v>
      </c>
      <c r="D11" s="29">
        <f t="shared" si="0"/>
        <v>4.1198501872659173E-2</v>
      </c>
      <c r="E11" s="36">
        <f t="shared" si="1"/>
        <v>0.63295880149812733</v>
      </c>
      <c r="F11" s="37">
        <f t="shared" si="2"/>
        <v>0.93370165745856337</v>
      </c>
    </row>
    <row r="12" spans="1:8" ht="14.25" customHeight="1" x14ac:dyDescent="0.45">
      <c r="A12" s="24"/>
      <c r="B12" s="23" t="s">
        <v>18</v>
      </c>
      <c r="C12" s="28">
        <f>COUNTIF('365RE'!$W$6:$W$272,B12)</f>
        <v>6</v>
      </c>
      <c r="D12" s="29">
        <f t="shared" si="0"/>
        <v>2.247191011235955E-2</v>
      </c>
      <c r="E12" s="36">
        <f t="shared" si="1"/>
        <v>0.65543071161048694</v>
      </c>
      <c r="F12" s="37">
        <f t="shared" si="2"/>
        <v>0.96685082872928163</v>
      </c>
    </row>
    <row r="13" spans="1:8" ht="14.25" customHeight="1" x14ac:dyDescent="0.45">
      <c r="A13" s="24"/>
      <c r="B13" s="23" t="s">
        <v>17</v>
      </c>
      <c r="C13" s="28">
        <f>COUNTIF('365RE'!$W$6:$W$272,B13)</f>
        <v>4</v>
      </c>
      <c r="D13" s="29">
        <f t="shared" si="0"/>
        <v>1.4981273408239701E-2</v>
      </c>
      <c r="E13" s="36">
        <f t="shared" si="1"/>
        <v>0.67041198501872667</v>
      </c>
      <c r="F13" s="37">
        <f t="shared" si="2"/>
        <v>0.98895027624309373</v>
      </c>
    </row>
    <row r="14" spans="1:8" ht="14.25" customHeight="1" x14ac:dyDescent="0.45">
      <c r="A14" s="24"/>
      <c r="B14" s="23" t="s">
        <v>21</v>
      </c>
      <c r="C14" s="28">
        <f>COUNTIF('365RE'!$W$6:$W$272,B14)</f>
        <v>1</v>
      </c>
      <c r="D14" s="29">
        <f t="shared" si="0"/>
        <v>3.7453183520599251E-3</v>
      </c>
      <c r="E14" s="36">
        <f t="shared" si="1"/>
        <v>0.67415730337078661</v>
      </c>
      <c r="F14" s="37">
        <f t="shared" si="2"/>
        <v>0.99447513812154675</v>
      </c>
    </row>
    <row r="15" spans="1:8" ht="14.25" customHeight="1" x14ac:dyDescent="0.45">
      <c r="A15" s="24"/>
      <c r="B15" s="23" t="s">
        <v>22</v>
      </c>
      <c r="C15" s="28">
        <f>COUNTIF('365RE'!$W$6:$W$272,B15)</f>
        <v>1</v>
      </c>
      <c r="D15" s="30">
        <f t="shared" si="0"/>
        <v>3.7453183520599251E-3</v>
      </c>
      <c r="E15" s="36">
        <f t="shared" si="1"/>
        <v>0.67790262172284654</v>
      </c>
      <c r="F15" s="37">
        <f t="shared" si="2"/>
        <v>0.99999999999999978</v>
      </c>
    </row>
    <row r="16" spans="1:8" ht="14.25" customHeight="1" thickBot="1" x14ac:dyDescent="0.5">
      <c r="A16" s="24"/>
      <c r="B16" s="23" t="s">
        <v>563</v>
      </c>
      <c r="C16" s="28">
        <f>COUNTIF('365RE'!$W$6:$W$272,"")</f>
        <v>86</v>
      </c>
      <c r="D16" s="29">
        <f t="shared" si="0"/>
        <v>0.32209737827715357</v>
      </c>
      <c r="E16" s="36">
        <f t="shared" si="1"/>
        <v>1</v>
      </c>
      <c r="F16" s="37"/>
    </row>
    <row r="17" spans="1:6" ht="14.25" customHeight="1" thickBot="1" x14ac:dyDescent="0.5">
      <c r="A17" s="24"/>
      <c r="B17" s="31" t="s">
        <v>532</v>
      </c>
      <c r="C17" s="31">
        <f>SUM(C7:C16)</f>
        <v>267</v>
      </c>
      <c r="D17" s="35">
        <f>SUM(D7:D16)</f>
        <v>1</v>
      </c>
      <c r="E17" s="35"/>
      <c r="F17" s="35"/>
    </row>
    <row r="18" spans="1:6" ht="14.25" customHeight="1" thickTop="1" x14ac:dyDescent="0.45">
      <c r="A18" s="24"/>
    </row>
    <row r="19" spans="1:6" ht="14.25" customHeight="1" x14ac:dyDescent="0.45">
      <c r="A19" s="24"/>
      <c r="B19" s="9"/>
    </row>
    <row r="20" spans="1:6" ht="14.25" customHeight="1" x14ac:dyDescent="0.45">
      <c r="A20" s="24"/>
      <c r="B20" s="9"/>
    </row>
    <row r="21" spans="1:6" ht="14.25" customHeight="1" x14ac:dyDescent="0.45">
      <c r="A21" s="24"/>
      <c r="B21" s="10" t="s">
        <v>565</v>
      </c>
    </row>
    <row r="22" spans="1:6" ht="14.25" customHeight="1" x14ac:dyDescent="0.45">
      <c r="A22" s="24"/>
      <c r="B22" s="10" t="s">
        <v>541</v>
      </c>
    </row>
    <row r="23" spans="1:6" ht="14.25" customHeight="1" x14ac:dyDescent="0.45">
      <c r="A23" s="24"/>
      <c r="B23" s="9"/>
    </row>
    <row r="24" spans="1:6" ht="14.25" customHeight="1" x14ac:dyDescent="0.45">
      <c r="A24" s="24"/>
      <c r="B24" s="9"/>
    </row>
    <row r="25" spans="1:6" ht="14.25" customHeight="1" x14ac:dyDescent="0.45">
      <c r="A25" s="24"/>
      <c r="B25" s="9"/>
    </row>
    <row r="26" spans="1:6" ht="14.25" customHeight="1" x14ac:dyDescent="0.45">
      <c r="A26" s="24"/>
      <c r="B26" s="9"/>
      <c r="C26" s="3"/>
    </row>
    <row r="27" spans="1:6" ht="14.25" customHeight="1" x14ac:dyDescent="0.45">
      <c r="A27" s="24"/>
      <c r="B27" s="23"/>
      <c r="C27" s="3"/>
    </row>
    <row r="28" spans="1:6" ht="14.25" customHeight="1" x14ac:dyDescent="0.45">
      <c r="A28" s="24"/>
      <c r="B28" s="10"/>
      <c r="C28" s="3"/>
    </row>
    <row r="29" spans="1:6" ht="14.25" customHeight="1" x14ac:dyDescent="0.45">
      <c r="A29" s="24"/>
      <c r="B29" s="9"/>
      <c r="C29" s="3"/>
    </row>
    <row r="30" spans="1:6" ht="14.25" customHeight="1" x14ac:dyDescent="0.45">
      <c r="A30" s="24"/>
      <c r="B30" s="9"/>
      <c r="C30" s="3"/>
    </row>
    <row r="31" spans="1:6" ht="14.25" customHeight="1" x14ac:dyDescent="0.45">
      <c r="A31" s="24"/>
      <c r="B31" s="9"/>
      <c r="C31" s="3"/>
    </row>
    <row r="32" spans="1:6" ht="14.25" customHeight="1" x14ac:dyDescent="0.45">
      <c r="A32" s="24"/>
      <c r="B32" s="9"/>
      <c r="C32" s="3"/>
    </row>
    <row r="33" spans="1:3" ht="14.25" customHeight="1" x14ac:dyDescent="0.45">
      <c r="A33" s="24"/>
      <c r="B33" s="9"/>
      <c r="C33" s="3"/>
    </row>
    <row r="34" spans="1:3" ht="14.25" customHeight="1" x14ac:dyDescent="0.45">
      <c r="A34" s="24"/>
      <c r="B34" s="9"/>
      <c r="C34" s="3"/>
    </row>
    <row r="35" spans="1:3" ht="14.25" customHeight="1" x14ac:dyDescent="0.45">
      <c r="A35" s="24"/>
      <c r="B35" s="9"/>
      <c r="C35" s="3"/>
    </row>
    <row r="36" spans="1:3" ht="14.25" customHeight="1" x14ac:dyDescent="0.45">
      <c r="A36" s="24"/>
      <c r="B36" s="9"/>
      <c r="C36" s="3"/>
    </row>
    <row r="37" spans="1:3" ht="14.25" customHeight="1" x14ac:dyDescent="0.45">
      <c r="A37" s="24"/>
      <c r="B37" s="9"/>
      <c r="C37" s="3"/>
    </row>
    <row r="38" spans="1:3" ht="14.25" customHeight="1" x14ac:dyDescent="0.45">
      <c r="A38" s="24"/>
      <c r="B38" s="9"/>
      <c r="C38" s="3"/>
    </row>
    <row r="39" spans="1:3" ht="14.25" customHeight="1" x14ac:dyDescent="0.45">
      <c r="A39" s="24"/>
      <c r="B39" s="9"/>
      <c r="C39" s="3"/>
    </row>
    <row r="40" spans="1:3" ht="14.25" customHeight="1" x14ac:dyDescent="0.45">
      <c r="A40" s="24"/>
      <c r="B40" s="9"/>
      <c r="C40" s="3"/>
    </row>
    <row r="41" spans="1:3" ht="14.25" customHeight="1" x14ac:dyDescent="0.45">
      <c r="A41" s="24"/>
      <c r="B41" s="9"/>
      <c r="C41" s="3"/>
    </row>
    <row r="42" spans="1:3" ht="14.25" customHeight="1" x14ac:dyDescent="0.45">
      <c r="A42" s="24"/>
      <c r="B42" s="9"/>
      <c r="C42" s="3"/>
    </row>
    <row r="43" spans="1:3" ht="14.25" customHeight="1" x14ac:dyDescent="0.45">
      <c r="A43" s="24"/>
      <c r="B43" s="9"/>
      <c r="C43" s="3"/>
    </row>
    <row r="44" spans="1:3" ht="14.25" customHeight="1" x14ac:dyDescent="0.45">
      <c r="A44" s="24"/>
      <c r="B44" s="9"/>
      <c r="C44" s="3"/>
    </row>
    <row r="45" spans="1:3" ht="14.25" customHeight="1" x14ac:dyDescent="0.45">
      <c r="A45" s="24"/>
      <c r="B45" s="9"/>
      <c r="C45" s="3"/>
    </row>
    <row r="46" spans="1:3" ht="14.25" customHeight="1" x14ac:dyDescent="0.45">
      <c r="A46" s="24"/>
      <c r="B46" s="9"/>
      <c r="C46" s="3"/>
    </row>
    <row r="47" spans="1:3" ht="14.25" customHeight="1" x14ac:dyDescent="0.45">
      <c r="A47" s="24"/>
      <c r="B47" s="9"/>
      <c r="C47" s="3"/>
    </row>
    <row r="48" spans="1:3" ht="14.25" customHeight="1" x14ac:dyDescent="0.45">
      <c r="A48" s="24"/>
      <c r="B48" s="9"/>
      <c r="C48" s="3"/>
    </row>
    <row r="49" spans="1:3" ht="14.25" customHeight="1" x14ac:dyDescent="0.45">
      <c r="A49" s="24"/>
      <c r="B49" s="9"/>
      <c r="C49" s="3"/>
    </row>
    <row r="50" spans="1:3" ht="14.25" customHeight="1" x14ac:dyDescent="0.45">
      <c r="A50" s="24"/>
      <c r="B50" s="9"/>
      <c r="C50" s="3"/>
    </row>
    <row r="51" spans="1:3" ht="14.25" customHeight="1" x14ac:dyDescent="0.45">
      <c r="A51" s="24"/>
      <c r="B51" s="9"/>
      <c r="C51" s="3"/>
    </row>
    <row r="52" spans="1:3" ht="14.25" customHeight="1" x14ac:dyDescent="0.45">
      <c r="A52" s="24"/>
      <c r="B52" s="9"/>
      <c r="C52" s="3"/>
    </row>
    <row r="53" spans="1:3" ht="14.25" customHeight="1" x14ac:dyDescent="0.45">
      <c r="A53" s="24"/>
      <c r="B53" s="9"/>
      <c r="C53" s="3"/>
    </row>
    <row r="54" spans="1:3" ht="14.25" customHeight="1" x14ac:dyDescent="0.45">
      <c r="A54" s="24"/>
      <c r="B54" s="9"/>
      <c r="C54" s="3"/>
    </row>
    <row r="55" spans="1:3" ht="14.25" customHeight="1" x14ac:dyDescent="0.45">
      <c r="A55" s="24"/>
      <c r="B55" s="9"/>
      <c r="C55" s="3"/>
    </row>
    <row r="56" spans="1:3" ht="14.25" customHeight="1" x14ac:dyDescent="0.45">
      <c r="A56" s="24"/>
      <c r="B56" s="9"/>
      <c r="C56" s="3"/>
    </row>
    <row r="57" spans="1:3" ht="14.25" customHeight="1" x14ac:dyDescent="0.45">
      <c r="A57" s="24"/>
      <c r="B57" s="9"/>
      <c r="C57" s="3"/>
    </row>
    <row r="58" spans="1:3" ht="14.25" customHeight="1" x14ac:dyDescent="0.45">
      <c r="A58" s="24"/>
      <c r="B58" s="9"/>
      <c r="C58" s="3"/>
    </row>
    <row r="59" spans="1:3" ht="14.25" customHeight="1" x14ac:dyDescent="0.45">
      <c r="A59" s="24"/>
      <c r="B59" s="9"/>
      <c r="C59" s="3"/>
    </row>
    <row r="60" spans="1:3" ht="14.25" customHeight="1" x14ac:dyDescent="0.45">
      <c r="A60" s="24"/>
      <c r="B60" s="9"/>
      <c r="C60" s="3"/>
    </row>
    <row r="61" spans="1:3" ht="14.25" customHeight="1" x14ac:dyDescent="0.45">
      <c r="A61" s="24"/>
      <c r="B61" s="9"/>
      <c r="C61" s="3"/>
    </row>
    <row r="62" spans="1:3" ht="14.25" customHeight="1" x14ac:dyDescent="0.45">
      <c r="A62" s="24"/>
      <c r="B62" s="9"/>
      <c r="C62" s="3"/>
    </row>
    <row r="63" spans="1:3" ht="14.25" customHeight="1" x14ac:dyDescent="0.45">
      <c r="A63" s="24"/>
      <c r="B63" s="9"/>
      <c r="C63" s="3"/>
    </row>
    <row r="64" spans="1:3" ht="14.25" customHeight="1" x14ac:dyDescent="0.45">
      <c r="A64" s="24"/>
      <c r="B64" s="9"/>
      <c r="C64" s="3"/>
    </row>
    <row r="65" spans="1:3" ht="14.25" customHeight="1" x14ac:dyDescent="0.45">
      <c r="A65" s="24"/>
      <c r="B65" s="9"/>
      <c r="C65" s="3"/>
    </row>
    <row r="66" spans="1:3" ht="14.25" customHeight="1" x14ac:dyDescent="0.45">
      <c r="A66" s="24"/>
      <c r="B66" s="9"/>
      <c r="C66" s="3"/>
    </row>
    <row r="67" spans="1:3" ht="14.25" customHeight="1" x14ac:dyDescent="0.45">
      <c r="A67" s="24"/>
      <c r="B67" s="9"/>
      <c r="C67" s="3"/>
    </row>
    <row r="68" spans="1:3" ht="14.25" customHeight="1" x14ac:dyDescent="0.45">
      <c r="A68" s="24"/>
      <c r="B68" s="9"/>
      <c r="C68" s="3"/>
    </row>
    <row r="69" spans="1:3" ht="14.25" customHeight="1" x14ac:dyDescent="0.45">
      <c r="A69" s="24"/>
      <c r="B69" s="9"/>
      <c r="C69" s="3"/>
    </row>
    <row r="70" spans="1:3" ht="14.25" customHeight="1" x14ac:dyDescent="0.45">
      <c r="A70" s="24"/>
      <c r="B70" s="9"/>
      <c r="C70" s="3"/>
    </row>
    <row r="71" spans="1:3" ht="14.25" customHeight="1" x14ac:dyDescent="0.45">
      <c r="A71" s="24"/>
      <c r="B71" s="9"/>
      <c r="C71" s="3"/>
    </row>
    <row r="72" spans="1:3" ht="14.25" customHeight="1" x14ac:dyDescent="0.45">
      <c r="A72" s="24"/>
      <c r="B72" s="9"/>
      <c r="C72" s="3"/>
    </row>
    <row r="73" spans="1:3" ht="14.25" customHeight="1" x14ac:dyDescent="0.45">
      <c r="A73" s="24"/>
      <c r="B73" s="9"/>
      <c r="C73" s="3"/>
    </row>
    <row r="74" spans="1:3" ht="14.25" customHeight="1" x14ac:dyDescent="0.45">
      <c r="A74" s="24"/>
      <c r="B74" s="9"/>
      <c r="C74" s="3"/>
    </row>
    <row r="75" spans="1:3" ht="14.25" customHeight="1" x14ac:dyDescent="0.45">
      <c r="A75" s="24"/>
      <c r="B75" s="9"/>
      <c r="C75" s="3"/>
    </row>
    <row r="76" spans="1:3" ht="14.25" customHeight="1" x14ac:dyDescent="0.45">
      <c r="A76" s="24"/>
      <c r="B76" s="9"/>
      <c r="C76" s="3"/>
    </row>
    <row r="77" spans="1:3" ht="14.25" customHeight="1" x14ac:dyDescent="0.45">
      <c r="A77" s="24"/>
      <c r="B77" s="9"/>
      <c r="C77" s="3"/>
    </row>
    <row r="78" spans="1:3" ht="14.25" customHeight="1" x14ac:dyDescent="0.45">
      <c r="A78" s="24"/>
      <c r="B78" s="9"/>
      <c r="C78" s="3"/>
    </row>
    <row r="79" spans="1:3" ht="14.25" customHeight="1" x14ac:dyDescent="0.45">
      <c r="A79" s="24"/>
      <c r="B79" s="9"/>
      <c r="C79" s="3"/>
    </row>
    <row r="80" spans="1:3" ht="14.25" customHeight="1" x14ac:dyDescent="0.45">
      <c r="A80" s="24"/>
      <c r="B80" s="9"/>
      <c r="C80" s="3"/>
    </row>
    <row r="81" spans="1:3" ht="14.25" customHeight="1" x14ac:dyDescent="0.45">
      <c r="A81" s="24"/>
      <c r="B81" s="9"/>
      <c r="C81" s="3"/>
    </row>
    <row r="82" spans="1:3" ht="14.25" customHeight="1" x14ac:dyDescent="0.45">
      <c r="A82" s="24"/>
      <c r="B82" s="9"/>
      <c r="C82" s="3"/>
    </row>
    <row r="83" spans="1:3" ht="14.25" customHeight="1" x14ac:dyDescent="0.45">
      <c r="A83" s="24"/>
      <c r="B83" s="9"/>
      <c r="C83" s="3"/>
    </row>
    <row r="84" spans="1:3" ht="14.25" customHeight="1" x14ac:dyDescent="0.45">
      <c r="A84" s="24"/>
      <c r="B84" s="9"/>
      <c r="C84" s="3"/>
    </row>
    <row r="85" spans="1:3" ht="14.25" customHeight="1" x14ac:dyDescent="0.45">
      <c r="A85" s="24"/>
      <c r="B85" s="9"/>
      <c r="C85" s="3"/>
    </row>
    <row r="86" spans="1:3" ht="14.25" customHeight="1" x14ac:dyDescent="0.45">
      <c r="A86" s="24"/>
      <c r="B86" s="9"/>
      <c r="C86" s="3"/>
    </row>
    <row r="87" spans="1:3" ht="14.25" customHeight="1" x14ac:dyDescent="0.45">
      <c r="A87" s="24"/>
      <c r="B87" s="9"/>
      <c r="C87" s="3"/>
    </row>
    <row r="88" spans="1:3" ht="14.25" customHeight="1" x14ac:dyDescent="0.45">
      <c r="A88" s="24"/>
      <c r="B88" s="9"/>
      <c r="C88" s="3"/>
    </row>
    <row r="89" spans="1:3" ht="14.25" customHeight="1" x14ac:dyDescent="0.45">
      <c r="A89" s="24"/>
      <c r="B89" s="9"/>
      <c r="C89" s="3"/>
    </row>
    <row r="90" spans="1:3" ht="14.25" customHeight="1" x14ac:dyDescent="0.45">
      <c r="A90" s="24"/>
      <c r="B90" s="9"/>
      <c r="C90" s="3"/>
    </row>
    <row r="91" spans="1:3" ht="14.25" customHeight="1" x14ac:dyDescent="0.45">
      <c r="A91" s="24"/>
      <c r="B91" s="9"/>
      <c r="C91" s="3"/>
    </row>
    <row r="92" spans="1:3" ht="14.25" customHeight="1" x14ac:dyDescent="0.45">
      <c r="A92" s="24"/>
      <c r="B92" s="9"/>
      <c r="C92" s="3"/>
    </row>
    <row r="93" spans="1:3" ht="14.25" customHeight="1" x14ac:dyDescent="0.45">
      <c r="A93" s="24"/>
      <c r="B93" s="9"/>
      <c r="C93" s="3"/>
    </row>
    <row r="94" spans="1:3" ht="14.25" customHeight="1" x14ac:dyDescent="0.45">
      <c r="A94" s="24"/>
      <c r="B94" s="9"/>
      <c r="C94" s="3"/>
    </row>
    <row r="95" spans="1:3" ht="14.25" customHeight="1" x14ac:dyDescent="0.45">
      <c r="A95" s="24"/>
      <c r="B95" s="9"/>
      <c r="C95" s="3"/>
    </row>
    <row r="96" spans="1:3" ht="14.25" customHeight="1" x14ac:dyDescent="0.45">
      <c r="A96" s="24"/>
      <c r="B96" s="9"/>
      <c r="C96" s="3"/>
    </row>
    <row r="97" spans="1:3" ht="14.25" customHeight="1" x14ac:dyDescent="0.45">
      <c r="A97" s="24"/>
      <c r="B97" s="9"/>
      <c r="C97" s="3"/>
    </row>
    <row r="98" spans="1:3" ht="14.25" customHeight="1" x14ac:dyDescent="0.45">
      <c r="A98" s="24"/>
      <c r="B98" s="9"/>
      <c r="C98" s="3"/>
    </row>
    <row r="99" spans="1:3" ht="14.25" customHeight="1" x14ac:dyDescent="0.45">
      <c r="A99" s="24"/>
      <c r="B99" s="9"/>
      <c r="C99" s="3"/>
    </row>
    <row r="100" spans="1:3" ht="14.25" customHeight="1" x14ac:dyDescent="0.45">
      <c r="A100" s="24"/>
      <c r="B100" s="9"/>
      <c r="C100" s="3"/>
    </row>
    <row r="101" spans="1:3" ht="14.25" customHeight="1" x14ac:dyDescent="0.45">
      <c r="A101" s="24"/>
      <c r="B101" s="9"/>
      <c r="C101" s="3"/>
    </row>
    <row r="102" spans="1:3" ht="14.25" customHeight="1" x14ac:dyDescent="0.45">
      <c r="A102" s="24"/>
      <c r="B102" s="9"/>
      <c r="C102" s="3"/>
    </row>
    <row r="103" spans="1:3" ht="14.25" customHeight="1" x14ac:dyDescent="0.45">
      <c r="A103" s="24"/>
      <c r="B103" s="9"/>
      <c r="C103" s="3"/>
    </row>
    <row r="104" spans="1:3" ht="14.25" customHeight="1" x14ac:dyDescent="0.45">
      <c r="A104" s="24"/>
      <c r="B104" s="9"/>
      <c r="C104" s="3"/>
    </row>
    <row r="105" spans="1:3" ht="14.25" customHeight="1" x14ac:dyDescent="0.45">
      <c r="A105" s="24"/>
      <c r="B105" s="9"/>
      <c r="C105" s="3"/>
    </row>
    <row r="106" spans="1:3" ht="14.25" customHeight="1" x14ac:dyDescent="0.45">
      <c r="A106" s="24"/>
      <c r="B106" s="9"/>
      <c r="C106" s="3"/>
    </row>
    <row r="107" spans="1:3" ht="14.25" customHeight="1" x14ac:dyDescent="0.45">
      <c r="A107" s="24"/>
      <c r="B107" s="9"/>
      <c r="C107" s="3"/>
    </row>
    <row r="108" spans="1:3" ht="14.25" customHeight="1" x14ac:dyDescent="0.45">
      <c r="A108" s="24"/>
      <c r="B108" s="9"/>
      <c r="C108" s="3"/>
    </row>
    <row r="109" spans="1:3" ht="14.25" customHeight="1" x14ac:dyDescent="0.45">
      <c r="A109" s="24"/>
      <c r="B109" s="9"/>
      <c r="C109" s="3"/>
    </row>
    <row r="110" spans="1:3" ht="14.25" customHeight="1" x14ac:dyDescent="0.45">
      <c r="A110" s="24"/>
      <c r="B110" s="9"/>
      <c r="C110" s="3"/>
    </row>
    <row r="111" spans="1:3" ht="14.25" customHeight="1" x14ac:dyDescent="0.45">
      <c r="A111" s="24"/>
      <c r="B111" s="9"/>
      <c r="C111" s="3"/>
    </row>
    <row r="112" spans="1:3" ht="14.25" customHeight="1" x14ac:dyDescent="0.45">
      <c r="A112" s="24"/>
      <c r="B112" s="9"/>
      <c r="C112" s="3"/>
    </row>
    <row r="113" spans="1:3" ht="14.25" customHeight="1" x14ac:dyDescent="0.45">
      <c r="A113" s="24"/>
      <c r="B113" s="9"/>
      <c r="C113" s="3"/>
    </row>
    <row r="114" spans="1:3" ht="14.25" customHeight="1" x14ac:dyDescent="0.45">
      <c r="A114" s="24"/>
      <c r="B114" s="9"/>
      <c r="C114" s="3"/>
    </row>
    <row r="115" spans="1:3" ht="14.25" customHeight="1" x14ac:dyDescent="0.45">
      <c r="A115" s="24"/>
      <c r="B115" s="9"/>
      <c r="C115" s="3"/>
    </row>
    <row r="116" spans="1:3" ht="14.25" customHeight="1" x14ac:dyDescent="0.45">
      <c r="A116" s="24"/>
      <c r="B116" s="9"/>
      <c r="C116" s="3"/>
    </row>
    <row r="117" spans="1:3" ht="14.25" customHeight="1" x14ac:dyDescent="0.45">
      <c r="A117" s="24"/>
      <c r="B117" s="9"/>
      <c r="C117" s="3"/>
    </row>
    <row r="118" spans="1:3" ht="14.25" customHeight="1" x14ac:dyDescent="0.45">
      <c r="A118" s="24"/>
      <c r="B118" s="9"/>
      <c r="C118" s="3"/>
    </row>
    <row r="119" spans="1:3" ht="14.25" customHeight="1" x14ac:dyDescent="0.45">
      <c r="A119" s="24"/>
      <c r="B119" s="9"/>
      <c r="C119" s="3"/>
    </row>
    <row r="120" spans="1:3" ht="14.25" customHeight="1" x14ac:dyDescent="0.45">
      <c r="A120" s="24"/>
      <c r="B120" s="9"/>
      <c r="C120" s="3"/>
    </row>
    <row r="121" spans="1:3" ht="14.25" customHeight="1" x14ac:dyDescent="0.45">
      <c r="A121" s="24"/>
      <c r="B121" s="9"/>
      <c r="C121" s="3"/>
    </row>
    <row r="122" spans="1:3" ht="14.25" customHeight="1" x14ac:dyDescent="0.45">
      <c r="A122" s="24"/>
      <c r="B122" s="9"/>
      <c r="C122" s="3"/>
    </row>
    <row r="123" spans="1:3" ht="14.25" customHeight="1" x14ac:dyDescent="0.45">
      <c r="A123" s="24"/>
      <c r="B123" s="9"/>
      <c r="C123" s="3"/>
    </row>
    <row r="124" spans="1:3" ht="14.25" customHeight="1" x14ac:dyDescent="0.45">
      <c r="A124" s="24"/>
      <c r="B124" s="9"/>
      <c r="C124" s="3"/>
    </row>
    <row r="125" spans="1:3" ht="14.25" customHeight="1" x14ac:dyDescent="0.45">
      <c r="A125" s="24"/>
      <c r="B125" s="9"/>
      <c r="C125" s="3"/>
    </row>
    <row r="126" spans="1:3" ht="14.25" customHeight="1" x14ac:dyDescent="0.45">
      <c r="A126" s="24"/>
      <c r="B126" s="9"/>
      <c r="C126" s="3"/>
    </row>
    <row r="127" spans="1:3" ht="14.25" customHeight="1" x14ac:dyDescent="0.45">
      <c r="A127" s="24"/>
      <c r="B127" s="9"/>
      <c r="C127" s="3"/>
    </row>
    <row r="128" spans="1:3" ht="14.25" customHeight="1" x14ac:dyDescent="0.45">
      <c r="A128" s="24"/>
      <c r="B128" s="9"/>
      <c r="C128" s="3"/>
    </row>
    <row r="129" spans="1:3" ht="14.25" customHeight="1" x14ac:dyDescent="0.45">
      <c r="A129" s="24"/>
      <c r="B129" s="9"/>
      <c r="C129" s="3"/>
    </row>
    <row r="130" spans="1:3" ht="14.25" customHeight="1" x14ac:dyDescent="0.45">
      <c r="A130" s="24"/>
      <c r="B130" s="9"/>
      <c r="C130" s="3"/>
    </row>
    <row r="131" spans="1:3" ht="14.25" customHeight="1" x14ac:dyDescent="0.45">
      <c r="A131" s="24"/>
      <c r="B131" s="9"/>
      <c r="C131" s="3"/>
    </row>
    <row r="132" spans="1:3" ht="14.25" customHeight="1" x14ac:dyDescent="0.45">
      <c r="A132" s="24"/>
      <c r="B132" s="9"/>
      <c r="C132" s="3"/>
    </row>
    <row r="133" spans="1:3" ht="14.25" customHeight="1" x14ac:dyDescent="0.45">
      <c r="A133" s="24"/>
      <c r="B133" s="9"/>
      <c r="C133" s="3"/>
    </row>
    <row r="134" spans="1:3" ht="14.25" customHeight="1" x14ac:dyDescent="0.45">
      <c r="A134" s="24"/>
      <c r="B134" s="9"/>
      <c r="C134" s="3"/>
    </row>
    <row r="135" spans="1:3" ht="14.25" customHeight="1" x14ac:dyDescent="0.45">
      <c r="A135" s="24"/>
      <c r="B135" s="9"/>
      <c r="C135" s="3"/>
    </row>
    <row r="136" spans="1:3" ht="14.25" customHeight="1" x14ac:dyDescent="0.45">
      <c r="A136" s="24"/>
      <c r="B136" s="9"/>
      <c r="C136" s="3"/>
    </row>
    <row r="137" spans="1:3" ht="14.25" customHeight="1" x14ac:dyDescent="0.45">
      <c r="A137" s="24"/>
      <c r="B137" s="9"/>
      <c r="C137" s="3"/>
    </row>
    <row r="138" spans="1:3" ht="14.25" customHeight="1" x14ac:dyDescent="0.45">
      <c r="A138" s="24"/>
      <c r="B138" s="9"/>
      <c r="C138" s="3"/>
    </row>
    <row r="139" spans="1:3" ht="14.25" customHeight="1" x14ac:dyDescent="0.45">
      <c r="A139" s="24"/>
      <c r="B139" s="9"/>
      <c r="C139" s="3"/>
    </row>
    <row r="140" spans="1:3" ht="14.25" customHeight="1" x14ac:dyDescent="0.45">
      <c r="A140" s="24"/>
      <c r="B140" s="9"/>
      <c r="C140" s="3"/>
    </row>
    <row r="141" spans="1:3" ht="14.25" customHeight="1" x14ac:dyDescent="0.45">
      <c r="A141" s="24"/>
      <c r="B141" s="9"/>
      <c r="C141" s="3"/>
    </row>
    <row r="142" spans="1:3" ht="14.25" customHeight="1" x14ac:dyDescent="0.45">
      <c r="A142" s="24"/>
      <c r="B142" s="9"/>
      <c r="C142" s="3"/>
    </row>
    <row r="143" spans="1:3" ht="14.25" customHeight="1" x14ac:dyDescent="0.45">
      <c r="A143" s="24"/>
      <c r="B143" s="9"/>
      <c r="C143" s="3"/>
    </row>
    <row r="144" spans="1:3" ht="14.25" customHeight="1" x14ac:dyDescent="0.45">
      <c r="A144" s="24"/>
      <c r="B144" s="9"/>
      <c r="C144" s="3"/>
    </row>
    <row r="145" spans="1:3" ht="14.25" customHeight="1" x14ac:dyDescent="0.45">
      <c r="A145" s="24"/>
      <c r="B145" s="9"/>
      <c r="C145" s="3"/>
    </row>
    <row r="146" spans="1:3" ht="14.25" customHeight="1" x14ac:dyDescent="0.45">
      <c r="A146" s="24"/>
      <c r="B146" s="9"/>
      <c r="C146" s="3"/>
    </row>
    <row r="147" spans="1:3" ht="14.25" customHeight="1" x14ac:dyDescent="0.45">
      <c r="A147" s="24"/>
      <c r="B147" s="9"/>
      <c r="C147" s="3"/>
    </row>
    <row r="148" spans="1:3" ht="14.25" customHeight="1" x14ac:dyDescent="0.45">
      <c r="A148" s="24"/>
      <c r="B148" s="9"/>
      <c r="C148" s="3"/>
    </row>
    <row r="149" spans="1:3" ht="14.25" customHeight="1" x14ac:dyDescent="0.45">
      <c r="A149" s="24"/>
      <c r="B149" s="9"/>
      <c r="C149" s="3"/>
    </row>
    <row r="150" spans="1:3" ht="14.25" customHeight="1" x14ac:dyDescent="0.45">
      <c r="A150" s="24"/>
      <c r="B150" s="9"/>
      <c r="C150" s="3"/>
    </row>
    <row r="151" spans="1:3" ht="14.25" customHeight="1" x14ac:dyDescent="0.45">
      <c r="A151" s="24"/>
      <c r="B151" s="9"/>
      <c r="C151" s="3"/>
    </row>
    <row r="152" spans="1:3" ht="14.25" customHeight="1" x14ac:dyDescent="0.45">
      <c r="A152" s="24"/>
      <c r="B152" s="9"/>
      <c r="C152" s="3"/>
    </row>
    <row r="153" spans="1:3" ht="14.25" customHeight="1" x14ac:dyDescent="0.45">
      <c r="A153" s="24"/>
      <c r="B153" s="9"/>
      <c r="C153" s="3"/>
    </row>
    <row r="154" spans="1:3" ht="14.25" customHeight="1" x14ac:dyDescent="0.45">
      <c r="A154" s="24"/>
      <c r="B154" s="9"/>
      <c r="C154" s="3"/>
    </row>
    <row r="155" spans="1:3" ht="14.25" customHeight="1" x14ac:dyDescent="0.45">
      <c r="A155" s="24"/>
      <c r="B155" s="9"/>
      <c r="C155" s="3"/>
    </row>
    <row r="156" spans="1:3" ht="14.25" customHeight="1" x14ac:dyDescent="0.45">
      <c r="A156" s="24"/>
      <c r="B156" s="9"/>
      <c r="C156" s="3"/>
    </row>
    <row r="157" spans="1:3" ht="14.25" customHeight="1" x14ac:dyDescent="0.45">
      <c r="A157" s="24"/>
      <c r="B157" s="9"/>
      <c r="C157" s="3"/>
    </row>
    <row r="158" spans="1:3" ht="14.25" customHeight="1" x14ac:dyDescent="0.45">
      <c r="A158" s="24"/>
      <c r="B158" s="9"/>
      <c r="C158" s="3"/>
    </row>
    <row r="159" spans="1:3" ht="14.25" customHeight="1" x14ac:dyDescent="0.45">
      <c r="A159" s="24"/>
      <c r="B159" s="9"/>
      <c r="C159" s="3"/>
    </row>
    <row r="160" spans="1:3" ht="14.25" customHeight="1" x14ac:dyDescent="0.45">
      <c r="A160" s="24"/>
      <c r="B160" s="9"/>
      <c r="C160" s="3"/>
    </row>
    <row r="161" spans="1:3" ht="14.25" customHeight="1" x14ac:dyDescent="0.45">
      <c r="A161" s="24"/>
      <c r="B161" s="9"/>
      <c r="C161" s="3"/>
    </row>
    <row r="162" spans="1:3" ht="14.25" customHeight="1" x14ac:dyDescent="0.45">
      <c r="A162" s="24"/>
      <c r="B162" s="9"/>
      <c r="C162" s="3"/>
    </row>
    <row r="163" spans="1:3" ht="14.25" customHeight="1" x14ac:dyDescent="0.45">
      <c r="A163" s="24"/>
      <c r="B163" s="9"/>
      <c r="C163" s="3"/>
    </row>
    <row r="164" spans="1:3" ht="14.25" customHeight="1" x14ac:dyDescent="0.45">
      <c r="A164" s="24"/>
      <c r="B164" s="9"/>
      <c r="C164" s="3"/>
    </row>
    <row r="165" spans="1:3" ht="14.25" customHeight="1" x14ac:dyDescent="0.45">
      <c r="A165" s="24"/>
      <c r="B165" s="9"/>
      <c r="C165" s="3"/>
    </row>
    <row r="166" spans="1:3" ht="14.25" customHeight="1" x14ac:dyDescent="0.45">
      <c r="A166" s="24"/>
      <c r="B166" s="9"/>
      <c r="C166" s="3"/>
    </row>
    <row r="167" spans="1:3" ht="14.25" customHeight="1" x14ac:dyDescent="0.45">
      <c r="A167" s="24"/>
      <c r="B167" s="9"/>
      <c r="C167" s="3"/>
    </row>
    <row r="168" spans="1:3" ht="14.25" customHeight="1" x14ac:dyDescent="0.45">
      <c r="A168" s="24"/>
      <c r="B168" s="9"/>
      <c r="C168" s="3"/>
    </row>
    <row r="169" spans="1:3" ht="14.25" customHeight="1" x14ac:dyDescent="0.45">
      <c r="A169" s="24"/>
      <c r="B169" s="9"/>
      <c r="C169" s="3"/>
    </row>
    <row r="170" spans="1:3" ht="14.25" customHeight="1" x14ac:dyDescent="0.45">
      <c r="A170" s="24"/>
      <c r="B170" s="9"/>
      <c r="C170" s="3"/>
    </row>
    <row r="171" spans="1:3" ht="14.25" customHeight="1" x14ac:dyDescent="0.45">
      <c r="A171" s="24"/>
      <c r="B171" s="9"/>
      <c r="C171" s="3"/>
    </row>
    <row r="172" spans="1:3" ht="14.25" customHeight="1" x14ac:dyDescent="0.45">
      <c r="A172" s="24"/>
      <c r="B172" s="9"/>
      <c r="C172" s="3"/>
    </row>
    <row r="173" spans="1:3" ht="14.25" customHeight="1" x14ac:dyDescent="0.45">
      <c r="A173" s="24"/>
      <c r="B173" s="9"/>
      <c r="C173" s="3"/>
    </row>
    <row r="174" spans="1:3" ht="14.25" customHeight="1" x14ac:dyDescent="0.45">
      <c r="A174" s="24"/>
      <c r="B174" s="9"/>
      <c r="C174" s="3"/>
    </row>
    <row r="175" spans="1:3" ht="14.25" customHeight="1" x14ac:dyDescent="0.45">
      <c r="A175" s="24"/>
      <c r="B175" s="9"/>
      <c r="C175" s="3"/>
    </row>
    <row r="176" spans="1:3" ht="14.25" customHeight="1" x14ac:dyDescent="0.45">
      <c r="A176" s="24"/>
      <c r="B176" s="9"/>
      <c r="C176" s="3"/>
    </row>
    <row r="177" spans="1:3" ht="14.25" customHeight="1" x14ac:dyDescent="0.45">
      <c r="A177" s="24"/>
      <c r="B177" s="9"/>
      <c r="C177" s="3"/>
    </row>
    <row r="178" spans="1:3" ht="14.25" customHeight="1" x14ac:dyDescent="0.45">
      <c r="A178" s="24"/>
      <c r="B178" s="9"/>
      <c r="C178" s="3"/>
    </row>
    <row r="179" spans="1:3" ht="14.25" customHeight="1" x14ac:dyDescent="0.45">
      <c r="A179" s="24"/>
      <c r="B179" s="9"/>
      <c r="C179" s="3"/>
    </row>
    <row r="180" spans="1:3" ht="14.25" customHeight="1" x14ac:dyDescent="0.45">
      <c r="A180" s="24"/>
      <c r="B180" s="9"/>
      <c r="C180" s="3"/>
    </row>
    <row r="181" spans="1:3" ht="14.25" customHeight="1" x14ac:dyDescent="0.45">
      <c r="A181" s="24"/>
      <c r="B181" s="9"/>
      <c r="C181" s="3"/>
    </row>
    <row r="182" spans="1:3" ht="14.25" customHeight="1" x14ac:dyDescent="0.45">
      <c r="A182" s="24"/>
      <c r="B182" s="9"/>
      <c r="C182" s="3"/>
    </row>
    <row r="183" spans="1:3" ht="14.25" customHeight="1" x14ac:dyDescent="0.45">
      <c r="A183" s="24"/>
      <c r="B183" s="9"/>
      <c r="C183" s="3"/>
    </row>
    <row r="184" spans="1:3" ht="14.25" customHeight="1" x14ac:dyDescent="0.45">
      <c r="A184" s="24"/>
      <c r="B184" s="9"/>
      <c r="C184" s="3"/>
    </row>
    <row r="185" spans="1:3" ht="14.25" customHeight="1" x14ac:dyDescent="0.45">
      <c r="A185" s="24"/>
      <c r="B185" s="9"/>
      <c r="C185" s="3"/>
    </row>
    <row r="186" spans="1:3" ht="14.25" customHeight="1" x14ac:dyDescent="0.45">
      <c r="A186" s="24"/>
      <c r="B186" s="9"/>
      <c r="C186" s="3"/>
    </row>
    <row r="187" spans="1:3" ht="14.25" customHeight="1" x14ac:dyDescent="0.45">
      <c r="C187" s="3"/>
    </row>
    <row r="188" spans="1:3" ht="14.25" customHeight="1" x14ac:dyDescent="0.45">
      <c r="C188" s="3"/>
    </row>
    <row r="189" spans="1:3" ht="14.25" customHeight="1" x14ac:dyDescent="0.45">
      <c r="C189" s="3"/>
    </row>
    <row r="190" spans="1:3" ht="14.25" customHeight="1" x14ac:dyDescent="0.45">
      <c r="C190" s="3"/>
    </row>
    <row r="191" spans="1:3" ht="14.25" customHeight="1" x14ac:dyDescent="0.45">
      <c r="C191" s="3"/>
    </row>
    <row r="192" spans="1:3" ht="14.25" customHeight="1" x14ac:dyDescent="0.45">
      <c r="C192" s="3"/>
    </row>
    <row r="193" spans="3:3" ht="14.25" customHeight="1" x14ac:dyDescent="0.45">
      <c r="C193" s="3"/>
    </row>
    <row r="194" spans="3:3" ht="14.25" customHeight="1" x14ac:dyDescent="0.45">
      <c r="C194" s="3"/>
    </row>
    <row r="195" spans="3:3" ht="14.25" customHeight="1" x14ac:dyDescent="0.45">
      <c r="C195" s="3"/>
    </row>
    <row r="196" spans="3:3" ht="14.25" customHeight="1" x14ac:dyDescent="0.45">
      <c r="C196" s="3"/>
    </row>
    <row r="197" spans="3:3" ht="14.25" customHeight="1" x14ac:dyDescent="0.45">
      <c r="C197" s="3"/>
    </row>
    <row r="198" spans="3:3" ht="14.25" customHeight="1" x14ac:dyDescent="0.45">
      <c r="C198" s="3"/>
    </row>
    <row r="199" spans="3:3" ht="14.25" customHeight="1" x14ac:dyDescent="0.45">
      <c r="C199" s="3"/>
    </row>
    <row r="200" spans="3:3" ht="14.25" customHeight="1" x14ac:dyDescent="0.45">
      <c r="C200" s="3"/>
    </row>
    <row r="201" spans="3:3" ht="14.25" customHeight="1" x14ac:dyDescent="0.45">
      <c r="C201" s="3"/>
    </row>
    <row r="202" spans="3:3" ht="14.25" customHeight="1" x14ac:dyDescent="0.45">
      <c r="C202" s="3"/>
    </row>
    <row r="203" spans="3:3" ht="14.25" customHeight="1" x14ac:dyDescent="0.45">
      <c r="C203" s="3"/>
    </row>
    <row r="204" spans="3:3" ht="14.25" customHeight="1" x14ac:dyDescent="0.45">
      <c r="C204" s="3"/>
    </row>
    <row r="205" spans="3:3" ht="14.25" customHeight="1" x14ac:dyDescent="0.45">
      <c r="C205" s="3"/>
    </row>
    <row r="206" spans="3:3" ht="14.25" customHeight="1" x14ac:dyDescent="0.45">
      <c r="C206" s="3"/>
    </row>
  </sheetData>
  <sortState xmlns:xlrd2="http://schemas.microsoft.com/office/spreadsheetml/2017/richdata2" ref="B7:E16">
    <sortCondition descending="1" ref="C9"/>
  </sortState>
  <dataValidations count="1">
    <dataValidation allowBlank="1" showErrorMessage="1" sqref="B4 B1:B2" xr:uid="{00000000-0002-0000-0200-000000000000}"/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200"/>
  <sheetViews>
    <sheetView topLeftCell="A12" workbookViewId="0">
      <selection activeCell="C28" sqref="C28"/>
    </sheetView>
  </sheetViews>
  <sheetFormatPr defaultColWidth="8.86328125" defaultRowHeight="11.65" x14ac:dyDescent="0.35"/>
  <cols>
    <col min="1" max="1" width="2" style="46" customWidth="1"/>
    <col min="2" max="2" width="8.86328125" style="46"/>
    <col min="3" max="3" width="9.1328125" style="46" bestFit="1" customWidth="1"/>
    <col min="4" max="4" width="15.796875" style="46" bestFit="1" customWidth="1"/>
    <col min="5" max="16384" width="8.86328125" style="46"/>
  </cols>
  <sheetData>
    <row r="1" spans="2:8" ht="15" x14ac:dyDescent="0.35">
      <c r="B1" s="45" t="s">
        <v>528</v>
      </c>
    </row>
    <row r="2" spans="2:8" x14ac:dyDescent="0.35">
      <c r="B2" s="47" t="s">
        <v>542</v>
      </c>
    </row>
    <row r="4" spans="2:8" x14ac:dyDescent="0.35">
      <c r="B4" s="47" t="s">
        <v>529</v>
      </c>
    </row>
    <row r="6" spans="2:8" ht="12" thickBot="1" x14ac:dyDescent="0.4">
      <c r="B6" s="48"/>
      <c r="C6" s="49" t="s">
        <v>530</v>
      </c>
      <c r="D6" s="49" t="s">
        <v>531</v>
      </c>
    </row>
    <row r="7" spans="2:8" x14ac:dyDescent="0.35">
      <c r="B7" s="46" t="s">
        <v>548</v>
      </c>
      <c r="C7" s="50">
        <f>COUNTIF('365RE'!$Q$6:$Q$272,B7)</f>
        <v>5</v>
      </c>
      <c r="D7" s="51">
        <f>C7/$C$13</f>
        <v>2.8089887640449437E-2</v>
      </c>
    </row>
    <row r="8" spans="2:8" x14ac:dyDescent="0.35">
      <c r="B8" s="46" t="s">
        <v>546</v>
      </c>
      <c r="C8" s="50">
        <f>COUNTIF('365RE'!$Q$6:$Q$272,B8)</f>
        <v>36</v>
      </c>
      <c r="D8" s="51">
        <f t="shared" ref="D8:D12" si="0">C8/$C$13</f>
        <v>0.20224719101123595</v>
      </c>
    </row>
    <row r="9" spans="2:8" x14ac:dyDescent="0.35">
      <c r="B9" s="46" t="s">
        <v>545</v>
      </c>
      <c r="C9" s="50">
        <f>COUNTIF('365RE'!$Q$6:$Q$272,B9)</f>
        <v>52</v>
      </c>
      <c r="D9" s="51">
        <f t="shared" si="0"/>
        <v>0.29213483146067415</v>
      </c>
    </row>
    <row r="10" spans="2:8" x14ac:dyDescent="0.35">
      <c r="B10" s="46" t="s">
        <v>547</v>
      </c>
      <c r="C10" s="50">
        <f>COUNTIF('365RE'!$Q$6:$Q$272,B10)</f>
        <v>41</v>
      </c>
      <c r="D10" s="51">
        <f t="shared" si="0"/>
        <v>0.2303370786516854</v>
      </c>
    </row>
    <row r="11" spans="2:8" x14ac:dyDescent="0.35">
      <c r="B11" s="46" t="s">
        <v>543</v>
      </c>
      <c r="C11" s="50">
        <f>COUNTIF('365RE'!$Q$6:$Q$272,B11)</f>
        <v>26</v>
      </c>
      <c r="D11" s="51">
        <f t="shared" si="0"/>
        <v>0.14606741573033707</v>
      </c>
    </row>
    <row r="12" spans="2:8" ht="12" thickBot="1" x14ac:dyDescent="0.4">
      <c r="B12" s="46" t="s">
        <v>544</v>
      </c>
      <c r="C12" s="50">
        <f>COUNTIF('365RE'!$Q$6:$Q$272,B12)</f>
        <v>18</v>
      </c>
      <c r="D12" s="51">
        <f t="shared" si="0"/>
        <v>0.10112359550561797</v>
      </c>
    </row>
    <row r="13" spans="2:8" ht="12" thickBot="1" x14ac:dyDescent="0.4">
      <c r="B13" s="52" t="s">
        <v>532</v>
      </c>
      <c r="C13" s="52">
        <f>SUM(C7:C12)</f>
        <v>178</v>
      </c>
      <c r="D13" s="53">
        <f>SUM(D7:D12)</f>
        <v>1</v>
      </c>
    </row>
    <row r="14" spans="2:8" ht="14.65" thickTop="1" x14ac:dyDescent="0.45">
      <c r="B14" s="54"/>
      <c r="C14" s="50"/>
      <c r="D14" s="51"/>
      <c r="H14" s="55"/>
    </row>
    <row r="15" spans="2:8" ht="14.25" x14ac:dyDescent="0.45">
      <c r="B15" s="56" t="s">
        <v>549</v>
      </c>
      <c r="C15" s="57">
        <f>AVERAGE('365RE'!$P$6:$P$200)</f>
        <v>46.151685393258425</v>
      </c>
      <c r="D15" s="58"/>
      <c r="H15" s="55"/>
    </row>
    <row r="16" spans="2:8" ht="14.25" x14ac:dyDescent="0.45">
      <c r="B16" s="56" t="s">
        <v>550</v>
      </c>
      <c r="C16" s="57">
        <f>MEDIAN('365RE'!$P$6:$P$200)</f>
        <v>45</v>
      </c>
      <c r="D16" s="51"/>
      <c r="H16" s="55"/>
    </row>
    <row r="17" spans="2:8" ht="14.25" x14ac:dyDescent="0.45">
      <c r="B17" s="59" t="s">
        <v>551</v>
      </c>
      <c r="C17" s="57">
        <f>_xlfn.MODE.SNGL('365RE'!$P$6:$P$200)</f>
        <v>48</v>
      </c>
      <c r="H17" s="55"/>
    </row>
    <row r="18" spans="2:8" ht="14.25" x14ac:dyDescent="0.45">
      <c r="B18" s="59" t="s">
        <v>554</v>
      </c>
      <c r="C18" s="57">
        <f>SKEW('365RE'!$P$6:$P$200)</f>
        <v>0.23853812208261232</v>
      </c>
      <c r="H18" s="55"/>
    </row>
    <row r="19" spans="2:8" ht="14.25" x14ac:dyDescent="0.45">
      <c r="B19" s="59" t="s">
        <v>552</v>
      </c>
      <c r="C19" s="57">
        <f>_xlfn.VAR.S('365RE'!$P$6:$P$200)</f>
        <v>164.90906494001149</v>
      </c>
      <c r="H19" s="55"/>
    </row>
    <row r="20" spans="2:8" ht="14.25" x14ac:dyDescent="0.45">
      <c r="B20" s="59" t="s">
        <v>553</v>
      </c>
      <c r="C20" s="57">
        <f>_xlfn.STDEV.S('365RE'!$P$6:$P$200)</f>
        <v>12.841692448427953</v>
      </c>
      <c r="H20" s="55"/>
    </row>
    <row r="21" spans="2:8" ht="14.25" x14ac:dyDescent="0.45">
      <c r="H21" s="55"/>
    </row>
    <row r="22" spans="2:8" ht="14.25" x14ac:dyDescent="0.45">
      <c r="H22" s="55"/>
    </row>
    <row r="23" spans="2:8" ht="14.25" x14ac:dyDescent="0.45">
      <c r="H23" s="55"/>
    </row>
    <row r="24" spans="2:8" ht="14.25" x14ac:dyDescent="0.45">
      <c r="H24" s="55"/>
    </row>
    <row r="25" spans="2:8" ht="14.25" x14ac:dyDescent="0.45">
      <c r="B25" s="46" t="s">
        <v>564</v>
      </c>
      <c r="H25" s="55"/>
    </row>
    <row r="26" spans="2:8" ht="14.25" x14ac:dyDescent="0.45">
      <c r="B26" s="33" t="s">
        <v>566</v>
      </c>
      <c r="H26" s="55"/>
    </row>
    <row r="27" spans="2:8" ht="14.25" x14ac:dyDescent="0.45">
      <c r="H27" s="55"/>
    </row>
    <row r="28" spans="2:8" ht="14.25" x14ac:dyDescent="0.45">
      <c r="H28" s="55"/>
    </row>
    <row r="29" spans="2:8" ht="14.25" x14ac:dyDescent="0.45">
      <c r="H29" s="55"/>
    </row>
    <row r="30" spans="2:8" ht="14.25" x14ac:dyDescent="0.45">
      <c r="H30" s="55"/>
    </row>
    <row r="31" spans="2:8" ht="14.25" x14ac:dyDescent="0.45">
      <c r="H31" s="55"/>
    </row>
    <row r="32" spans="2:8" ht="14.25" x14ac:dyDescent="0.45">
      <c r="H32" s="55"/>
    </row>
    <row r="33" spans="8:8" ht="14.25" x14ac:dyDescent="0.45">
      <c r="H33" s="55"/>
    </row>
    <row r="34" spans="8:8" ht="14.25" x14ac:dyDescent="0.45">
      <c r="H34" s="55"/>
    </row>
    <row r="35" spans="8:8" ht="14.25" x14ac:dyDescent="0.45">
      <c r="H35" s="55"/>
    </row>
    <row r="36" spans="8:8" ht="14.25" x14ac:dyDescent="0.45">
      <c r="H36" s="55"/>
    </row>
    <row r="37" spans="8:8" ht="14.25" x14ac:dyDescent="0.45">
      <c r="H37" s="55"/>
    </row>
    <row r="38" spans="8:8" ht="14.25" x14ac:dyDescent="0.45">
      <c r="H38" s="55"/>
    </row>
    <row r="39" spans="8:8" ht="14.25" x14ac:dyDescent="0.45">
      <c r="H39" s="55"/>
    </row>
    <row r="40" spans="8:8" ht="14.25" x14ac:dyDescent="0.45">
      <c r="H40" s="55"/>
    </row>
    <row r="41" spans="8:8" ht="14.25" x14ac:dyDescent="0.45">
      <c r="H41" s="55"/>
    </row>
    <row r="42" spans="8:8" ht="14.25" x14ac:dyDescent="0.45">
      <c r="H42" s="55"/>
    </row>
    <row r="43" spans="8:8" ht="14.25" x14ac:dyDescent="0.45">
      <c r="H43" s="55"/>
    </row>
    <row r="44" spans="8:8" ht="14.25" x14ac:dyDescent="0.45">
      <c r="H44" s="55"/>
    </row>
    <row r="45" spans="8:8" ht="14.25" x14ac:dyDescent="0.45">
      <c r="H45" s="55"/>
    </row>
    <row r="46" spans="8:8" ht="14.25" x14ac:dyDescent="0.45">
      <c r="H46" s="55"/>
    </row>
    <row r="47" spans="8:8" ht="14.25" x14ac:dyDescent="0.45">
      <c r="H47" s="55"/>
    </row>
    <row r="48" spans="8:8" ht="14.25" x14ac:dyDescent="0.45">
      <c r="H48" s="55"/>
    </row>
    <row r="49" spans="8:8" ht="14.25" x14ac:dyDescent="0.45">
      <c r="H49" s="55"/>
    </row>
    <row r="50" spans="8:8" ht="14.25" x14ac:dyDescent="0.45">
      <c r="H50" s="55"/>
    </row>
    <row r="51" spans="8:8" ht="14.25" x14ac:dyDescent="0.45">
      <c r="H51" s="55"/>
    </row>
    <row r="52" spans="8:8" ht="14.25" x14ac:dyDescent="0.45">
      <c r="H52" s="55"/>
    </row>
    <row r="53" spans="8:8" ht="14.25" x14ac:dyDescent="0.45">
      <c r="H53" s="55"/>
    </row>
    <row r="54" spans="8:8" ht="14.25" x14ac:dyDescent="0.45">
      <c r="H54" s="55"/>
    </row>
    <row r="55" spans="8:8" ht="14.25" x14ac:dyDescent="0.45">
      <c r="H55" s="55"/>
    </row>
    <row r="56" spans="8:8" ht="14.25" x14ac:dyDescent="0.45">
      <c r="H56" s="55"/>
    </row>
    <row r="57" spans="8:8" ht="14.25" x14ac:dyDescent="0.45">
      <c r="H57" s="55"/>
    </row>
    <row r="58" spans="8:8" ht="14.25" x14ac:dyDescent="0.45">
      <c r="H58" s="55"/>
    </row>
    <row r="59" spans="8:8" ht="14.25" x14ac:dyDescent="0.45">
      <c r="H59" s="55"/>
    </row>
    <row r="60" spans="8:8" ht="14.25" x14ac:dyDescent="0.45">
      <c r="H60" s="55"/>
    </row>
    <row r="61" spans="8:8" ht="14.25" x14ac:dyDescent="0.45">
      <c r="H61" s="55"/>
    </row>
    <row r="62" spans="8:8" ht="14.25" x14ac:dyDescent="0.45">
      <c r="H62" s="55"/>
    </row>
    <row r="63" spans="8:8" ht="14.25" x14ac:dyDescent="0.45">
      <c r="H63" s="55"/>
    </row>
    <row r="64" spans="8:8" ht="14.25" x14ac:dyDescent="0.45">
      <c r="H64" s="55"/>
    </row>
    <row r="65" spans="8:8" ht="14.25" x14ac:dyDescent="0.45">
      <c r="H65" s="55"/>
    </row>
    <row r="66" spans="8:8" ht="14.25" x14ac:dyDescent="0.45">
      <c r="H66" s="55"/>
    </row>
    <row r="67" spans="8:8" ht="14.25" x14ac:dyDescent="0.45">
      <c r="H67" s="55"/>
    </row>
    <row r="68" spans="8:8" ht="14.25" x14ac:dyDescent="0.45">
      <c r="H68" s="55"/>
    </row>
    <row r="69" spans="8:8" ht="14.25" x14ac:dyDescent="0.45">
      <c r="H69" s="55"/>
    </row>
    <row r="70" spans="8:8" ht="14.25" x14ac:dyDescent="0.45">
      <c r="H70" s="55"/>
    </row>
    <row r="71" spans="8:8" ht="14.25" x14ac:dyDescent="0.45">
      <c r="H71" s="55"/>
    </row>
    <row r="72" spans="8:8" ht="14.25" x14ac:dyDescent="0.45">
      <c r="H72" s="55"/>
    </row>
    <row r="73" spans="8:8" ht="14.25" x14ac:dyDescent="0.45">
      <c r="H73" s="55"/>
    </row>
    <row r="74" spans="8:8" ht="14.25" x14ac:dyDescent="0.45">
      <c r="H74" s="55"/>
    </row>
    <row r="75" spans="8:8" ht="14.25" x14ac:dyDescent="0.45">
      <c r="H75" s="55"/>
    </row>
    <row r="76" spans="8:8" ht="14.25" x14ac:dyDescent="0.45">
      <c r="H76" s="55"/>
    </row>
    <row r="77" spans="8:8" ht="14.25" x14ac:dyDescent="0.45">
      <c r="H77" s="55"/>
    </row>
    <row r="78" spans="8:8" ht="14.25" x14ac:dyDescent="0.45">
      <c r="H78" s="55"/>
    </row>
    <row r="79" spans="8:8" ht="14.25" x14ac:dyDescent="0.45">
      <c r="H79" s="55"/>
    </row>
    <row r="80" spans="8:8" ht="14.25" x14ac:dyDescent="0.45">
      <c r="H80" s="55"/>
    </row>
    <row r="81" spans="8:8" ht="14.25" x14ac:dyDescent="0.45">
      <c r="H81" s="55"/>
    </row>
    <row r="82" spans="8:8" ht="14.25" x14ac:dyDescent="0.45">
      <c r="H82" s="55"/>
    </row>
    <row r="83" spans="8:8" ht="14.25" x14ac:dyDescent="0.45">
      <c r="H83" s="55"/>
    </row>
    <row r="84" spans="8:8" ht="14.25" x14ac:dyDescent="0.45">
      <c r="H84" s="55"/>
    </row>
    <row r="85" spans="8:8" ht="14.25" x14ac:dyDescent="0.45">
      <c r="H85" s="55"/>
    </row>
    <row r="86" spans="8:8" ht="14.25" x14ac:dyDescent="0.45">
      <c r="H86" s="55"/>
    </row>
    <row r="87" spans="8:8" ht="14.25" x14ac:dyDescent="0.45">
      <c r="H87" s="55"/>
    </row>
    <row r="88" spans="8:8" ht="14.25" x14ac:dyDescent="0.45">
      <c r="H88" s="55"/>
    </row>
    <row r="89" spans="8:8" ht="14.25" x14ac:dyDescent="0.45">
      <c r="H89" s="55"/>
    </row>
    <row r="90" spans="8:8" ht="14.25" x14ac:dyDescent="0.45">
      <c r="H90" s="55"/>
    </row>
    <row r="91" spans="8:8" ht="14.25" x14ac:dyDescent="0.45">
      <c r="H91" s="55"/>
    </row>
    <row r="92" spans="8:8" ht="14.25" x14ac:dyDescent="0.45">
      <c r="H92" s="55"/>
    </row>
    <row r="93" spans="8:8" ht="14.25" x14ac:dyDescent="0.45">
      <c r="H93" s="55"/>
    </row>
    <row r="94" spans="8:8" ht="14.25" x14ac:dyDescent="0.45">
      <c r="H94" s="55"/>
    </row>
    <row r="95" spans="8:8" ht="14.25" x14ac:dyDescent="0.45">
      <c r="H95" s="55"/>
    </row>
    <row r="96" spans="8:8" ht="14.25" x14ac:dyDescent="0.45">
      <c r="H96" s="55"/>
    </row>
    <row r="97" spans="8:8" ht="14.25" x14ac:dyDescent="0.45">
      <c r="H97" s="55"/>
    </row>
    <row r="98" spans="8:8" ht="14.25" x14ac:dyDescent="0.45">
      <c r="H98" s="55"/>
    </row>
    <row r="99" spans="8:8" ht="14.25" x14ac:dyDescent="0.45">
      <c r="H99" s="55"/>
    </row>
    <row r="100" spans="8:8" ht="14.25" x14ac:dyDescent="0.45">
      <c r="H100" s="55"/>
    </row>
    <row r="101" spans="8:8" ht="14.25" x14ac:dyDescent="0.45">
      <c r="H101" s="55"/>
    </row>
    <row r="102" spans="8:8" ht="14.25" x14ac:dyDescent="0.45">
      <c r="H102" s="55"/>
    </row>
    <row r="103" spans="8:8" ht="14.25" x14ac:dyDescent="0.45">
      <c r="H103" s="55"/>
    </row>
    <row r="104" spans="8:8" ht="14.25" x14ac:dyDescent="0.45">
      <c r="H104" s="55"/>
    </row>
    <row r="105" spans="8:8" ht="14.25" x14ac:dyDescent="0.45">
      <c r="H105" s="55"/>
    </row>
    <row r="106" spans="8:8" ht="14.25" x14ac:dyDescent="0.45">
      <c r="H106" s="55"/>
    </row>
    <row r="107" spans="8:8" ht="14.25" x14ac:dyDescent="0.45">
      <c r="H107" s="55"/>
    </row>
    <row r="108" spans="8:8" ht="14.25" x14ac:dyDescent="0.45">
      <c r="H108" s="55"/>
    </row>
    <row r="109" spans="8:8" ht="14.25" x14ac:dyDescent="0.45">
      <c r="H109" s="55"/>
    </row>
    <row r="110" spans="8:8" ht="14.25" x14ac:dyDescent="0.45">
      <c r="H110" s="55"/>
    </row>
    <row r="111" spans="8:8" ht="14.25" x14ac:dyDescent="0.45">
      <c r="H111" s="55"/>
    </row>
    <row r="112" spans="8:8" ht="14.25" x14ac:dyDescent="0.45">
      <c r="H112" s="55"/>
    </row>
    <row r="113" spans="8:8" ht="14.25" x14ac:dyDescent="0.45">
      <c r="H113" s="55"/>
    </row>
    <row r="114" spans="8:8" ht="14.25" x14ac:dyDescent="0.45">
      <c r="H114" s="55"/>
    </row>
    <row r="115" spans="8:8" ht="14.25" x14ac:dyDescent="0.45">
      <c r="H115" s="55"/>
    </row>
    <row r="116" spans="8:8" ht="14.25" x14ac:dyDescent="0.45">
      <c r="H116" s="55"/>
    </row>
    <row r="117" spans="8:8" ht="14.25" x14ac:dyDescent="0.45">
      <c r="H117" s="55"/>
    </row>
    <row r="118" spans="8:8" ht="14.25" x14ac:dyDescent="0.45">
      <c r="H118" s="55"/>
    </row>
    <row r="119" spans="8:8" ht="14.25" x14ac:dyDescent="0.45">
      <c r="H119" s="55"/>
    </row>
    <row r="120" spans="8:8" ht="14.25" x14ac:dyDescent="0.45">
      <c r="H120" s="55"/>
    </row>
    <row r="121" spans="8:8" ht="14.25" x14ac:dyDescent="0.45">
      <c r="H121" s="55"/>
    </row>
    <row r="122" spans="8:8" ht="14.25" x14ac:dyDescent="0.45">
      <c r="H122" s="55"/>
    </row>
    <row r="123" spans="8:8" ht="14.25" x14ac:dyDescent="0.45">
      <c r="H123" s="55"/>
    </row>
    <row r="124" spans="8:8" ht="14.25" x14ac:dyDescent="0.45">
      <c r="H124" s="55"/>
    </row>
    <row r="125" spans="8:8" ht="14.25" x14ac:dyDescent="0.45">
      <c r="H125" s="55"/>
    </row>
    <row r="126" spans="8:8" ht="14.25" x14ac:dyDescent="0.45">
      <c r="H126" s="55"/>
    </row>
    <row r="127" spans="8:8" ht="14.25" x14ac:dyDescent="0.45">
      <c r="H127" s="55"/>
    </row>
    <row r="128" spans="8:8" ht="14.25" x14ac:dyDescent="0.45">
      <c r="H128" s="55"/>
    </row>
    <row r="129" spans="8:8" ht="14.25" x14ac:dyDescent="0.45">
      <c r="H129" s="55"/>
    </row>
    <row r="130" spans="8:8" ht="14.25" x14ac:dyDescent="0.45">
      <c r="H130" s="55"/>
    </row>
    <row r="131" spans="8:8" ht="14.25" x14ac:dyDescent="0.45">
      <c r="H131" s="55"/>
    </row>
    <row r="132" spans="8:8" ht="14.25" x14ac:dyDescent="0.45">
      <c r="H132" s="55"/>
    </row>
    <row r="133" spans="8:8" ht="14.25" x14ac:dyDescent="0.45">
      <c r="H133" s="55"/>
    </row>
    <row r="134" spans="8:8" ht="14.25" x14ac:dyDescent="0.45">
      <c r="H134" s="55"/>
    </row>
    <row r="135" spans="8:8" ht="14.25" x14ac:dyDescent="0.45">
      <c r="H135" s="55"/>
    </row>
    <row r="136" spans="8:8" ht="14.25" x14ac:dyDescent="0.45">
      <c r="H136" s="55"/>
    </row>
    <row r="137" spans="8:8" ht="14.25" x14ac:dyDescent="0.45">
      <c r="H137" s="55"/>
    </row>
    <row r="138" spans="8:8" ht="14.25" x14ac:dyDescent="0.45">
      <c r="H138" s="55"/>
    </row>
    <row r="139" spans="8:8" ht="14.25" x14ac:dyDescent="0.45">
      <c r="H139" s="55"/>
    </row>
    <row r="140" spans="8:8" ht="14.25" x14ac:dyDescent="0.45">
      <c r="H140" s="55"/>
    </row>
    <row r="141" spans="8:8" ht="14.25" x14ac:dyDescent="0.45">
      <c r="H141" s="55"/>
    </row>
    <row r="142" spans="8:8" ht="14.25" x14ac:dyDescent="0.45">
      <c r="H142" s="55"/>
    </row>
    <row r="143" spans="8:8" ht="14.25" x14ac:dyDescent="0.45">
      <c r="H143" s="55"/>
    </row>
    <row r="144" spans="8:8" ht="14.25" x14ac:dyDescent="0.45">
      <c r="H144" s="55"/>
    </row>
    <row r="145" spans="8:8" ht="14.25" x14ac:dyDescent="0.45">
      <c r="H145" s="55"/>
    </row>
    <row r="146" spans="8:8" ht="14.25" x14ac:dyDescent="0.45">
      <c r="H146" s="55"/>
    </row>
    <row r="147" spans="8:8" ht="14.25" x14ac:dyDescent="0.45">
      <c r="H147" s="55"/>
    </row>
    <row r="148" spans="8:8" ht="14.25" x14ac:dyDescent="0.45">
      <c r="H148" s="55"/>
    </row>
    <row r="149" spans="8:8" ht="14.25" x14ac:dyDescent="0.45">
      <c r="H149" s="55"/>
    </row>
    <row r="150" spans="8:8" ht="14.25" x14ac:dyDescent="0.45">
      <c r="H150" s="55"/>
    </row>
    <row r="151" spans="8:8" ht="14.25" x14ac:dyDescent="0.45">
      <c r="H151" s="55"/>
    </row>
    <row r="152" spans="8:8" ht="14.25" x14ac:dyDescent="0.45">
      <c r="H152" s="55"/>
    </row>
    <row r="153" spans="8:8" ht="14.25" x14ac:dyDescent="0.45">
      <c r="H153" s="55"/>
    </row>
    <row r="154" spans="8:8" ht="14.25" x14ac:dyDescent="0.45">
      <c r="H154" s="55"/>
    </row>
    <row r="155" spans="8:8" ht="14.25" x14ac:dyDescent="0.45">
      <c r="H155" s="55"/>
    </row>
    <row r="156" spans="8:8" ht="14.25" x14ac:dyDescent="0.45">
      <c r="H156" s="55"/>
    </row>
    <row r="157" spans="8:8" ht="14.25" x14ac:dyDescent="0.45">
      <c r="H157" s="55"/>
    </row>
    <row r="158" spans="8:8" ht="14.25" x14ac:dyDescent="0.45">
      <c r="H158" s="55"/>
    </row>
    <row r="159" spans="8:8" ht="14.25" x14ac:dyDescent="0.45">
      <c r="H159" s="55"/>
    </row>
    <row r="160" spans="8:8" ht="14.25" x14ac:dyDescent="0.45">
      <c r="H160" s="55"/>
    </row>
    <row r="161" spans="8:8" ht="14.25" x14ac:dyDescent="0.45">
      <c r="H161" s="55"/>
    </row>
    <row r="162" spans="8:8" ht="14.25" x14ac:dyDescent="0.45">
      <c r="H162" s="55"/>
    </row>
    <row r="163" spans="8:8" ht="14.25" x14ac:dyDescent="0.45">
      <c r="H163" s="55"/>
    </row>
    <row r="164" spans="8:8" ht="14.25" x14ac:dyDescent="0.45">
      <c r="H164" s="55"/>
    </row>
    <row r="165" spans="8:8" ht="14.25" x14ac:dyDescent="0.45">
      <c r="H165" s="55"/>
    </row>
    <row r="166" spans="8:8" ht="14.25" x14ac:dyDescent="0.45">
      <c r="H166" s="55"/>
    </row>
    <row r="167" spans="8:8" ht="14.25" x14ac:dyDescent="0.45">
      <c r="H167" s="55"/>
    </row>
    <row r="168" spans="8:8" ht="14.25" x14ac:dyDescent="0.45">
      <c r="H168" s="55"/>
    </row>
    <row r="169" spans="8:8" ht="14.25" x14ac:dyDescent="0.45">
      <c r="H169" s="55"/>
    </row>
    <row r="170" spans="8:8" ht="14.25" x14ac:dyDescent="0.45">
      <c r="H170" s="55"/>
    </row>
    <row r="171" spans="8:8" ht="14.25" x14ac:dyDescent="0.45">
      <c r="H171" s="55"/>
    </row>
    <row r="172" spans="8:8" ht="14.25" x14ac:dyDescent="0.45">
      <c r="H172" s="55"/>
    </row>
    <row r="173" spans="8:8" ht="14.25" x14ac:dyDescent="0.45">
      <c r="H173" s="55"/>
    </row>
    <row r="174" spans="8:8" ht="14.25" x14ac:dyDescent="0.45">
      <c r="H174" s="55"/>
    </row>
    <row r="175" spans="8:8" ht="14.25" x14ac:dyDescent="0.45">
      <c r="H175" s="55"/>
    </row>
    <row r="176" spans="8:8" ht="14.25" x14ac:dyDescent="0.45">
      <c r="H176" s="55"/>
    </row>
    <row r="177" spans="8:8" ht="14.25" x14ac:dyDescent="0.45">
      <c r="H177" s="55"/>
    </row>
    <row r="178" spans="8:8" ht="14.25" x14ac:dyDescent="0.45">
      <c r="H178" s="55"/>
    </row>
    <row r="179" spans="8:8" ht="14.25" x14ac:dyDescent="0.45">
      <c r="H179" s="55"/>
    </row>
    <row r="180" spans="8:8" ht="14.25" x14ac:dyDescent="0.45">
      <c r="H180" s="55"/>
    </row>
    <row r="181" spans="8:8" ht="14.25" x14ac:dyDescent="0.45">
      <c r="H181" s="55"/>
    </row>
    <row r="182" spans="8:8" ht="14.25" x14ac:dyDescent="0.45">
      <c r="H182" s="55"/>
    </row>
    <row r="183" spans="8:8" ht="14.25" x14ac:dyDescent="0.45">
      <c r="H183" s="55"/>
    </row>
    <row r="184" spans="8:8" ht="14.25" x14ac:dyDescent="0.45">
      <c r="H184" s="55"/>
    </row>
    <row r="185" spans="8:8" ht="14.25" x14ac:dyDescent="0.45">
      <c r="H185" s="55"/>
    </row>
    <row r="186" spans="8:8" ht="14.25" x14ac:dyDescent="0.45">
      <c r="H186" s="55"/>
    </row>
    <row r="187" spans="8:8" ht="14.25" x14ac:dyDescent="0.45">
      <c r="H187" s="55"/>
    </row>
    <row r="188" spans="8:8" ht="14.25" x14ac:dyDescent="0.45">
      <c r="H188" s="55"/>
    </row>
    <row r="189" spans="8:8" ht="14.25" x14ac:dyDescent="0.45">
      <c r="H189" s="55"/>
    </row>
    <row r="190" spans="8:8" ht="14.25" x14ac:dyDescent="0.45">
      <c r="H190" s="55"/>
    </row>
    <row r="191" spans="8:8" ht="14.25" x14ac:dyDescent="0.45">
      <c r="H191" s="55"/>
    </row>
    <row r="192" spans="8:8" ht="14.25" x14ac:dyDescent="0.45">
      <c r="H192" s="55"/>
    </row>
    <row r="193" spans="8:8" ht="14.25" x14ac:dyDescent="0.45">
      <c r="H193" s="55"/>
    </row>
    <row r="194" spans="8:8" ht="14.25" x14ac:dyDescent="0.45">
      <c r="H194" s="55"/>
    </row>
    <row r="195" spans="8:8" ht="14.25" x14ac:dyDescent="0.45">
      <c r="H195" s="55"/>
    </row>
    <row r="196" spans="8:8" ht="14.25" x14ac:dyDescent="0.45">
      <c r="H196" s="55"/>
    </row>
    <row r="197" spans="8:8" ht="14.25" x14ac:dyDescent="0.45">
      <c r="H197" s="55"/>
    </row>
    <row r="198" spans="8:8" ht="14.25" x14ac:dyDescent="0.45">
      <c r="H198" s="55"/>
    </row>
    <row r="199" spans="8:8" ht="14.25" x14ac:dyDescent="0.45">
      <c r="H199" s="55"/>
    </row>
    <row r="200" spans="8:8" ht="14.25" x14ac:dyDescent="0.45">
      <c r="H200" s="55"/>
    </row>
  </sheetData>
  <dataValidations count="1">
    <dataValidation allowBlank="1" showErrorMessage="1" sqref="B4 B1:B2" xr:uid="{00000000-0002-0000-0300-000000000000}"/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31"/>
  <sheetViews>
    <sheetView tabSelected="1" workbookViewId="0">
      <selection activeCell="D17" sqref="D17"/>
    </sheetView>
  </sheetViews>
  <sheetFormatPr defaultColWidth="8.86328125" defaultRowHeight="11.65" x14ac:dyDescent="0.35"/>
  <cols>
    <col min="1" max="1" width="2" style="33" customWidth="1"/>
    <col min="2" max="2" width="19" style="33" customWidth="1"/>
    <col min="3" max="3" width="8.86328125" style="33" bestFit="1" customWidth="1"/>
    <col min="4" max="16384" width="8.86328125" style="33"/>
  </cols>
  <sheetData>
    <row r="1" spans="2:3" ht="15" x14ac:dyDescent="0.35">
      <c r="B1" s="21" t="s">
        <v>528</v>
      </c>
    </row>
    <row r="2" spans="2:3" x14ac:dyDescent="0.35">
      <c r="B2" s="22" t="s">
        <v>555</v>
      </c>
    </row>
    <row r="4" spans="2:3" ht="12" thickBot="1" x14ac:dyDescent="0.4">
      <c r="B4" s="39" t="s">
        <v>557</v>
      </c>
    </row>
    <row r="5" spans="2:3" x14ac:dyDescent="0.35">
      <c r="B5" s="38"/>
    </row>
    <row r="6" spans="2:3" x14ac:dyDescent="0.35">
      <c r="B6" s="34" t="s">
        <v>556</v>
      </c>
      <c r="C6" s="40">
        <f>_xlfn.COVARIANCE.S('365RE'!I6:I272,'365RE'!P6:P272)</f>
        <v>-176361.87100999182</v>
      </c>
    </row>
    <row r="7" spans="2:3" x14ac:dyDescent="0.35">
      <c r="B7" s="34" t="s">
        <v>558</v>
      </c>
      <c r="C7" s="40">
        <f>CORREL('365RE'!I6:I272,'365RE'!P6:P272)</f>
        <v>-0.17489349098612006</v>
      </c>
    </row>
    <row r="31" spans="2:2" x14ac:dyDescent="0.35">
      <c r="B31" s="23"/>
    </row>
  </sheetData>
  <dataValidations count="1">
    <dataValidation allowBlank="1" showErrorMessage="1" sqref="B1:B2" xr:uid="{00000000-0002-0000-0400-000000000000}"/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884F40-9826-4F11-A662-09B7BD83C3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123ABE5-873E-4ECB-851D-FCC75BC641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365RE</vt:lpstr>
      <vt:lpstr>Gender</vt:lpstr>
      <vt:lpstr>Location</vt:lpstr>
      <vt:lpstr>Age</vt:lpstr>
      <vt:lpstr>Age and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Mustafa Bhavanagarwala</cp:lastModifiedBy>
  <dcterms:created xsi:type="dcterms:W3CDTF">2017-06-08T15:05:34Z</dcterms:created>
  <dcterms:modified xsi:type="dcterms:W3CDTF">2024-11-14T00:31:27Z</dcterms:modified>
</cp:coreProperties>
</file>