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Altium\Projects\SMAQ-Board_Design\Project Outputs for SMAQ-Board_Design\"/>
    </mc:Choice>
  </mc:AlternateContent>
  <xr:revisionPtr revIDLastSave="0" documentId="13_ncr:1_{7CDDC026-CA57-42FB-9FC1-38BA75B2270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B36" i="3" l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7" i="3" l="1"/>
  <c r="L39" i="3" l="1"/>
  <c r="L40" i="3" s="1"/>
  <c r="G37" i="3"/>
  <c r="K37" i="3"/>
  <c r="D8" i="3"/>
  <c r="E8" i="3"/>
  <c r="B10" i="3"/>
  <c r="B11" i="3"/>
</calcChain>
</file>

<file path=xl/sharedStrings.xml><?xml version="1.0" encoding="utf-8"?>
<sst xmlns="http://schemas.openxmlformats.org/spreadsheetml/2006/main" count="254" uniqueCount="159">
  <si>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</si>
  <si>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</si>
  <si>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</si>
  <si>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</si>
  <si>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</si>
  <si>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</si>
  <si>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</si>
  <si>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</si>
  <si>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</si>
  <si>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</si>
  <si>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</si>
  <si>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</si>
  <si>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</si>
  <si>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</si>
  <si>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</si>
  <si>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</si>
  <si>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</si>
  <si>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</si>
  <si>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</si>
  <si>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</si>
  <si>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</si>
  <si>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</si>
  <si>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</si>
  <si>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</si>
  <si>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</si>
  <si>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Price for 1pcs</t>
  </si>
  <si>
    <t>pcs:</t>
  </si>
  <si>
    <t>Revision Version:</t>
  </si>
  <si>
    <t>SMAQ-Board_Design.BomDoc</t>
  </si>
  <si>
    <t>SMAQ-Board_Design.PrjPcb</t>
  </si>
  <si>
    <t>None</t>
  </si>
  <si>
    <t>20:02</t>
  </si>
  <si>
    <t>1</t>
  </si>
  <si>
    <t>GBP</t>
  </si>
  <si>
    <t>1.0</t>
  </si>
  <si>
    <t>Category 1</t>
  </si>
  <si>
    <t>Amplifiers - Op Amps, Buffer, Instrumentation</t>
  </si>
  <si>
    <t>Amplifiers - Audio</t>
  </si>
  <si>
    <t>Analog to Digital Converters (ADCs)</t>
  </si>
  <si>
    <t>Pressure Sensors</t>
  </si>
  <si>
    <t>Sensors</t>
  </si>
  <si>
    <t>Chip SMD Resistors</t>
  </si>
  <si>
    <t>Inductors</t>
  </si>
  <si>
    <t>Zener Diodes</t>
  </si>
  <si>
    <t>Ceramic Capacitors</t>
  </si>
  <si>
    <t>Capacitors</t>
  </si>
  <si>
    <t>Manufacturer 1</t>
  </si>
  <si>
    <t>Texas Instruments</t>
  </si>
  <si>
    <t>Maxim</t>
  </si>
  <si>
    <t>AMPHENOL SGX SENSORTECH</t>
  </si>
  <si>
    <t>Bosch</t>
  </si>
  <si>
    <t>Vishay Semiconductors</t>
  </si>
  <si>
    <t>Panasonic</t>
  </si>
  <si>
    <t>Yageo</t>
  </si>
  <si>
    <t>CUI Devices</t>
  </si>
  <si>
    <t>TDK</t>
  </si>
  <si>
    <t>Adafruit Industries</t>
  </si>
  <si>
    <t>Vishay</t>
  </si>
  <si>
    <t>Kyocera AVX</t>
  </si>
  <si>
    <t>Manufacturer Part Number 1</t>
  </si>
  <si>
    <t>LM358DR</t>
  </si>
  <si>
    <t>MAX98357AETE+T</t>
  </si>
  <si>
    <t>ADS1115IDGSR</t>
  </si>
  <si>
    <t>MICS-6814</t>
  </si>
  <si>
    <t>BME280</t>
  </si>
  <si>
    <t>VCNL4010-GS08</t>
  </si>
  <si>
    <t>ERJ-6GEY0R00V</t>
  </si>
  <si>
    <t>ERJ-6ENF1003V</t>
  </si>
  <si>
    <t>ERA-6AED102V</t>
  </si>
  <si>
    <t>ERA-6AEB84R5V</t>
  </si>
  <si>
    <t>ERA-6AEB2741V</t>
  </si>
  <si>
    <t>ERA-6AEB563V</t>
  </si>
  <si>
    <t>ERA6AEB5360V</t>
  </si>
  <si>
    <t>AT0805FRE0710KL</t>
  </si>
  <si>
    <t>ERA6AEB2741V</t>
  </si>
  <si>
    <t>CMC-4015-25L100</t>
  </si>
  <si>
    <t>KLZ2012MHR1R0HTD25</t>
  </si>
  <si>
    <t>MMZ2012Y152BT000</t>
  </si>
  <si>
    <t>BZT52B3V6-E3-08</t>
  </si>
  <si>
    <t>08055A221F4T2A</t>
  </si>
  <si>
    <t>08053C224J4Z2A</t>
  </si>
  <si>
    <t>08055C105JAT2A</t>
  </si>
  <si>
    <t>0805YC106MAT2A</t>
  </si>
  <si>
    <t>08055C104JAT4A</t>
  </si>
  <si>
    <t>C2012JB1A226M085AC</t>
  </si>
  <si>
    <t>Description</t>
  </si>
  <si>
    <t>IC OPAMP GP 700KHZ 8SOIC</t>
  </si>
  <si>
    <t>IC AUDIO AMP CLASS D 16-TQFN</t>
  </si>
  <si>
    <t>IC ADC 16BIT 860SPS LP 10MSOP</t>
  </si>
  <si>
    <t>SHUT HEIGHT GAGE(119.5MM)</t>
  </si>
  <si>
    <t>Pressure, Temperature and Humidity Sensor Digital Output 1.8V 8-Pin LGA T/R</t>
  </si>
  <si>
    <t>SENS IR PROXIMITY AMB LT 12LLP</t>
  </si>
  <si>
    <t>RES SMD 0 OHM JUMPER 1/8W 0805</t>
  </si>
  <si>
    <t>RES SMD 100K OHM 1% 1/8W 0805</t>
  </si>
  <si>
    <t>Res Thin Film 0805 1K Ohm 0.5% 1/8W ±25ppm/°C Molded SMD SMD Punched Carrier T/R</t>
  </si>
  <si>
    <t>RES SMD 84.5 OHM 0.1% 1/8W 0805</t>
  </si>
  <si>
    <t>Res Thick Film 0805 16.9 Ohm 1% 1/4W 300ppm/C Molded SMD Punched Carrier T/R</t>
  </si>
  <si>
    <t>RES SMD 56K OHM 0.1% 1/8W 0805</t>
  </si>
  <si>
    <t>RES SMD 536 OHM 0.1% 1/8W 0805</t>
  </si>
  <si>
    <t>RES SMD 10K OHM 1% 1/8W 0805</t>
  </si>
  <si>
    <t>Surface Mount Chip Resistor, Thin Film, AEC-Q200 ERA Series, 2.74 kohm, 125 mW, 0.1%, 100 V</t>
  </si>
  <si>
    <t>4.0 mm, Omnidirectional, Wire Leads, 3.0 Vdc, IP65 Rated, Electret Condenser Microphone</t>
  </si>
  <si>
    <t>FIXED IND 1UH 800MA 130 MOHM SMD</t>
  </si>
  <si>
    <t>GPIO FEMALE HEADER RASPBERRY PI</t>
  </si>
  <si>
    <t>Ferrite Beads Multi-Layer 1.5KOhm 25% 100MHz 500mA 400mOhm DCR 0805</t>
  </si>
  <si>
    <t>Diode Zener Single 3.6V 2% 500mW 2-Pin SOD-123 T/R</t>
  </si>
  <si>
    <t>T&amp;R / COMMERCIAL CHIP</t>
  </si>
  <si>
    <t>Multilayer Ceramic Capacitors MLCC - SMD/SMT 25V 0.22uF X7R 0805 5% AEC-Q200</t>
  </si>
  <si>
    <t>CAP CER 0.1UF 50V X7R 0805</t>
  </si>
  <si>
    <t>CAP CER 22UF 10V JB 0805</t>
  </si>
  <si>
    <t>Quantity</t>
  </si>
  <si>
    <t>Supplier 1</t>
  </si>
  <si>
    <t>Mouser</t>
  </si>
  <si>
    <t>Supplier Part Number 1</t>
  </si>
  <si>
    <t>595-LM358DR</t>
  </si>
  <si>
    <t>700-MAX98357AETE+T</t>
  </si>
  <si>
    <t>595-ADS1115IDGSR</t>
  </si>
  <si>
    <t>523-MICS-6814</t>
  </si>
  <si>
    <t>262-BME280</t>
  </si>
  <si>
    <t>78-VCNL4010-GS08</t>
  </si>
  <si>
    <t>667-ERJ-6GEY0R00V</t>
  </si>
  <si>
    <t>667-ERJ-6ENF1003V</t>
  </si>
  <si>
    <t>667-ERA-6AED102V</t>
  </si>
  <si>
    <t>667-ERA-6AEB84R5V</t>
  </si>
  <si>
    <t>667-ERA-6AEB2741V</t>
  </si>
  <si>
    <t>667-ERA-6AEB563V</t>
  </si>
  <si>
    <t>667-ERA-6AEB5360V</t>
  </si>
  <si>
    <t>603-AT0805FRE0710KL</t>
  </si>
  <si>
    <t>490-CMC-4015-25L100</t>
  </si>
  <si>
    <t>810-KLZ2012MHR1R0HTD</t>
  </si>
  <si>
    <t>485-2222</t>
  </si>
  <si>
    <t>810-MMZ2012Y152BT000</t>
  </si>
  <si>
    <t>78-BZT52B3V6-E3-08</t>
  </si>
  <si>
    <t>581-08055A221F4T2A</t>
  </si>
  <si>
    <t>581-08053C224J4Z2A</t>
  </si>
  <si>
    <t>581-08055C105JAT2A</t>
  </si>
  <si>
    <t>581-0805YC106MAT2A</t>
  </si>
  <si>
    <t>581-08055C104JAT4A</t>
  </si>
  <si>
    <t>810-C2012JB1A226M08C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</si>
  <si>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</si>
  <si>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</si>
  <si>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</si>
  <si>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</si>
  <si>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</si>
  <si>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C:\Users\Public\Documents\Altium\Projects\SMAQ-Board_Design\SMAQ-Board_Design.PrjPcb</t>
  </si>
  <si>
    <t>C:\Users\Public\Documents\Altium\Projects\SMAQ-Board_Design\ActiveBOM\SMAQ-Board_Design.BomDoc</t>
  </si>
  <si>
    <t>54</t>
  </si>
  <si>
    <t>28/03/2020 20:02</t>
  </si>
  <si>
    <t>Bill of Materials</t>
  </si>
  <si>
    <t>BOM_PartType</t>
  </si>
  <si>
    <t>BOM</t>
  </si>
  <si>
    <t>15/02/2020</t>
  </si>
  <si>
    <t>Contact: Alexandros Charitonidis</t>
  </si>
  <si>
    <t>Bill of Materials Smart Monitoring of Air Quality SMAQ</t>
  </si>
  <si>
    <t>REPLACED WITH EXISTING PART THROUGH THE ELECTRONICS STORE</t>
  </si>
  <si>
    <t>Headers</t>
  </si>
  <si>
    <t>Multilayer Ceramic Capacitors MLCC - SMD/SMT 25V 1.0uF X7R 0805 5% AEC-Q200</t>
  </si>
  <si>
    <t>Multilayer Ceramic Capacitors MLCC - SMD/SMT 25V 10uF X7R 0805 5% AEC-Q200</t>
  </si>
  <si>
    <t>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</si>
</sst>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sz val="12"/>
      <color indexed="13"/>
      <name val="Arial"/>
      <family val="2"/>
    </font>
    <font>
      <u val="double"/>
      <sz val="8"/>
      <color indexed="1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499984740745262"/>
        <bgColor theme="4" tint="0.59996337778862885"/>
      </patternFill>
    </fill>
    <fill>
      <patternFill patternType="solid">
        <fgColor theme="0"/>
        <bgColor theme="4" tint="0.59996337778862885"/>
      </patternFill>
    </fill>
    <fill>
      <patternFill patternType="solid">
        <fgColor theme="7" tint="0.59999389629810485"/>
        <bgColor theme="4" tint="0.59996337778862885"/>
      </patternFill>
    </fill>
    <fill>
      <patternFill patternType="solid">
        <fgColor rgb="FFBCE292"/>
        <bgColor theme="4" tint="0.59996337778862885"/>
      </patternFill>
    </fill>
    <fill>
      <patternFill patternType="solid">
        <fgColor theme="0" tint="-0.14999847407452621"/>
        <bgColor theme="4" tint="0.5999633777886288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9" fillId="3" borderId="0" xfId="0" applyFont="1" applyFill="1" applyBorder="1" applyAlignment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/>
    <xf numFmtId="0" fontId="10" fillId="3" borderId="6" xfId="0" applyFont="1" applyFill="1" applyBorder="1" applyAlignment="1"/>
    <xf numFmtId="0" fontId="9" fillId="3" borderId="7" xfId="0" applyFont="1" applyFill="1" applyBorder="1" applyAlignment="1">
      <alignment horizontal="left"/>
    </xf>
    <xf numFmtId="0" fontId="10" fillId="3" borderId="7" xfId="0" applyFont="1" applyFill="1" applyBorder="1" applyAlignment="1"/>
    <xf numFmtId="0" fontId="9" fillId="3" borderId="7" xfId="0" applyFont="1" applyFill="1" applyBorder="1" applyAlignment="1"/>
    <xf numFmtId="0" fontId="11" fillId="3" borderId="0" xfId="0" applyFont="1" applyFill="1" applyBorder="1" applyAlignment="1"/>
    <xf numFmtId="164" fontId="10" fillId="3" borderId="7" xfId="0" applyNumberFormat="1" applyFont="1" applyFill="1" applyBorder="1" applyAlignment="1">
      <alignment horizontal="left"/>
    </xf>
    <xf numFmtId="165" fontId="10" fillId="3" borderId="7" xfId="0" applyNumberFormat="1" applyFont="1" applyFill="1" applyBorder="1" applyAlignment="1">
      <alignment horizontal="left"/>
    </xf>
    <xf numFmtId="0" fontId="12" fillId="3" borderId="8" xfId="0" applyFont="1" applyFill="1" applyBorder="1" applyAlignment="1">
      <alignment vertical="center"/>
    </xf>
    <xf numFmtId="0" fontId="12" fillId="3" borderId="9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2" fillId="3" borderId="0" xfId="1" applyFill="1" applyBorder="1" applyAlignment="1" applyProtection="1"/>
    <xf numFmtId="0" fontId="20" fillId="3" borderId="0" xfId="0" applyFont="1" applyFill="1" applyBorder="1" applyAlignment="1"/>
    <xf numFmtId="0" fontId="17" fillId="0" borderId="0" xfId="0" applyFont="1" applyBorder="1" applyAlignment="1">
      <alignment vertical="top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23" xfId="0" applyBorder="1" applyAlignment="1">
      <alignment vertical="top"/>
    </xf>
    <xf numFmtId="0" fontId="0" fillId="0" borderId="7" xfId="0" applyBorder="1" applyAlignment="1">
      <alignment horizontal="left" vertical="top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0" fillId="0" borderId="25" xfId="0" applyBorder="1" applyAlignment="1">
      <alignment vertical="top"/>
    </xf>
    <xf numFmtId="0" fontId="0" fillId="0" borderId="7" xfId="0" applyBorder="1" applyAlignment="1">
      <alignment vertical="top"/>
    </xf>
    <xf numFmtId="0" fontId="6" fillId="5" borderId="15" xfId="0" applyFont="1" applyFill="1" applyBorder="1" applyAlignment="1"/>
    <xf numFmtId="0" fontId="6" fillId="5" borderId="15" xfId="0" applyFont="1" applyFill="1" applyBorder="1" applyAlignment="1">
      <alignment wrapText="1"/>
    </xf>
    <xf numFmtId="0" fontId="6" fillId="5" borderId="19" xfId="0" applyFont="1" applyFill="1" applyBorder="1" applyAlignment="1"/>
    <xf numFmtId="0" fontId="6" fillId="5" borderId="16" xfId="0" applyFont="1" applyFill="1" applyBorder="1" applyAlignment="1"/>
    <xf numFmtId="0" fontId="6" fillId="5" borderId="13" xfId="0" applyFont="1" applyFill="1" applyBorder="1" applyAlignment="1"/>
    <xf numFmtId="0" fontId="6" fillId="5" borderId="10" xfId="0" applyFont="1" applyFill="1" applyBorder="1" applyAlignment="1"/>
    <xf numFmtId="0" fontId="6" fillId="5" borderId="14" xfId="0" applyFont="1" applyFill="1" applyBorder="1" applyAlignment="1"/>
    <xf numFmtId="0" fontId="6" fillId="5" borderId="10" xfId="0" applyFont="1" applyFill="1" applyBorder="1" applyAlignment="1">
      <alignment horizontal="center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2" fontId="8" fillId="8" borderId="27" xfId="0" applyNumberFormat="1" applyFont="1" applyFill="1" applyBorder="1" applyAlignment="1">
      <alignment horizontal="center" vertical="center" wrapText="1"/>
    </xf>
    <xf numFmtId="0" fontId="8" fillId="9" borderId="27" xfId="0" applyFont="1" applyFill="1" applyBorder="1" applyAlignment="1">
      <alignment horizontal="center" vertical="center" wrapText="1"/>
    </xf>
    <xf numFmtId="2" fontId="8" fillId="9" borderId="27" xfId="0" applyNumberFormat="1" applyFont="1" applyFill="1" applyBorder="1" applyAlignment="1">
      <alignment horizontal="center" vertical="center" wrapText="1"/>
    </xf>
    <xf numFmtId="0" fontId="8" fillId="10" borderId="27" xfId="0" applyFont="1" applyFill="1" applyBorder="1" applyAlignment="1">
      <alignment horizontal="center" vertical="center" wrapText="1"/>
    </xf>
    <xf numFmtId="2" fontId="8" fillId="7" borderId="27" xfId="0" applyNumberFormat="1" applyFont="1" applyFill="1" applyBorder="1" applyAlignment="1">
      <alignment horizontal="center" vertical="center" wrapText="1"/>
    </xf>
    <xf numFmtId="0" fontId="9" fillId="3" borderId="0" xfId="0" quotePrefix="1" applyFont="1" applyFill="1" applyBorder="1" applyAlignment="1">
      <alignment horizontal="left"/>
    </xf>
    <xf numFmtId="0" fontId="9" fillId="3" borderId="6" xfId="0" quotePrefix="1" applyFont="1" applyFill="1" applyBorder="1" applyAlignment="1">
      <alignment horizontal="left"/>
    </xf>
    <xf numFmtId="0" fontId="9" fillId="3" borderId="7" xfId="0" quotePrefix="1" applyFont="1" applyFill="1" applyBorder="1" applyAlignment="1">
      <alignment horizontal="left"/>
    </xf>
    <xf numFmtId="0" fontId="10" fillId="3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" fillId="0" borderId="5" xfId="0" quotePrefix="1" applyNumberFormat="1" applyFont="1" applyFill="1" applyBorder="1" applyAlignment="1" applyProtection="1">
      <alignment horizontal="left" vertical="top"/>
      <protection locked="0"/>
    </xf>
    <xf numFmtId="0" fontId="14" fillId="4" borderId="10" xfId="0" quotePrefix="1" applyFont="1" applyFill="1" applyBorder="1" applyAlignment="1">
      <alignment horizontal="left" vertical="center"/>
    </xf>
    <xf numFmtId="0" fontId="14" fillId="2" borderId="0" xfId="0" quotePrefix="1" applyFont="1" applyFill="1" applyBorder="1" applyAlignment="1">
      <alignment horizontal="left" vertical="center"/>
    </xf>
    <xf numFmtId="0" fontId="14" fillId="4" borderId="0" xfId="0" quotePrefix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6" fillId="11" borderId="19" xfId="0" applyFont="1" applyFill="1" applyBorder="1" applyAlignment="1">
      <alignment horizontal="left"/>
    </xf>
    <xf numFmtId="0" fontId="7" fillId="11" borderId="19" xfId="0" applyFont="1" applyFill="1" applyBorder="1" applyAlignment="1">
      <alignment horizontal="left" vertical="center"/>
    </xf>
    <xf numFmtId="0" fontId="0" fillId="0" borderId="28" xfId="0" applyBorder="1" applyAlignment="1">
      <alignment vertical="top"/>
    </xf>
    <xf numFmtId="0" fontId="22" fillId="5" borderId="5" xfId="0" quotePrefix="1" applyFont="1" applyFill="1" applyBorder="1" applyAlignment="1">
      <alignment vertical="center"/>
    </xf>
    <xf numFmtId="0" fontId="23" fillId="9" borderId="27" xfId="0" applyFont="1" applyFill="1" applyBorder="1" applyAlignment="1">
      <alignment horizontal="center" vertical="center" wrapText="1"/>
    </xf>
    <xf numFmtId="2" fontId="23" fillId="8" borderId="27" xfId="0" applyNumberFormat="1" applyFont="1" applyFill="1" applyBorder="1" applyAlignment="1">
      <alignment horizontal="center" vertical="center" wrapText="1"/>
    </xf>
    <xf numFmtId="2" fontId="23" fillId="9" borderId="27" xfId="0" applyNumberFormat="1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0" fontId="15" fillId="3" borderId="2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5" fillId="3" borderId="25" xfId="0" applyFont="1" applyFill="1" applyBorder="1" applyAlignment="1">
      <alignment horizontal="center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17" xfId="0" applyFont="1" applyBorder="1" applyAlignment="1">
      <alignment vertical="top"/>
    </xf>
    <xf numFmtId="0" fontId="0" fillId="0" borderId="1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10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CE292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41826</xdr:colOff>
      <xdr:row>2</xdr:row>
      <xdr:rowOff>177662</xdr:rowOff>
    </xdr:from>
    <xdr:to>
      <xdr:col>14</xdr:col>
      <xdr:colOff>33852</xdr:colOff>
      <xdr:row>8</xdr:row>
      <xdr:rowOff>100220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A07A-CBBF-4507-BA12-3CE23FBC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9501" y="825362"/>
          <a:ext cx="2382801" cy="1217958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38</xdr:row>
      <xdr:rowOff>142875</xdr:rowOff>
    </xdr:from>
    <xdr:to>
      <xdr:col>5</xdr:col>
      <xdr:colOff>1208655</xdr:colOff>
      <xdr:row>40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352C1F-E7DB-4F16-9D7D-D3CE04287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3448050"/>
          <a:ext cx="1199130" cy="523875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36</xdr:row>
      <xdr:rowOff>95250</xdr:rowOff>
    </xdr:from>
    <xdr:to>
      <xdr:col>4</xdr:col>
      <xdr:colOff>993282</xdr:colOff>
      <xdr:row>41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D8939F-A80B-42D9-8F2F-1AC52B808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13506450"/>
          <a:ext cx="2298207" cy="1038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5"/>
  <sheetViews>
    <sheetView showGridLines="0" tabSelected="1" zoomScale="55" zoomScaleNormal="55" zoomScalePageLayoutView="70" workbookViewId="0">
      <selection activeCell="D45" sqref="D4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45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11.5703125" style="1" customWidth="1"/>
    <col min="15" max="15" width="28.85546875" style="3" customWidth="1"/>
    <col min="16" max="16384" width="9.140625" style="1"/>
  </cols>
  <sheetData>
    <row r="1" spans="1:15" ht="13.5" thickBot="1" x14ac:dyDescent="0.25">
      <c r="A1" s="57"/>
      <c r="B1" s="58"/>
      <c r="C1" s="59"/>
      <c r="D1" s="59"/>
      <c r="E1" s="59"/>
      <c r="F1" s="58"/>
      <c r="G1" s="58"/>
      <c r="H1" s="58"/>
      <c r="I1" s="60"/>
      <c r="J1" s="58"/>
      <c r="K1" s="58"/>
      <c r="L1" s="58"/>
      <c r="M1" s="58"/>
      <c r="N1" s="58"/>
      <c r="O1" s="86"/>
    </row>
    <row r="2" spans="1:15" ht="37.5" customHeight="1" thickBot="1" x14ac:dyDescent="0.25">
      <c r="A2" s="53"/>
      <c r="B2" s="22"/>
      <c r="C2" s="22" t="s">
        <v>19</v>
      </c>
      <c r="D2" s="33"/>
      <c r="E2" s="23"/>
      <c r="F2" s="89" t="s">
        <v>153</v>
      </c>
      <c r="G2" s="61"/>
      <c r="H2" s="61"/>
      <c r="I2" s="62"/>
      <c r="J2" s="61"/>
      <c r="K2" s="61"/>
      <c r="L2" s="61"/>
      <c r="M2" s="61"/>
      <c r="N2" s="61"/>
      <c r="O2" s="87"/>
    </row>
    <row r="3" spans="1:15" ht="23.25" customHeight="1" x14ac:dyDescent="0.2">
      <c r="A3" s="53"/>
      <c r="B3" s="12"/>
      <c r="C3" s="12" t="s">
        <v>14</v>
      </c>
      <c r="D3" s="73" t="s">
        <v>28</v>
      </c>
      <c r="E3" s="12"/>
      <c r="F3" s="28"/>
      <c r="G3" s="12" t="s">
        <v>152</v>
      </c>
      <c r="H3" s="28"/>
      <c r="I3" s="38"/>
      <c r="J3" s="12"/>
      <c r="K3" s="14" t="s">
        <v>24</v>
      </c>
      <c r="L3" s="28"/>
      <c r="M3" s="29"/>
      <c r="N3" s="28"/>
      <c r="O3" s="85"/>
    </row>
    <row r="4" spans="1:15" ht="17.25" customHeight="1" x14ac:dyDescent="0.2">
      <c r="A4" s="53"/>
      <c r="B4" s="12"/>
      <c r="C4" s="12" t="s">
        <v>15</v>
      </c>
      <c r="D4" s="74" t="s">
        <v>29</v>
      </c>
      <c r="E4" s="15"/>
      <c r="F4" s="28"/>
      <c r="G4" s="37"/>
      <c r="H4" s="102"/>
      <c r="I4" s="102"/>
      <c r="J4" s="14"/>
      <c r="K4" s="28"/>
      <c r="L4" s="28"/>
      <c r="M4" s="28"/>
      <c r="N4" s="28"/>
      <c r="O4" s="85"/>
    </row>
    <row r="5" spans="1:15" ht="17.25" customHeight="1" x14ac:dyDescent="0.3">
      <c r="A5" s="53"/>
      <c r="B5" s="12"/>
      <c r="C5" s="12" t="s">
        <v>16</v>
      </c>
      <c r="D5" s="75" t="s">
        <v>30</v>
      </c>
      <c r="E5" s="17"/>
      <c r="F5" s="28"/>
      <c r="G5" s="29"/>
      <c r="H5" s="14"/>
      <c r="I5" s="39"/>
      <c r="J5" s="14"/>
      <c r="K5" s="36"/>
      <c r="L5" s="28"/>
      <c r="M5" s="28"/>
      <c r="N5" s="28"/>
      <c r="O5" s="85"/>
    </row>
    <row r="6" spans="1:15" x14ac:dyDescent="0.2">
      <c r="A6" s="53"/>
      <c r="B6" s="18"/>
      <c r="C6" s="18"/>
      <c r="D6" s="18"/>
      <c r="E6" s="16"/>
      <c r="F6" s="13"/>
      <c r="G6" s="29"/>
      <c r="H6" s="14"/>
      <c r="I6" s="39"/>
      <c r="J6" s="14"/>
      <c r="K6" s="12"/>
      <c r="L6" s="28"/>
      <c r="M6" s="28"/>
      <c r="N6" s="28"/>
      <c r="O6" s="85"/>
    </row>
    <row r="7" spans="1:15" ht="15.75" customHeight="1" x14ac:dyDescent="0.2">
      <c r="A7" s="53"/>
      <c r="B7" s="19"/>
      <c r="C7" s="19" t="s">
        <v>18</v>
      </c>
      <c r="D7" s="76" t="s">
        <v>151</v>
      </c>
      <c r="E7" s="76" t="s">
        <v>31</v>
      </c>
      <c r="F7" s="28"/>
      <c r="G7" s="29"/>
      <c r="H7" s="19"/>
      <c r="I7" s="40"/>
      <c r="J7" s="19"/>
      <c r="K7" s="35"/>
      <c r="L7" s="28"/>
      <c r="M7" s="28"/>
      <c r="N7" s="28"/>
      <c r="O7" s="85"/>
    </row>
    <row r="8" spans="1:15" ht="15.75" customHeight="1" x14ac:dyDescent="0.2">
      <c r="A8" s="53"/>
      <c r="B8" s="17"/>
      <c r="C8" s="17" t="s">
        <v>17</v>
      </c>
      <c r="D8" s="20">
        <f ca="1">TODAY()</f>
        <v>43918</v>
      </c>
      <c r="E8" s="21">
        <f ca="1">NOW()</f>
        <v>43918.861428240743</v>
      </c>
      <c r="F8" s="28"/>
      <c r="G8" s="19"/>
      <c r="H8" s="19"/>
      <c r="I8" s="40"/>
      <c r="J8" s="19"/>
      <c r="K8" s="14"/>
      <c r="L8" s="28"/>
      <c r="M8" s="28"/>
      <c r="N8" s="28"/>
      <c r="O8" s="85"/>
    </row>
    <row r="9" spans="1:15" s="27" customFormat="1" ht="34.5" thickBot="1" x14ac:dyDescent="0.25">
      <c r="A9" s="54"/>
      <c r="B9" s="63" t="s">
        <v>22</v>
      </c>
      <c r="C9" s="64" t="s">
        <v>35</v>
      </c>
      <c r="D9" s="64" t="s">
        <v>46</v>
      </c>
      <c r="E9" s="64" t="s">
        <v>59</v>
      </c>
      <c r="F9" s="64" t="s">
        <v>85</v>
      </c>
      <c r="G9" s="64" t="s">
        <v>110</v>
      </c>
      <c r="H9" s="64" t="s">
        <v>111</v>
      </c>
      <c r="I9" s="64" t="s">
        <v>113</v>
      </c>
      <c r="J9" s="65" t="s">
        <v>139</v>
      </c>
      <c r="K9" s="66" t="s">
        <v>140</v>
      </c>
      <c r="L9" s="66" t="s">
        <v>141</v>
      </c>
      <c r="M9" s="66" t="s">
        <v>142</v>
      </c>
      <c r="N9" s="66" t="s">
        <v>143</v>
      </c>
      <c r="O9" s="86"/>
    </row>
    <row r="10" spans="1:15" s="2" customFormat="1" ht="23.25" thickBot="1" x14ac:dyDescent="0.25">
      <c r="A10" s="55"/>
      <c r="B10" s="67">
        <f t="shared" ref="B10:B36" si="0">ROW(B10) - ROW($B$9)</f>
        <v>1</v>
      </c>
      <c r="C10" s="67" t="s">
        <v>36</v>
      </c>
      <c r="D10" s="67" t="s">
        <v>47</v>
      </c>
      <c r="E10" s="67" t="s">
        <v>60</v>
      </c>
      <c r="F10" s="67" t="s">
        <v>86</v>
      </c>
      <c r="G10" s="67">
        <v>1</v>
      </c>
      <c r="H10" s="67" t="s">
        <v>112</v>
      </c>
      <c r="I10" s="67" t="s">
        <v>114</v>
      </c>
      <c r="J10" s="67">
        <v>1</v>
      </c>
      <c r="K10" s="67">
        <v>10391</v>
      </c>
      <c r="L10" s="68">
        <v>0.28599999999999998</v>
      </c>
      <c r="M10" s="72">
        <v>0.28599999999999998</v>
      </c>
      <c r="N10" s="71" t="s">
        <v>33</v>
      </c>
      <c r="O10" s="84"/>
    </row>
    <row r="11" spans="1:15" s="2" customFormat="1" ht="23.25" thickBot="1" x14ac:dyDescent="0.25">
      <c r="A11" s="55"/>
      <c r="B11" s="69">
        <f t="shared" si="0"/>
        <v>2</v>
      </c>
      <c r="C11" s="69" t="s">
        <v>37</v>
      </c>
      <c r="D11" s="69" t="s">
        <v>48</v>
      </c>
      <c r="E11" s="69" t="s">
        <v>61</v>
      </c>
      <c r="F11" s="69" t="s">
        <v>87</v>
      </c>
      <c r="G11" s="69">
        <v>1</v>
      </c>
      <c r="H11" s="69" t="s">
        <v>112</v>
      </c>
      <c r="I11" s="69" t="s">
        <v>115</v>
      </c>
      <c r="J11" s="69">
        <v>1</v>
      </c>
      <c r="K11" s="69">
        <v>5567</v>
      </c>
      <c r="L11" s="68">
        <v>1.82</v>
      </c>
      <c r="M11" s="70">
        <v>1.82</v>
      </c>
      <c r="N11" s="71" t="s">
        <v>33</v>
      </c>
      <c r="O11" s="33"/>
    </row>
    <row r="12" spans="1:15" s="2" customFormat="1" ht="23.25" thickBot="1" x14ac:dyDescent="0.25">
      <c r="A12" s="55"/>
      <c r="B12" s="67">
        <f t="shared" si="0"/>
        <v>3</v>
      </c>
      <c r="C12" s="67" t="s">
        <v>38</v>
      </c>
      <c r="D12" s="67" t="s">
        <v>47</v>
      </c>
      <c r="E12" s="67" t="s">
        <v>62</v>
      </c>
      <c r="F12" s="67" t="s">
        <v>88</v>
      </c>
      <c r="G12" s="67">
        <v>1</v>
      </c>
      <c r="H12" s="67" t="s">
        <v>112</v>
      </c>
      <c r="I12" s="67" t="s">
        <v>116</v>
      </c>
      <c r="J12" s="67">
        <v>1</v>
      </c>
      <c r="K12" s="67">
        <v>13988</v>
      </c>
      <c r="L12" s="68">
        <v>4.2699999999999996</v>
      </c>
      <c r="M12" s="72">
        <v>4.2699999999999996</v>
      </c>
      <c r="N12" s="71" t="s">
        <v>33</v>
      </c>
      <c r="O12" s="33"/>
    </row>
    <row r="13" spans="1:15" s="2" customFormat="1" ht="23.25" thickBot="1" x14ac:dyDescent="0.25">
      <c r="A13" s="55"/>
      <c r="B13" s="69">
        <f t="shared" si="0"/>
        <v>4</v>
      </c>
      <c r="C13" s="69" t="s">
        <v>40</v>
      </c>
      <c r="D13" s="69" t="s">
        <v>49</v>
      </c>
      <c r="E13" s="69" t="s">
        <v>63</v>
      </c>
      <c r="F13" s="69" t="s">
        <v>89</v>
      </c>
      <c r="G13" s="69">
        <v>1</v>
      </c>
      <c r="H13" s="69" t="s">
        <v>112</v>
      </c>
      <c r="I13" s="69" t="s">
        <v>117</v>
      </c>
      <c r="J13" s="69">
        <v>1</v>
      </c>
      <c r="K13" s="69">
        <v>708</v>
      </c>
      <c r="L13" s="68">
        <v>14.7</v>
      </c>
      <c r="M13" s="70">
        <v>14.7</v>
      </c>
      <c r="N13" s="71" t="s">
        <v>33</v>
      </c>
      <c r="O13" s="33"/>
    </row>
    <row r="14" spans="1:15" s="2" customFormat="1" ht="34.5" thickBot="1" x14ac:dyDescent="0.25">
      <c r="A14" s="55"/>
      <c r="B14" s="67">
        <f t="shared" si="0"/>
        <v>5</v>
      </c>
      <c r="C14" s="67" t="s">
        <v>39</v>
      </c>
      <c r="D14" s="67" t="s">
        <v>50</v>
      </c>
      <c r="E14" s="67" t="s">
        <v>64</v>
      </c>
      <c r="F14" s="67" t="s">
        <v>90</v>
      </c>
      <c r="G14" s="67">
        <v>1</v>
      </c>
      <c r="H14" s="67" t="s">
        <v>112</v>
      </c>
      <c r="I14" s="67" t="s">
        <v>118</v>
      </c>
      <c r="J14" s="67">
        <v>1</v>
      </c>
      <c r="K14" s="67">
        <v>17744</v>
      </c>
      <c r="L14" s="68">
        <v>2.89</v>
      </c>
      <c r="M14" s="72">
        <v>2.89</v>
      </c>
      <c r="N14" s="71" t="s">
        <v>33</v>
      </c>
      <c r="O14" s="33"/>
    </row>
    <row r="15" spans="1:15" s="2" customFormat="1" ht="23.25" thickBot="1" x14ac:dyDescent="0.25">
      <c r="A15" s="55"/>
      <c r="B15" s="69">
        <f t="shared" si="0"/>
        <v>6</v>
      </c>
      <c r="C15" s="69" t="s">
        <v>40</v>
      </c>
      <c r="D15" s="69" t="s">
        <v>51</v>
      </c>
      <c r="E15" s="69" t="s">
        <v>65</v>
      </c>
      <c r="F15" s="69" t="s">
        <v>91</v>
      </c>
      <c r="G15" s="69">
        <v>1</v>
      </c>
      <c r="H15" s="69" t="s">
        <v>112</v>
      </c>
      <c r="I15" s="69" t="s">
        <v>119</v>
      </c>
      <c r="J15" s="69">
        <v>1</v>
      </c>
      <c r="K15" s="69">
        <v>15551</v>
      </c>
      <c r="L15" s="68">
        <v>2.4</v>
      </c>
      <c r="M15" s="70">
        <v>2.4</v>
      </c>
      <c r="N15" s="71" t="s">
        <v>33</v>
      </c>
      <c r="O15" s="33"/>
    </row>
    <row r="16" spans="1:15" s="2" customFormat="1" ht="23.25" thickBot="1" x14ac:dyDescent="0.25">
      <c r="A16" s="55"/>
      <c r="B16" s="67">
        <f t="shared" si="0"/>
        <v>7</v>
      </c>
      <c r="C16" s="67" t="s">
        <v>41</v>
      </c>
      <c r="D16" s="67" t="s">
        <v>52</v>
      </c>
      <c r="E16" s="67" t="s">
        <v>66</v>
      </c>
      <c r="F16" s="67" t="s">
        <v>92</v>
      </c>
      <c r="G16" s="67">
        <v>3</v>
      </c>
      <c r="H16" s="67" t="s">
        <v>112</v>
      </c>
      <c r="I16" s="67" t="s">
        <v>120</v>
      </c>
      <c r="J16" s="67"/>
      <c r="K16" s="67">
        <v>17000</v>
      </c>
      <c r="L16" s="68">
        <v>0.08</v>
      </c>
      <c r="M16" s="72">
        <f>0.08*3</f>
        <v>0.24</v>
      </c>
      <c r="N16" s="71" t="s">
        <v>33</v>
      </c>
      <c r="O16" s="33"/>
    </row>
    <row r="17" spans="1:15" s="2" customFormat="1" ht="23.25" thickBot="1" x14ac:dyDescent="0.25">
      <c r="A17" s="55"/>
      <c r="B17" s="69">
        <f t="shared" si="0"/>
        <v>8</v>
      </c>
      <c r="C17" s="69" t="s">
        <v>41</v>
      </c>
      <c r="D17" s="69" t="s">
        <v>52</v>
      </c>
      <c r="E17" s="69" t="s">
        <v>67</v>
      </c>
      <c r="F17" s="69" t="s">
        <v>93</v>
      </c>
      <c r="G17" s="69">
        <v>2</v>
      </c>
      <c r="H17" s="69" t="s">
        <v>112</v>
      </c>
      <c r="I17" s="69" t="s">
        <v>121</v>
      </c>
      <c r="J17" s="69">
        <v>2</v>
      </c>
      <c r="K17" s="69">
        <v>286752</v>
      </c>
      <c r="L17" s="68">
        <v>7.6999999999999999E-2</v>
      </c>
      <c r="M17" s="70">
        <v>0.154</v>
      </c>
      <c r="N17" s="71" t="s">
        <v>33</v>
      </c>
    </row>
    <row r="18" spans="1:15" s="2" customFormat="1" ht="23.25" thickBot="1" x14ac:dyDescent="0.25">
      <c r="A18" s="55"/>
      <c r="B18" s="67">
        <f t="shared" si="0"/>
        <v>9</v>
      </c>
      <c r="C18" s="67" t="s">
        <v>41</v>
      </c>
      <c r="D18" s="67" t="s">
        <v>52</v>
      </c>
      <c r="E18" s="67" t="s">
        <v>66</v>
      </c>
      <c r="F18" s="67" t="s">
        <v>92</v>
      </c>
      <c r="G18" s="67">
        <v>1</v>
      </c>
      <c r="H18" s="67" t="s">
        <v>112</v>
      </c>
      <c r="I18" s="67" t="s">
        <v>120</v>
      </c>
      <c r="J18" s="67">
        <v>1</v>
      </c>
      <c r="K18" s="67">
        <v>788480</v>
      </c>
      <c r="L18" s="68">
        <v>7.6999999999999999E-2</v>
      </c>
      <c r="M18" s="72">
        <v>7.6999999999999999E-2</v>
      </c>
      <c r="N18" s="71" t="s">
        <v>33</v>
      </c>
    </row>
    <row r="19" spans="1:15" s="2" customFormat="1" ht="45.75" thickBot="1" x14ac:dyDescent="0.25">
      <c r="A19" s="55"/>
      <c r="B19" s="69">
        <f t="shared" si="0"/>
        <v>10</v>
      </c>
      <c r="C19" s="69" t="s">
        <v>41</v>
      </c>
      <c r="D19" s="69" t="s">
        <v>52</v>
      </c>
      <c r="E19" s="69" t="s">
        <v>68</v>
      </c>
      <c r="F19" s="69" t="s">
        <v>94</v>
      </c>
      <c r="G19" s="69">
        <v>2</v>
      </c>
      <c r="H19" s="69" t="s">
        <v>112</v>
      </c>
      <c r="I19" s="69" t="s">
        <v>122</v>
      </c>
      <c r="J19" s="69">
        <v>2</v>
      </c>
      <c r="K19" s="69">
        <v>18196</v>
      </c>
      <c r="L19" s="68">
        <v>0.17799999999999999</v>
      </c>
      <c r="M19" s="70">
        <v>0.35599999999999998</v>
      </c>
      <c r="N19" s="71" t="s">
        <v>33</v>
      </c>
    </row>
    <row r="20" spans="1:15" s="2" customFormat="1" ht="23.25" thickBot="1" x14ac:dyDescent="0.25">
      <c r="A20" s="55"/>
      <c r="B20" s="67">
        <f t="shared" si="0"/>
        <v>11</v>
      </c>
      <c r="C20" s="67" t="s">
        <v>41</v>
      </c>
      <c r="D20" s="67" t="s">
        <v>52</v>
      </c>
      <c r="E20" s="67" t="s">
        <v>69</v>
      </c>
      <c r="F20" s="67" t="s">
        <v>95</v>
      </c>
      <c r="G20" s="67">
        <v>1</v>
      </c>
      <c r="H20" s="67" t="s">
        <v>112</v>
      </c>
      <c r="I20" s="67" t="s">
        <v>123</v>
      </c>
      <c r="J20" s="67">
        <v>1</v>
      </c>
      <c r="K20" s="67">
        <v>6045</v>
      </c>
      <c r="L20" s="68">
        <v>0.27900000000000003</v>
      </c>
      <c r="M20" s="72">
        <v>0.27900000000000003</v>
      </c>
      <c r="N20" s="71" t="s">
        <v>33</v>
      </c>
    </row>
    <row r="21" spans="1:15" s="2" customFormat="1" ht="45.75" thickBot="1" x14ac:dyDescent="0.25">
      <c r="A21" s="55"/>
      <c r="B21" s="69">
        <f t="shared" si="0"/>
        <v>12</v>
      </c>
      <c r="C21" s="69" t="s">
        <v>41</v>
      </c>
      <c r="D21" s="69" t="s">
        <v>52</v>
      </c>
      <c r="E21" s="69" t="s">
        <v>70</v>
      </c>
      <c r="F21" s="69" t="s">
        <v>96</v>
      </c>
      <c r="G21" s="69">
        <v>1</v>
      </c>
      <c r="H21" s="69" t="s">
        <v>112</v>
      </c>
      <c r="I21" s="69" t="s">
        <v>124</v>
      </c>
      <c r="J21" s="69">
        <v>1</v>
      </c>
      <c r="K21" s="69">
        <v>5043</v>
      </c>
      <c r="L21" s="68">
        <v>0.27900000000000003</v>
      </c>
      <c r="M21" s="70">
        <v>0.27900000000000003</v>
      </c>
      <c r="N21" s="71" t="s">
        <v>33</v>
      </c>
    </row>
    <row r="22" spans="1:15" s="2" customFormat="1" ht="23.25" thickBot="1" x14ac:dyDescent="0.25">
      <c r="A22" s="55"/>
      <c r="B22" s="67">
        <f t="shared" si="0"/>
        <v>13</v>
      </c>
      <c r="C22" s="67" t="s">
        <v>41</v>
      </c>
      <c r="D22" s="67" t="s">
        <v>52</v>
      </c>
      <c r="E22" s="67" t="s">
        <v>71</v>
      </c>
      <c r="F22" s="67" t="s">
        <v>97</v>
      </c>
      <c r="G22" s="67">
        <v>3</v>
      </c>
      <c r="H22" s="67" t="s">
        <v>112</v>
      </c>
      <c r="I22" s="67" t="s">
        <v>125</v>
      </c>
      <c r="J22" s="67">
        <v>3</v>
      </c>
      <c r="K22" s="67">
        <v>13309</v>
      </c>
      <c r="L22" s="68">
        <v>0.27900000000000003</v>
      </c>
      <c r="M22" s="72">
        <v>0.83699999999999997</v>
      </c>
      <c r="N22" s="71" t="s">
        <v>33</v>
      </c>
    </row>
    <row r="23" spans="1:15" s="2" customFormat="1" ht="23.25" thickBot="1" x14ac:dyDescent="0.25">
      <c r="A23" s="55"/>
      <c r="B23" s="69">
        <f t="shared" si="0"/>
        <v>14</v>
      </c>
      <c r="C23" s="69" t="s">
        <v>41</v>
      </c>
      <c r="D23" s="69" t="s">
        <v>52</v>
      </c>
      <c r="E23" s="69" t="s">
        <v>72</v>
      </c>
      <c r="F23" s="69" t="s">
        <v>98</v>
      </c>
      <c r="G23" s="69">
        <v>1</v>
      </c>
      <c r="H23" s="69" t="s">
        <v>112</v>
      </c>
      <c r="I23" s="69" t="s">
        <v>126</v>
      </c>
      <c r="J23" s="69">
        <v>1</v>
      </c>
      <c r="K23" s="69">
        <v>8172</v>
      </c>
      <c r="L23" s="68">
        <v>0.27900000000000003</v>
      </c>
      <c r="M23" s="70">
        <v>0.27900000000000003</v>
      </c>
      <c r="N23" s="71" t="s">
        <v>33</v>
      </c>
    </row>
    <row r="24" spans="1:15" s="2" customFormat="1" ht="23.25" thickBot="1" x14ac:dyDescent="0.25">
      <c r="A24" s="55"/>
      <c r="B24" s="67">
        <f t="shared" si="0"/>
        <v>15</v>
      </c>
      <c r="C24" s="67" t="s">
        <v>41</v>
      </c>
      <c r="D24" s="67" t="s">
        <v>53</v>
      </c>
      <c r="E24" s="67" t="s">
        <v>73</v>
      </c>
      <c r="F24" s="67" t="s">
        <v>99</v>
      </c>
      <c r="G24" s="67">
        <v>7</v>
      </c>
      <c r="H24" s="67" t="s">
        <v>112</v>
      </c>
      <c r="I24" s="67" t="s">
        <v>127</v>
      </c>
      <c r="J24" s="67">
        <v>10</v>
      </c>
      <c r="K24" s="67">
        <v>12701</v>
      </c>
      <c r="L24" s="68">
        <v>0.249</v>
      </c>
      <c r="M24" s="72">
        <v>2.4900000000000002</v>
      </c>
      <c r="N24" s="71" t="s">
        <v>33</v>
      </c>
    </row>
    <row r="25" spans="1:15" s="2" customFormat="1" ht="57" thickBot="1" x14ac:dyDescent="0.25">
      <c r="A25" s="55"/>
      <c r="B25" s="69">
        <f t="shared" si="0"/>
        <v>16</v>
      </c>
      <c r="C25" s="69" t="s">
        <v>41</v>
      </c>
      <c r="D25" s="69" t="s">
        <v>52</v>
      </c>
      <c r="E25" s="69" t="s">
        <v>74</v>
      </c>
      <c r="F25" s="69" t="s">
        <v>100</v>
      </c>
      <c r="G25" s="69">
        <v>2</v>
      </c>
      <c r="H25" s="69" t="s">
        <v>112</v>
      </c>
      <c r="I25" s="69" t="s">
        <v>124</v>
      </c>
      <c r="J25" s="69">
        <v>2</v>
      </c>
      <c r="K25" s="69">
        <v>8588</v>
      </c>
      <c r="L25" s="68">
        <v>0.27900000000000003</v>
      </c>
      <c r="M25" s="70">
        <v>0.55800000000000005</v>
      </c>
      <c r="N25" s="71" t="s">
        <v>33</v>
      </c>
    </row>
    <row r="26" spans="1:15" s="2" customFormat="1" ht="45.75" thickBot="1" x14ac:dyDescent="0.25">
      <c r="A26" s="55"/>
      <c r="B26" s="67">
        <f t="shared" si="0"/>
        <v>17</v>
      </c>
      <c r="C26" s="67" t="s">
        <v>40</v>
      </c>
      <c r="D26" s="67" t="s">
        <v>54</v>
      </c>
      <c r="E26" s="67" t="s">
        <v>75</v>
      </c>
      <c r="F26" s="67" t="s">
        <v>101</v>
      </c>
      <c r="G26" s="67">
        <v>1</v>
      </c>
      <c r="H26" s="67" t="s">
        <v>112</v>
      </c>
      <c r="I26" s="67" t="s">
        <v>128</v>
      </c>
      <c r="J26" s="67">
        <v>1</v>
      </c>
      <c r="K26" s="67">
        <v>481</v>
      </c>
      <c r="L26" s="68">
        <v>1.94</v>
      </c>
      <c r="M26" s="72">
        <v>1.94</v>
      </c>
      <c r="N26" s="71" t="s">
        <v>33</v>
      </c>
    </row>
    <row r="27" spans="1:15" s="2" customFormat="1" ht="34.5" thickBot="1" x14ac:dyDescent="0.25">
      <c r="A27" s="55"/>
      <c r="B27" s="69">
        <f t="shared" si="0"/>
        <v>18</v>
      </c>
      <c r="C27" s="69" t="s">
        <v>42</v>
      </c>
      <c r="D27" s="69" t="s">
        <v>55</v>
      </c>
      <c r="E27" s="69" t="s">
        <v>76</v>
      </c>
      <c r="F27" s="69" t="s">
        <v>102</v>
      </c>
      <c r="G27" s="69">
        <v>1</v>
      </c>
      <c r="H27" s="69" t="s">
        <v>112</v>
      </c>
      <c r="I27" s="69" t="s">
        <v>129</v>
      </c>
      <c r="J27" s="69">
        <v>1</v>
      </c>
      <c r="K27" s="69">
        <v>3633</v>
      </c>
      <c r="L27" s="68">
        <v>0.24</v>
      </c>
      <c r="M27" s="70">
        <v>0.24</v>
      </c>
      <c r="N27" s="71" t="s">
        <v>33</v>
      </c>
    </row>
    <row r="28" spans="1:15" s="2" customFormat="1" ht="39" thickBot="1" x14ac:dyDescent="0.25">
      <c r="A28" s="55"/>
      <c r="B28" s="90">
        <f t="shared" si="0"/>
        <v>19</v>
      </c>
      <c r="C28" s="90" t="s">
        <v>155</v>
      </c>
      <c r="D28" s="90" t="s">
        <v>56</v>
      </c>
      <c r="E28" s="90">
        <v>2222</v>
      </c>
      <c r="F28" s="90" t="s">
        <v>103</v>
      </c>
      <c r="G28" s="90">
        <v>1</v>
      </c>
      <c r="H28" s="90" t="s">
        <v>112</v>
      </c>
      <c r="I28" s="90" t="s">
        <v>130</v>
      </c>
      <c r="J28" s="90"/>
      <c r="K28" s="90"/>
      <c r="L28" s="91"/>
      <c r="M28" s="92"/>
      <c r="N28" s="93"/>
      <c r="O28" s="94" t="s">
        <v>154</v>
      </c>
    </row>
    <row r="29" spans="1:15" s="2" customFormat="1" ht="45.75" thickBot="1" x14ac:dyDescent="0.25">
      <c r="A29" s="55"/>
      <c r="B29" s="67">
        <f t="shared" si="0"/>
        <v>20</v>
      </c>
      <c r="C29" s="67" t="s">
        <v>42</v>
      </c>
      <c r="D29" s="67" t="s">
        <v>55</v>
      </c>
      <c r="E29" s="67" t="s">
        <v>77</v>
      </c>
      <c r="F29" s="67" t="s">
        <v>104</v>
      </c>
      <c r="G29" s="67">
        <v>2</v>
      </c>
      <c r="H29" s="67" t="s">
        <v>112</v>
      </c>
      <c r="I29" s="67" t="s">
        <v>131</v>
      </c>
      <c r="J29" s="67">
        <v>2</v>
      </c>
      <c r="K29" s="67">
        <v>110</v>
      </c>
      <c r="L29" s="68">
        <v>8.5000000000000006E-2</v>
      </c>
      <c r="M29" s="72">
        <v>0.17</v>
      </c>
      <c r="N29" s="71" t="s">
        <v>33</v>
      </c>
    </row>
    <row r="30" spans="1:15" s="2" customFormat="1" ht="34.5" thickBot="1" x14ac:dyDescent="0.25">
      <c r="A30" s="55"/>
      <c r="B30" s="67">
        <f t="shared" si="0"/>
        <v>21</v>
      </c>
      <c r="C30" s="67" t="s">
        <v>43</v>
      </c>
      <c r="D30" s="67" t="s">
        <v>57</v>
      </c>
      <c r="E30" s="67" t="s">
        <v>78</v>
      </c>
      <c r="F30" s="67" t="s">
        <v>105</v>
      </c>
      <c r="G30" s="67">
        <v>1</v>
      </c>
      <c r="H30" s="67" t="s">
        <v>112</v>
      </c>
      <c r="I30" s="67" t="s">
        <v>132</v>
      </c>
      <c r="J30" s="67">
        <v>1</v>
      </c>
      <c r="K30" s="67">
        <v>29413</v>
      </c>
      <c r="L30" s="68">
        <v>0.248</v>
      </c>
      <c r="M30" s="72">
        <v>0.248</v>
      </c>
      <c r="N30" s="71" t="s">
        <v>33</v>
      </c>
    </row>
    <row r="31" spans="1:15" s="2" customFormat="1" ht="23.25" thickBot="1" x14ac:dyDescent="0.25">
      <c r="A31" s="55"/>
      <c r="B31" s="69">
        <f t="shared" si="0"/>
        <v>22</v>
      </c>
      <c r="C31" s="69" t="s">
        <v>44</v>
      </c>
      <c r="D31" s="69" t="s">
        <v>58</v>
      </c>
      <c r="E31" s="69" t="s">
        <v>79</v>
      </c>
      <c r="F31" s="69" t="s">
        <v>106</v>
      </c>
      <c r="G31" s="69">
        <v>2</v>
      </c>
      <c r="H31" s="69" t="s">
        <v>112</v>
      </c>
      <c r="I31" s="69" t="s">
        <v>133</v>
      </c>
      <c r="J31" s="69">
        <v>2</v>
      </c>
      <c r="K31" s="69">
        <v>6955</v>
      </c>
      <c r="L31" s="68">
        <v>0.36399999999999999</v>
      </c>
      <c r="M31" s="70">
        <v>0.72799999999999998</v>
      </c>
      <c r="N31" s="71" t="s">
        <v>33</v>
      </c>
    </row>
    <row r="32" spans="1:15" s="2" customFormat="1" ht="45.75" thickBot="1" x14ac:dyDescent="0.25">
      <c r="A32" s="55"/>
      <c r="B32" s="67">
        <f t="shared" si="0"/>
        <v>23</v>
      </c>
      <c r="C32" s="67" t="s">
        <v>44</v>
      </c>
      <c r="D32" s="67" t="s">
        <v>58</v>
      </c>
      <c r="E32" s="67" t="s">
        <v>80</v>
      </c>
      <c r="F32" s="67" t="s">
        <v>107</v>
      </c>
      <c r="G32" s="67">
        <v>1</v>
      </c>
      <c r="H32" s="67" t="s">
        <v>112</v>
      </c>
      <c r="I32" s="67" t="s">
        <v>134</v>
      </c>
      <c r="J32" s="67">
        <v>1</v>
      </c>
      <c r="K32" s="67">
        <v>37020</v>
      </c>
      <c r="L32" s="68">
        <v>0.14699999999999999</v>
      </c>
      <c r="M32" s="72">
        <v>0.14699999999999999</v>
      </c>
      <c r="N32" s="71" t="s">
        <v>33</v>
      </c>
    </row>
    <row r="33" spans="1:16" s="2" customFormat="1" ht="45.75" thickBot="1" x14ac:dyDescent="0.25">
      <c r="A33" s="55"/>
      <c r="B33" s="69">
        <f t="shared" si="0"/>
        <v>24</v>
      </c>
      <c r="C33" s="69" t="s">
        <v>45</v>
      </c>
      <c r="D33" s="69" t="s">
        <v>58</v>
      </c>
      <c r="E33" s="69" t="s">
        <v>81</v>
      </c>
      <c r="F33" s="67" t="s">
        <v>156</v>
      </c>
      <c r="G33" s="69">
        <v>2</v>
      </c>
      <c r="H33" s="69" t="s">
        <v>112</v>
      </c>
      <c r="I33" s="69" t="s">
        <v>135</v>
      </c>
      <c r="J33" s="69">
        <v>2</v>
      </c>
      <c r="K33" s="69">
        <v>4264</v>
      </c>
      <c r="L33" s="68">
        <v>0.38700000000000001</v>
      </c>
      <c r="M33" s="70">
        <v>0.77400000000000002</v>
      </c>
      <c r="N33" s="71" t="s">
        <v>33</v>
      </c>
    </row>
    <row r="34" spans="1:16" s="2" customFormat="1" ht="45.75" thickBot="1" x14ac:dyDescent="0.25">
      <c r="A34" s="55"/>
      <c r="B34" s="67">
        <f t="shared" si="0"/>
        <v>25</v>
      </c>
      <c r="C34" s="67" t="s">
        <v>45</v>
      </c>
      <c r="D34" s="67" t="s">
        <v>58</v>
      </c>
      <c r="E34" s="67" t="s">
        <v>82</v>
      </c>
      <c r="F34" s="67" t="s">
        <v>157</v>
      </c>
      <c r="G34" s="67">
        <v>2</v>
      </c>
      <c r="H34" s="67" t="s">
        <v>112</v>
      </c>
      <c r="I34" s="67" t="s">
        <v>136</v>
      </c>
      <c r="J34" s="67">
        <v>2</v>
      </c>
      <c r="K34" s="67">
        <v>1716</v>
      </c>
      <c r="L34" s="68">
        <v>0.44900000000000001</v>
      </c>
      <c r="M34" s="72">
        <v>0.89800000000000002</v>
      </c>
      <c r="N34" s="71" t="s">
        <v>33</v>
      </c>
    </row>
    <row r="35" spans="1:16" s="2" customFormat="1" ht="23.25" thickBot="1" x14ac:dyDescent="0.25">
      <c r="A35" s="55"/>
      <c r="B35" s="69">
        <f t="shared" si="0"/>
        <v>26</v>
      </c>
      <c r="C35" s="69" t="s">
        <v>44</v>
      </c>
      <c r="D35" s="69" t="s">
        <v>58</v>
      </c>
      <c r="E35" s="69" t="s">
        <v>83</v>
      </c>
      <c r="F35" s="69" t="s">
        <v>108</v>
      </c>
      <c r="G35" s="69">
        <v>7</v>
      </c>
      <c r="H35" s="69" t="s">
        <v>112</v>
      </c>
      <c r="I35" s="69" t="s">
        <v>137</v>
      </c>
      <c r="J35" s="69">
        <v>10</v>
      </c>
      <c r="K35" s="69">
        <v>69837</v>
      </c>
      <c r="L35" s="68">
        <v>0.11600000000000001</v>
      </c>
      <c r="M35" s="70">
        <v>1.1599999999999999</v>
      </c>
      <c r="N35" s="71" t="s">
        <v>33</v>
      </c>
    </row>
    <row r="36" spans="1:16" s="2" customFormat="1" ht="23.25" thickBot="1" x14ac:dyDescent="0.25">
      <c r="A36" s="55"/>
      <c r="B36" s="67">
        <f t="shared" si="0"/>
        <v>27</v>
      </c>
      <c r="C36" s="67" t="s">
        <v>44</v>
      </c>
      <c r="D36" s="67" t="s">
        <v>55</v>
      </c>
      <c r="E36" s="67" t="s">
        <v>84</v>
      </c>
      <c r="F36" s="67" t="s">
        <v>109</v>
      </c>
      <c r="G36" s="67">
        <v>1</v>
      </c>
      <c r="H36" s="67" t="s">
        <v>112</v>
      </c>
      <c r="I36" s="67" t="s">
        <v>138</v>
      </c>
      <c r="J36" s="67">
        <v>1</v>
      </c>
      <c r="K36" s="67">
        <v>10381</v>
      </c>
      <c r="L36" s="68">
        <v>0.53400000000000003</v>
      </c>
      <c r="M36" s="72">
        <v>0.53400000000000003</v>
      </c>
      <c r="N36" s="71" t="s">
        <v>33</v>
      </c>
    </row>
    <row r="37" spans="1:16" s="2" customFormat="1" x14ac:dyDescent="0.2">
      <c r="A37" s="53"/>
      <c r="B37" s="47"/>
      <c r="C37" s="48"/>
      <c r="D37" s="49"/>
      <c r="E37" s="50"/>
      <c r="F37" s="51"/>
      <c r="G37" s="95">
        <f>SUM(G10:G36)</f>
        <v>50</v>
      </c>
      <c r="H37" s="96"/>
      <c r="I37" s="41"/>
      <c r="J37" s="97"/>
      <c r="K37" s="95">
        <f>SUM(J10:J36)</f>
        <v>52</v>
      </c>
      <c r="L37" s="52"/>
      <c r="M37" s="52"/>
      <c r="N37" s="88">
        <f>SUM(M10:M36)</f>
        <v>38.753999999999998</v>
      </c>
      <c r="O37" s="85"/>
    </row>
    <row r="38" spans="1:16" s="2" customFormat="1" ht="13.5" thickBot="1" x14ac:dyDescent="0.25">
      <c r="A38" s="53"/>
      <c r="B38" s="98" t="s">
        <v>20</v>
      </c>
      <c r="C38" s="98"/>
      <c r="D38" s="5"/>
      <c r="E38" s="7"/>
      <c r="F38" s="32" t="s">
        <v>21</v>
      </c>
      <c r="G38" s="4"/>
      <c r="H38" s="4"/>
      <c r="I38" s="42"/>
      <c r="J38" s="28"/>
      <c r="K38" s="28"/>
      <c r="L38" s="28"/>
      <c r="M38" s="28"/>
      <c r="N38" s="28"/>
      <c r="O38" s="85"/>
    </row>
    <row r="39" spans="1:16" s="2" customFormat="1" ht="27" thickBot="1" x14ac:dyDescent="0.25">
      <c r="A39" s="53"/>
      <c r="B39" s="6"/>
      <c r="C39" s="6"/>
      <c r="D39" s="6"/>
      <c r="E39" s="8"/>
      <c r="F39" s="5"/>
      <c r="G39" s="1"/>
      <c r="H39" s="77" t="s">
        <v>32</v>
      </c>
      <c r="I39" s="46" t="s">
        <v>26</v>
      </c>
      <c r="J39" s="30" t="s">
        <v>23</v>
      </c>
      <c r="K39" s="28"/>
      <c r="L39" s="99">
        <f>N37</f>
        <v>38.753999999999998</v>
      </c>
      <c r="M39" s="100"/>
      <c r="N39" s="78" t="s">
        <v>33</v>
      </c>
      <c r="O39" s="85"/>
    </row>
    <row r="40" spans="1:16" s="2" customFormat="1" x14ac:dyDescent="0.2">
      <c r="A40" s="53"/>
      <c r="B40" s="6"/>
      <c r="C40" s="6"/>
      <c r="D40" s="6"/>
      <c r="E40" s="8"/>
      <c r="F40" s="5"/>
      <c r="G40" s="5"/>
      <c r="H40" s="5"/>
      <c r="I40" s="43"/>
      <c r="J40" s="31" t="s">
        <v>25</v>
      </c>
      <c r="K40" s="6"/>
      <c r="L40" s="101">
        <f>L39/H39</f>
        <v>38.753999999999998</v>
      </c>
      <c r="M40" s="101"/>
      <c r="N40" s="79" t="s">
        <v>33</v>
      </c>
      <c r="O40" s="85"/>
    </row>
    <row r="41" spans="1:16" ht="13.5" thickBot="1" x14ac:dyDescent="0.25">
      <c r="A41" s="56"/>
      <c r="B41" s="26" t="s">
        <v>158</v>
      </c>
      <c r="C41" s="11"/>
      <c r="D41" s="11"/>
      <c r="E41" s="9"/>
      <c r="F41" s="10"/>
      <c r="G41" s="10" t="s">
        <v>27</v>
      </c>
      <c r="H41" s="80" t="s">
        <v>34</v>
      </c>
      <c r="I41" s="44"/>
      <c r="J41" s="10"/>
      <c r="K41" s="11"/>
      <c r="L41" s="34"/>
      <c r="M41" s="34"/>
      <c r="N41" s="34"/>
      <c r="O41" s="85"/>
      <c r="P41" s="28"/>
    </row>
    <row r="42" spans="1:16" x14ac:dyDescent="0.2">
      <c r="O42" s="33"/>
      <c r="P42" s="28"/>
    </row>
    <row r="43" spans="1:16" x14ac:dyDescent="0.2">
      <c r="C43" s="1"/>
      <c r="D43" s="1"/>
      <c r="E43" s="1"/>
      <c r="P43" s="28"/>
    </row>
    <row r="44" spans="1:16" x14ac:dyDescent="0.2">
      <c r="C44" s="1"/>
      <c r="D44" s="1"/>
      <c r="E44" s="1"/>
      <c r="P44" s="28"/>
    </row>
    <row r="45" spans="1:16" x14ac:dyDescent="0.2">
      <c r="C45" s="1"/>
      <c r="D45" s="1"/>
      <c r="E45" s="1"/>
      <c r="P45" s="28"/>
    </row>
  </sheetData>
  <mergeCells count="4">
    <mergeCell ref="B38:C38"/>
    <mergeCell ref="L39:M39"/>
    <mergeCell ref="L40:M40"/>
    <mergeCell ref="H4:I4"/>
  </mergeCells>
  <phoneticPr fontId="0" type="noConversion"/>
  <conditionalFormatting sqref="K10:K11 K28">
    <cfRule type="cellIs" dxfId="27" priority="33" operator="lessThan">
      <formula>1</formula>
    </cfRule>
  </conditionalFormatting>
  <conditionalFormatting sqref="M10:M11 M28">
    <cfRule type="containsBlanks" dxfId="26" priority="32">
      <formula>LEN(TRIM(M10))=0</formula>
    </cfRule>
  </conditionalFormatting>
  <conditionalFormatting sqref="K12:K13">
    <cfRule type="cellIs" dxfId="25" priority="30" operator="lessThan">
      <formula>1</formula>
    </cfRule>
  </conditionalFormatting>
  <conditionalFormatting sqref="M12:M13">
    <cfRule type="containsBlanks" dxfId="24" priority="29">
      <formula>LEN(TRIM(M12))=0</formula>
    </cfRule>
  </conditionalFormatting>
  <conditionalFormatting sqref="K14:K15">
    <cfRule type="cellIs" dxfId="23" priority="28" operator="lessThan">
      <formula>1</formula>
    </cfRule>
  </conditionalFormatting>
  <conditionalFormatting sqref="M14:M15">
    <cfRule type="containsBlanks" dxfId="22" priority="27">
      <formula>LEN(TRIM(M14))=0</formula>
    </cfRule>
  </conditionalFormatting>
  <conditionalFormatting sqref="K16:K17">
    <cfRule type="cellIs" dxfId="21" priority="26" operator="lessThan">
      <formula>1</formula>
    </cfRule>
  </conditionalFormatting>
  <conditionalFormatting sqref="M16:M17">
    <cfRule type="containsBlanks" dxfId="20" priority="25">
      <formula>LEN(TRIM(M16))=0</formula>
    </cfRule>
  </conditionalFormatting>
  <conditionalFormatting sqref="K18:K19">
    <cfRule type="cellIs" dxfId="19" priority="24" operator="lessThan">
      <formula>1</formula>
    </cfRule>
  </conditionalFormatting>
  <conditionalFormatting sqref="M18:M19">
    <cfRule type="containsBlanks" dxfId="18" priority="23">
      <formula>LEN(TRIM(M18))=0</formula>
    </cfRule>
  </conditionalFormatting>
  <conditionalFormatting sqref="K20:K21">
    <cfRule type="cellIs" dxfId="17" priority="22" operator="lessThan">
      <formula>1</formula>
    </cfRule>
  </conditionalFormatting>
  <conditionalFormatting sqref="M20:M21">
    <cfRule type="containsBlanks" dxfId="16" priority="21">
      <formula>LEN(TRIM(M20))=0</formula>
    </cfRule>
  </conditionalFormatting>
  <conditionalFormatting sqref="K22:K23">
    <cfRule type="cellIs" dxfId="15" priority="20" operator="lessThan">
      <formula>1</formula>
    </cfRule>
  </conditionalFormatting>
  <conditionalFormatting sqref="M22:M23">
    <cfRule type="containsBlanks" dxfId="14" priority="19">
      <formula>LEN(TRIM(M22))=0</formula>
    </cfRule>
  </conditionalFormatting>
  <conditionalFormatting sqref="K24:K25">
    <cfRule type="cellIs" dxfId="13" priority="18" operator="lessThan">
      <formula>1</formula>
    </cfRule>
  </conditionalFormatting>
  <conditionalFormatting sqref="M24:M25">
    <cfRule type="containsBlanks" dxfId="12" priority="17">
      <formula>LEN(TRIM(M24))=0</formula>
    </cfRule>
  </conditionalFormatting>
  <conditionalFormatting sqref="K26:K27">
    <cfRule type="cellIs" dxfId="11" priority="16" operator="lessThan">
      <formula>1</formula>
    </cfRule>
  </conditionalFormatting>
  <conditionalFormatting sqref="M26:M27">
    <cfRule type="containsBlanks" dxfId="10" priority="15">
      <formula>LEN(TRIM(M26))=0</formula>
    </cfRule>
  </conditionalFormatting>
  <conditionalFormatting sqref="K29">
    <cfRule type="cellIs" dxfId="9" priority="12" operator="lessThan">
      <formula>1</formula>
    </cfRule>
  </conditionalFormatting>
  <conditionalFormatting sqref="M29">
    <cfRule type="containsBlanks" dxfId="8" priority="11">
      <formula>LEN(TRIM(M29))=0</formula>
    </cfRule>
  </conditionalFormatting>
  <conditionalFormatting sqref="K30:K31">
    <cfRule type="cellIs" dxfId="7" priority="8" operator="lessThan">
      <formula>1</formula>
    </cfRule>
  </conditionalFormatting>
  <conditionalFormatting sqref="M30:M31">
    <cfRule type="containsBlanks" dxfId="6" priority="7">
      <formula>LEN(TRIM(M30))=0</formula>
    </cfRule>
  </conditionalFormatting>
  <conditionalFormatting sqref="K32:K33">
    <cfRule type="cellIs" dxfId="5" priority="6" operator="lessThan">
      <formula>1</formula>
    </cfRule>
  </conditionalFormatting>
  <conditionalFormatting sqref="M32:M33">
    <cfRule type="containsBlanks" dxfId="4" priority="5">
      <formula>LEN(TRIM(M32))=0</formula>
    </cfRule>
  </conditionalFormatting>
  <conditionalFormatting sqref="K34:K35">
    <cfRule type="cellIs" dxfId="3" priority="4" operator="lessThan">
      <formula>1</formula>
    </cfRule>
  </conditionalFormatting>
  <conditionalFormatting sqref="M34:M35">
    <cfRule type="containsBlanks" dxfId="2" priority="3">
      <formula>LEN(TRIM(M34))=0</formula>
    </cfRule>
  </conditionalFormatting>
  <conditionalFormatting sqref="K36">
    <cfRule type="cellIs" dxfId="1" priority="2" operator="lessThan">
      <formula>1</formula>
    </cfRule>
  </conditionalFormatting>
  <conditionalFormatting sqref="M36">
    <cfRule type="containsBlanks" dxfId="0" priority="1">
      <formula>LEN(TRIM(M36))=0</formula>
    </cfRule>
  </conditionalFormatting>
  <pageMargins left="0.47244094488188981" right="0.35433070866141736" top="0.59055118110236227" bottom="0.98425196850393704" header="0.51181102362204722" footer="0.51181102362204722"/>
  <pageSetup paperSize="9" scale="43" orientation="landscape" horizontalDpi="200" verticalDpi="200" r:id="rId1"/>
  <headerFooter alignWithMargins="0">
    <oddHeader>&amp;LCreated by SMAQ&amp;CSmart Monitoring of Air Quality Board Design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7" sqref="B1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5" t="s">
        <v>0</v>
      </c>
      <c r="B1" s="81" t="s">
        <v>144</v>
      </c>
    </row>
    <row r="2" spans="1:2" x14ac:dyDescent="0.2">
      <c r="A2" s="24" t="s">
        <v>1</v>
      </c>
      <c r="B2" s="82" t="s">
        <v>29</v>
      </c>
    </row>
    <row r="3" spans="1:2" x14ac:dyDescent="0.2">
      <c r="A3" s="25" t="s">
        <v>2</v>
      </c>
      <c r="B3" s="83" t="s">
        <v>30</v>
      </c>
    </row>
    <row r="4" spans="1:2" x14ac:dyDescent="0.2">
      <c r="A4" s="24" t="s">
        <v>3</v>
      </c>
      <c r="B4" s="82" t="s">
        <v>28</v>
      </c>
    </row>
    <row r="5" spans="1:2" x14ac:dyDescent="0.2">
      <c r="A5" s="25" t="s">
        <v>4</v>
      </c>
      <c r="B5" s="83" t="s">
        <v>145</v>
      </c>
    </row>
    <row r="6" spans="1:2" x14ac:dyDescent="0.2">
      <c r="A6" s="24" t="s">
        <v>5</v>
      </c>
      <c r="B6" s="82" t="s">
        <v>153</v>
      </c>
    </row>
    <row r="7" spans="1:2" x14ac:dyDescent="0.2">
      <c r="A7" s="25" t="s">
        <v>6</v>
      </c>
      <c r="B7" s="83" t="s">
        <v>146</v>
      </c>
    </row>
    <row r="8" spans="1:2" x14ac:dyDescent="0.2">
      <c r="A8" s="24" t="s">
        <v>7</v>
      </c>
      <c r="B8" s="82" t="s">
        <v>31</v>
      </c>
    </row>
    <row r="9" spans="1:2" x14ac:dyDescent="0.2">
      <c r="A9" s="25" t="s">
        <v>8</v>
      </c>
      <c r="B9" s="83" t="s">
        <v>151</v>
      </c>
    </row>
    <row r="10" spans="1:2" x14ac:dyDescent="0.2">
      <c r="A10" s="24" t="s">
        <v>9</v>
      </c>
      <c r="B10" s="82" t="s">
        <v>147</v>
      </c>
    </row>
    <row r="11" spans="1:2" x14ac:dyDescent="0.2">
      <c r="A11" s="25" t="s">
        <v>10</v>
      </c>
      <c r="B11" s="83" t="s">
        <v>148</v>
      </c>
    </row>
    <row r="12" spans="1:2" x14ac:dyDescent="0.2">
      <c r="A12" s="24" t="s">
        <v>11</v>
      </c>
      <c r="B12" s="82" t="s">
        <v>149</v>
      </c>
    </row>
    <row r="13" spans="1:2" x14ac:dyDescent="0.2">
      <c r="A13" s="25" t="s">
        <v>12</v>
      </c>
      <c r="B13" s="83" t="s">
        <v>150</v>
      </c>
    </row>
    <row r="14" spans="1:2" x14ac:dyDescent="0.2">
      <c r="A14" s="24" t="s">
        <v>13</v>
      </c>
      <c r="B14" s="82" t="s">
        <v>148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Charitonidis Alex</dc:creator>
  <cp:lastModifiedBy>Charitonidis Alex</cp:lastModifiedBy>
  <cp:lastPrinted>2020-03-28T18:17:33Z</cp:lastPrinted>
  <dcterms:created xsi:type="dcterms:W3CDTF">2002-11-05T15:28:02Z</dcterms:created>
  <dcterms:modified xsi:type="dcterms:W3CDTF">2020-03-28T18:40:35Z</dcterms:modified>
</cp:coreProperties>
</file>